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10\유카연료절감\★이정현\유정씌♥\"/>
    </mc:Choice>
  </mc:AlternateContent>
  <xr:revisionPtr revIDLastSave="0" documentId="13_ncr:1_{6C48A26D-B729-42C4-A1B0-6EDA24D1FC35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급감속과다 명단" sheetId="69" state="hidden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7">'급감속과다 명단'!$A$1:$K$18</definedName>
    <definedName name="_xlnm.Print_Area" localSheetId="4">운전자별!$A$1:$R$159</definedName>
    <definedName name="_xlnm.Print_Area" localSheetId="1">종합!$A$1:$L$119</definedName>
    <definedName name="_xlnm.Print_Area" localSheetId="3">차량별!$A$1:$T$73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0" i="12" l="1"/>
  <c r="A87" i="7" l="1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154" i="7"/>
  <c r="B154" i="7"/>
  <c r="C154" i="7"/>
  <c r="D154" i="7"/>
  <c r="E154" i="7"/>
  <c r="F154" i="7"/>
  <c r="G154" i="7"/>
  <c r="H154" i="7"/>
  <c r="I154" i="7"/>
  <c r="L154" i="7" s="1"/>
  <c r="J154" i="7"/>
  <c r="K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L156" i="7" s="1"/>
  <c r="J156" i="7"/>
  <c r="K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L158" i="7" s="1"/>
  <c r="J158" i="7"/>
  <c r="K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F68" i="60" l="1"/>
  <c r="F60" i="60"/>
  <c r="F59" i="60"/>
  <c r="F66" i="60"/>
  <c r="F58" i="60"/>
  <c r="F50" i="60"/>
  <c r="F71" i="60"/>
  <c r="F63" i="60"/>
  <c r="F55" i="60"/>
  <c r="F47" i="60"/>
  <c r="F65" i="60"/>
  <c r="F57" i="60"/>
  <c r="F49" i="60"/>
  <c r="F54" i="60"/>
  <c r="F46" i="60"/>
  <c r="F51" i="60"/>
  <c r="F72" i="60"/>
  <c r="F64" i="60"/>
  <c r="F56" i="60"/>
  <c r="F69" i="60"/>
  <c r="F61" i="60"/>
  <c r="F53" i="60"/>
  <c r="F45" i="60"/>
  <c r="F73" i="60"/>
  <c r="F70" i="60"/>
  <c r="F67" i="60"/>
  <c r="F62" i="60"/>
  <c r="F48" i="60"/>
  <c r="J47" i="12" a="1"/>
  <c r="J47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B111" i="12" l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07" i="12" l="1"/>
  <c r="B108" i="12" l="1"/>
  <c r="F108" i="12" s="1"/>
  <c r="B109" i="12"/>
  <c r="B110" i="12"/>
  <c r="J10" i="12" l="1"/>
  <c r="J29" i="12" s="1"/>
  <c r="N23" i="12"/>
  <c r="K25" i="12"/>
  <c r="D25" i="12" l="1"/>
  <c r="H47" i="12" a="1"/>
  <c r="F47" i="12" a="1"/>
  <c r="I47" i="12" a="1"/>
  <c r="G47" i="12" a="1"/>
  <c r="E47" i="12" a="1"/>
  <c r="D47" i="12" a="1"/>
  <c r="N47" i="12" a="1"/>
  <c r="N47" i="12" l="1"/>
  <c r="K47" i="12" s="1" a="1"/>
  <c r="K47" i="12" s="1"/>
  <c r="E47" i="12"/>
  <c r="F47" i="12"/>
  <c r="G47" i="12"/>
  <c r="D47" i="12"/>
  <c r="I47" i="12"/>
  <c r="H47" i="12"/>
  <c r="E25" i="12" l="1"/>
  <c r="F25" i="12" l="1"/>
  <c r="G25" i="12" l="1"/>
  <c r="H25" i="12" l="1"/>
  <c r="I25" i="12" l="1"/>
  <c r="J25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  <c r="E110" i="12" l="1"/>
  <c r="J111" i="12"/>
  <c r="I108" i="12"/>
  <c r="D107" i="12"/>
  <c r="G111" i="12"/>
  <c r="G108" i="12"/>
  <c r="E111" i="12"/>
  <c r="E107" i="12"/>
  <c r="J110" i="12"/>
  <c r="J108" i="12"/>
  <c r="I111" i="12"/>
  <c r="I110" i="12"/>
  <c r="H107" i="12"/>
  <c r="J107" i="12"/>
  <c r="D111" i="12"/>
  <c r="I107" i="12"/>
  <c r="E108" i="12"/>
  <c r="D108" i="12"/>
  <c r="F109" i="12"/>
  <c r="G109" i="12"/>
  <c r="G107" i="12"/>
  <c r="D110" i="12"/>
  <c r="E109" i="12"/>
  <c r="H109" i="12"/>
  <c r="G110" i="12"/>
  <c r="F111" i="12"/>
  <c r="F110" i="12"/>
  <c r="H108" i="12"/>
  <c r="H111" i="12"/>
  <c r="D109" i="12"/>
  <c r="J109" i="12"/>
  <c r="F107" i="12"/>
  <c r="I109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<sst xmlns="http://schemas.openxmlformats.org/spreadsheetml/2006/main" count="4514" uniqueCount="851">
  <si>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</si>
  <si>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</si>
  <si>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</si>
  <si>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</si>
  <si>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</si>
  <si>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</si>
  <si>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</si>
  <si>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</si>
  <si>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</si>
  <si>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</si>
  <si>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</si>
  <si>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</si>
  <si>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</si>
  <si>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</si>
  <si>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</si>
  <si>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</si>
  <si>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</si>
  <si>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</si>
  <si>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</si>
  <si>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</si>
  <si>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</si>
  <si>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</si>
  <si>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</si>
  <si>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</si>
  <si>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</si>
  <si>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</si>
  <si>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</si>
  <si>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</si>
  <si>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</si>
  <si>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</si>
  <si>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</si>
  <si>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</si>
  <si>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</si>
  <si>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</si>
  <si>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</si>
  <si>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</si>
  <si>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</si>
  <si>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</si>
  <si>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</si>
  <si>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</si>
  <si>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</si>
  <si>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</si>
  <si>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</si>
  <si>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</si>
  <si>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</si>
  <si>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</si>
  <si>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</si>
  <si>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</si>
  <si>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</si>
  <si>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</si>
  <si>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</si>
  <si>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</si>
  <si>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</si>
  <si>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</si>
  <si>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</si>
  <si>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</si>
  <si>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</si>
  <si>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</si>
  <si>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</si>
  <si>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</si>
  <si>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</si>
  <si>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</si>
  <si>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</si>
  <si>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</si>
  <si>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</si>
  <si>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</si>
  <si>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</si>
  <si>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</si>
  <si>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</si>
  <si>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</si>
  <si>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</si>
  <si>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</si>
  <si>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</si>
  <si>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</si>
  <si>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</si>
  <si>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</si>
  <si>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</si>
  <si>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</si>
  <si>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</si>
  <si>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</si>
  <si>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</si>
  <si>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</si>
  <si>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</si>
  <si>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</si>
  <si>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</si>
  <si>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</si>
  <si>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</si>
  <si>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</si>
  <si>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</si>
  <si>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</si>
  <si>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</si>
  <si>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</si>
  <si>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</si>
  <si>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</si>
  <si>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</si>
  <si>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</si>
  <si>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</si>
  <si>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</si>
  <si>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</si>
  <si>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</si>
  <si>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</si>
  <si>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</si>
  <si>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</si>
  <si>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</si>
  <si>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</si>
  <si>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</si>
  <si>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</si>
  <si>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</si>
  <si>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</si>
  <si>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</si>
  <si>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</si>
  <si>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</si>
  <si>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</si>
  <si>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</si>
  <si>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</si>
  <si>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</si>
  <si>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</si>
  <si>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</si>
  <si>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</si>
  <si>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선진여객</t>
  </si>
  <si>
    <t>300</t>
  </si>
  <si>
    <t>595</t>
  </si>
  <si>
    <t>72</t>
  </si>
  <si>
    <t>80</t>
  </si>
  <si>
    <t>87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</si>
  <si>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</si>
  <si>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</si>
  <si>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</si>
  <si>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</si>
  <si>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</si>
  <si>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</si>
  <si>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</si>
  <si>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</si>
  <si>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</si>
  <si>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</si>
  <si>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</si>
  <si>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</si>
  <si>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</si>
  <si>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</si>
  <si>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</si>
  <si>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</si>
  <si>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</si>
  <si>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</si>
  <si>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</si>
  <si>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</si>
  <si>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</si>
  <si>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</si>
  <si>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</si>
  <si>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</si>
  <si>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</si>
  <si>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</si>
  <si>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</si>
  <si>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</si>
  <si>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</si>
  <si>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</si>
  <si>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</si>
  <si>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</si>
  <si>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</si>
  <si>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</si>
  <si>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</si>
  <si>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</si>
  <si>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</si>
  <si>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</si>
  <si>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</si>
  <si>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</si>
  <si>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</si>
  <si>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</si>
  <si>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</si>
  <si>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</si>
  <si>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</si>
  <si>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</si>
  <si>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</si>
  <si>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</si>
  <si>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</si>
  <si>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</si>
  <si>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</si>
  <si>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</si>
  <si>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</si>
  <si>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</si>
  <si>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</si>
  <si>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</si>
  <si>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</si>
  <si>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</si>
  <si>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</si>
  <si>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</si>
  <si>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</si>
  <si>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</si>
  <si>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</si>
  <si>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</si>
  <si>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</si>
  <si>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</si>
  <si>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</si>
  <si>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</si>
  <si>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</si>
  <si>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</si>
  <si>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</si>
  <si>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</si>
  <si>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</si>
  <si>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김성근</t>
  </si>
  <si>
    <t>김성진</t>
  </si>
  <si>
    <t>문영길</t>
  </si>
  <si>
    <t>서인석</t>
  </si>
  <si>
    <t>선진여객</t>
    <phoneticPr fontId="2" type="noConversion"/>
  </si>
  <si>
    <t>73아1099</t>
  </si>
  <si>
    <t>중형</t>
  </si>
  <si>
    <t>300300</t>
  </si>
  <si>
    <t>73아1100</t>
  </si>
  <si>
    <t>선진여객300F2</t>
  </si>
  <si>
    <t>78바1136</t>
  </si>
  <si>
    <t>선진여객300F1</t>
  </si>
  <si>
    <t>78바1195</t>
  </si>
  <si>
    <t>선진여객300D1</t>
  </si>
  <si>
    <t>73아1093</t>
  </si>
  <si>
    <t>595595</t>
  </si>
  <si>
    <t>73아1094</t>
  </si>
  <si>
    <t>73아1097</t>
  </si>
  <si>
    <t>7272</t>
  </si>
  <si>
    <t>70바3741</t>
  </si>
  <si>
    <t>하이</t>
  </si>
  <si>
    <t>HH</t>
  </si>
  <si>
    <t>선진여객72B1</t>
  </si>
  <si>
    <t>70바3742</t>
  </si>
  <si>
    <t>73아1085</t>
  </si>
  <si>
    <t>선진여객72F1</t>
  </si>
  <si>
    <t>73아1086</t>
  </si>
  <si>
    <t>73아1088</t>
  </si>
  <si>
    <t>73아1089</t>
  </si>
  <si>
    <t>78바1173</t>
  </si>
  <si>
    <t>78바1180</t>
  </si>
  <si>
    <t>선진여객72D1</t>
  </si>
  <si>
    <t>78바1185</t>
  </si>
  <si>
    <t>선진여객72C1</t>
  </si>
  <si>
    <t>78바1191</t>
  </si>
  <si>
    <t>78바1192</t>
  </si>
  <si>
    <t>78바1193</t>
  </si>
  <si>
    <t>73아1437</t>
  </si>
  <si>
    <t>8080</t>
  </si>
  <si>
    <t>선진여객80B6</t>
  </si>
  <si>
    <t>78바1137</t>
  </si>
  <si>
    <t>선진여객80B2</t>
  </si>
  <si>
    <t>78바1138</t>
  </si>
  <si>
    <t>선진여객80B3</t>
  </si>
  <si>
    <t>78바1139</t>
  </si>
  <si>
    <t>78바1140</t>
  </si>
  <si>
    <t>78바1142</t>
  </si>
  <si>
    <t>78바1144</t>
  </si>
  <si>
    <t>78바1145</t>
  </si>
  <si>
    <t>78바1146</t>
  </si>
  <si>
    <t>78바1147</t>
  </si>
  <si>
    <t>선진여객80B1</t>
  </si>
  <si>
    <t>78바1148</t>
  </si>
  <si>
    <t>78바1149</t>
  </si>
  <si>
    <t>선진여객80B5</t>
  </si>
  <si>
    <t>78바1150</t>
  </si>
  <si>
    <t>선진여객80B7</t>
  </si>
  <si>
    <t>78바1152</t>
  </si>
  <si>
    <t>78바1153</t>
  </si>
  <si>
    <t>선진여객80B4</t>
  </si>
  <si>
    <t>78바1154</t>
  </si>
  <si>
    <t>78바1157</t>
  </si>
  <si>
    <t>78바1158</t>
  </si>
  <si>
    <t>선진여객80B8</t>
  </si>
  <si>
    <t>78바1159</t>
  </si>
  <si>
    <t>78바1160</t>
  </si>
  <si>
    <t>선진여객80C1</t>
  </si>
  <si>
    <t>78바1164</t>
  </si>
  <si>
    <t>70바3824</t>
  </si>
  <si>
    <t>8787</t>
  </si>
  <si>
    <t>70바3825</t>
  </si>
  <si>
    <t>70바3827</t>
  </si>
  <si>
    <t>71바5757</t>
  </si>
  <si>
    <t>71바5759</t>
  </si>
  <si>
    <t>73아1091</t>
  </si>
  <si>
    <t>73아1092</t>
  </si>
  <si>
    <t>73아1298</t>
  </si>
  <si>
    <t>73아1299</t>
  </si>
  <si>
    <t>73아1418</t>
  </si>
  <si>
    <t>73아1419</t>
  </si>
  <si>
    <t>78바1155</t>
  </si>
  <si>
    <t>선진여객87B1</t>
  </si>
  <si>
    <t>78바1156</t>
  </si>
  <si>
    <t>78바1165</t>
  </si>
  <si>
    <t>78바1168</t>
  </si>
  <si>
    <t>78바1176</t>
  </si>
  <si>
    <t>78바1183</t>
  </si>
  <si>
    <t>78바1184</t>
  </si>
  <si>
    <t>선진여객87F1</t>
  </si>
  <si>
    <t>78바1186</t>
  </si>
  <si>
    <t>78바1187</t>
  </si>
  <si>
    <t>78바1188</t>
  </si>
  <si>
    <t>78바1189</t>
  </si>
  <si>
    <t>78바1194</t>
  </si>
  <si>
    <t>78바1196</t>
  </si>
  <si>
    <t>78바1197</t>
  </si>
  <si>
    <t>78바1198</t>
  </si>
  <si>
    <t>78바1167</t>
  </si>
  <si>
    <t>강상열</t>
  </si>
  <si>
    <t>5161117</t>
  </si>
  <si>
    <t>강창석</t>
  </si>
  <si>
    <t>516945</t>
  </si>
  <si>
    <t>고민기</t>
  </si>
  <si>
    <t>5165764</t>
  </si>
  <si>
    <t>고영호</t>
  </si>
  <si>
    <t>5164299</t>
  </si>
  <si>
    <t>고재덕</t>
  </si>
  <si>
    <t>5166836</t>
  </si>
  <si>
    <t>곽원은</t>
  </si>
  <si>
    <t>5164521</t>
  </si>
  <si>
    <t>권정신</t>
  </si>
  <si>
    <t>5168652</t>
  </si>
  <si>
    <t>권혁</t>
  </si>
  <si>
    <t>5161293</t>
  </si>
  <si>
    <t>김금상</t>
  </si>
  <si>
    <t>5165581</t>
  </si>
  <si>
    <t>김기붕</t>
  </si>
  <si>
    <t>5163344</t>
  </si>
  <si>
    <t>김기석</t>
  </si>
  <si>
    <t>5164560</t>
  </si>
  <si>
    <t>김대성</t>
  </si>
  <si>
    <t>5161906</t>
  </si>
  <si>
    <t>김대식</t>
  </si>
  <si>
    <t>5163119</t>
  </si>
  <si>
    <t>김도윤</t>
  </si>
  <si>
    <t>5163253</t>
  </si>
  <si>
    <t>김동건</t>
  </si>
  <si>
    <t>5166117</t>
  </si>
  <si>
    <t>김동우</t>
  </si>
  <si>
    <t>5164202</t>
  </si>
  <si>
    <t>김동일</t>
  </si>
  <si>
    <t>5166010</t>
  </si>
  <si>
    <t>김동희</t>
  </si>
  <si>
    <t>5164536</t>
  </si>
  <si>
    <t>김명중</t>
  </si>
  <si>
    <t>5169675</t>
  </si>
  <si>
    <t>김복기</t>
  </si>
  <si>
    <t>5164889</t>
  </si>
  <si>
    <t>김상배</t>
  </si>
  <si>
    <t>5162832</t>
  </si>
  <si>
    <t>김석진</t>
  </si>
  <si>
    <t>5166915</t>
  </si>
  <si>
    <t>5166569</t>
  </si>
  <si>
    <t>5162283</t>
  </si>
  <si>
    <t>김성현</t>
  </si>
  <si>
    <t>5167542</t>
  </si>
  <si>
    <t>김성환</t>
  </si>
  <si>
    <t>5167866</t>
  </si>
  <si>
    <t>김양현</t>
  </si>
  <si>
    <t>5161087</t>
  </si>
  <si>
    <t>김용록</t>
  </si>
  <si>
    <t>5164214</t>
  </si>
  <si>
    <t>김용삼</t>
  </si>
  <si>
    <t>5167713</t>
  </si>
  <si>
    <t>김은환</t>
  </si>
  <si>
    <t>5163970</t>
  </si>
  <si>
    <t>김재규</t>
  </si>
  <si>
    <t>5163426</t>
  </si>
  <si>
    <t>김중근</t>
  </si>
  <si>
    <t>5163782</t>
  </si>
  <si>
    <t>김중원</t>
  </si>
  <si>
    <t>5163735</t>
  </si>
  <si>
    <t>김충국</t>
  </si>
  <si>
    <t>5163278</t>
  </si>
  <si>
    <t>김태섭</t>
  </si>
  <si>
    <t>5163647</t>
  </si>
  <si>
    <t>김태일</t>
  </si>
  <si>
    <t>516131</t>
  </si>
  <si>
    <t>김택수</t>
  </si>
  <si>
    <t>5163420</t>
  </si>
  <si>
    <t>김헌국</t>
  </si>
  <si>
    <t>5169292</t>
  </si>
  <si>
    <t>김현동</t>
  </si>
  <si>
    <t>5168303</t>
  </si>
  <si>
    <t>김홍규</t>
  </si>
  <si>
    <t>5166869</t>
  </si>
  <si>
    <t>김홍민</t>
  </si>
  <si>
    <t>5164782</t>
  </si>
  <si>
    <t>김희찬</t>
  </si>
  <si>
    <t>5162644</t>
  </si>
  <si>
    <t>문남주</t>
  </si>
  <si>
    <t>5162414</t>
  </si>
  <si>
    <t>문승철</t>
  </si>
  <si>
    <t>5165546</t>
  </si>
  <si>
    <t>5168968</t>
  </si>
  <si>
    <t>박규영</t>
  </si>
  <si>
    <t>5161261</t>
  </si>
  <si>
    <t>박덕규</t>
  </si>
  <si>
    <t>516846</t>
  </si>
  <si>
    <t>박상찬</t>
  </si>
  <si>
    <t>5163722</t>
  </si>
  <si>
    <t>박상태</t>
  </si>
  <si>
    <t>5161746</t>
  </si>
  <si>
    <t>박성민</t>
  </si>
  <si>
    <t>5166931</t>
  </si>
  <si>
    <t>박우오</t>
  </si>
  <si>
    <t>5168620</t>
  </si>
  <si>
    <t>박정호</t>
  </si>
  <si>
    <t>5167831</t>
  </si>
  <si>
    <t>박종민</t>
  </si>
  <si>
    <t>5165274</t>
  </si>
  <si>
    <t>박종원</t>
  </si>
  <si>
    <t>5166721</t>
  </si>
  <si>
    <t>박진규</t>
  </si>
  <si>
    <t>5169401</t>
  </si>
  <si>
    <t>박풍식</t>
  </si>
  <si>
    <t>5168509</t>
  </si>
  <si>
    <t>박헌균</t>
  </si>
  <si>
    <t>5162001</t>
  </si>
  <si>
    <t>박현직</t>
  </si>
  <si>
    <t>5161489</t>
  </si>
  <si>
    <t>변상정</t>
  </si>
  <si>
    <t>5164441</t>
  </si>
  <si>
    <t>서범관</t>
  </si>
  <si>
    <t>5162332</t>
  </si>
  <si>
    <t>서성범</t>
  </si>
  <si>
    <t>5169426</t>
  </si>
  <si>
    <t>5164500</t>
  </si>
  <si>
    <t>손기훈</t>
  </si>
  <si>
    <t>5168862</t>
  </si>
  <si>
    <t>손헌승</t>
  </si>
  <si>
    <t>5164604</t>
  </si>
  <si>
    <t>송영식</t>
  </si>
  <si>
    <t>5166881</t>
  </si>
  <si>
    <t>송재용</t>
  </si>
  <si>
    <t>5161950</t>
  </si>
  <si>
    <t>송철호</t>
  </si>
  <si>
    <t>5161530</t>
  </si>
  <si>
    <t>신동우</t>
  </si>
  <si>
    <t>5168358</t>
  </si>
  <si>
    <t>신동윤</t>
  </si>
  <si>
    <t>5161081</t>
  </si>
  <si>
    <t>신승균</t>
  </si>
  <si>
    <t>5168</t>
  </si>
  <si>
    <t>안군철</t>
  </si>
  <si>
    <t>5164209</t>
  </si>
  <si>
    <t>안종혁</t>
  </si>
  <si>
    <t>5165848</t>
  </si>
  <si>
    <t>양승희</t>
  </si>
  <si>
    <t>5166632</t>
  </si>
  <si>
    <t>엄명수</t>
  </si>
  <si>
    <t>5161172</t>
  </si>
  <si>
    <t>염상우</t>
  </si>
  <si>
    <t>5164961</t>
  </si>
  <si>
    <t>염진섭</t>
  </si>
  <si>
    <t>5167200</t>
  </si>
  <si>
    <t>오광섭</t>
  </si>
  <si>
    <t>516379</t>
  </si>
  <si>
    <t>오병우</t>
  </si>
  <si>
    <t>516325</t>
  </si>
  <si>
    <t>오세관</t>
  </si>
  <si>
    <t>5165354</t>
  </si>
  <si>
    <t>오홍석</t>
  </si>
  <si>
    <t>5163892</t>
  </si>
  <si>
    <t>우명조</t>
  </si>
  <si>
    <t>516457</t>
  </si>
  <si>
    <t>유경상</t>
  </si>
  <si>
    <t>5169509</t>
  </si>
  <si>
    <t>유기만</t>
  </si>
  <si>
    <t>5165261</t>
  </si>
  <si>
    <t>유도훈</t>
  </si>
  <si>
    <t>5163715</t>
  </si>
  <si>
    <t>윤길상</t>
  </si>
  <si>
    <t>5161003</t>
  </si>
  <si>
    <t>윤덕호</t>
  </si>
  <si>
    <t>5165487</t>
  </si>
  <si>
    <t>윤석일</t>
  </si>
  <si>
    <t>윤재원</t>
  </si>
  <si>
    <t>5163718</t>
  </si>
  <si>
    <t>윤하식</t>
  </si>
  <si>
    <t>5165377</t>
  </si>
  <si>
    <t>이기철</t>
  </si>
  <si>
    <t>5165528</t>
  </si>
  <si>
    <t>이상우</t>
  </si>
  <si>
    <t>5161207</t>
  </si>
  <si>
    <t>이성희</t>
  </si>
  <si>
    <t>516193</t>
  </si>
  <si>
    <t>이수규</t>
  </si>
  <si>
    <t>5169041</t>
  </si>
  <si>
    <t>이정식</t>
  </si>
  <si>
    <t>5165260</t>
  </si>
  <si>
    <t>이제성</t>
  </si>
  <si>
    <t>5165929</t>
  </si>
  <si>
    <t>이종성</t>
  </si>
  <si>
    <t>5163928</t>
  </si>
  <si>
    <t>이종직</t>
  </si>
  <si>
    <t>5161069</t>
  </si>
  <si>
    <t>이종호</t>
  </si>
  <si>
    <t>5165599</t>
  </si>
  <si>
    <t>이주홍</t>
  </si>
  <si>
    <t>5166058</t>
  </si>
  <si>
    <t>이하경</t>
  </si>
  <si>
    <t>5165046</t>
  </si>
  <si>
    <t>이학범</t>
  </si>
  <si>
    <t>5167658</t>
  </si>
  <si>
    <t>이한중</t>
  </si>
  <si>
    <t>5168965</t>
  </si>
  <si>
    <t>이행남</t>
  </si>
  <si>
    <t>5166580</t>
  </si>
  <si>
    <t>이희권</t>
  </si>
  <si>
    <t>5161681</t>
  </si>
  <si>
    <t>이희창</t>
  </si>
  <si>
    <t>5168219</t>
  </si>
  <si>
    <t>임상필</t>
  </si>
  <si>
    <t>5165278</t>
  </si>
  <si>
    <t>임정성</t>
  </si>
  <si>
    <t>5161710</t>
  </si>
  <si>
    <t>임정환</t>
  </si>
  <si>
    <t>5162151</t>
  </si>
  <si>
    <t>임현영</t>
  </si>
  <si>
    <t>5164122</t>
  </si>
  <si>
    <t>장인규</t>
  </si>
  <si>
    <t>5167229</t>
  </si>
  <si>
    <t>장준연</t>
  </si>
  <si>
    <t>5161021</t>
  </si>
  <si>
    <t>장형식</t>
  </si>
  <si>
    <t>5164219</t>
  </si>
  <si>
    <t>장희연</t>
  </si>
  <si>
    <t>5162350</t>
  </si>
  <si>
    <t>전상윤</t>
  </si>
  <si>
    <t>516323</t>
  </si>
  <si>
    <t>전세영</t>
  </si>
  <si>
    <t>5167297</t>
  </si>
  <si>
    <t>전영기</t>
  </si>
  <si>
    <t>5163478</t>
  </si>
  <si>
    <t>정귀진</t>
  </si>
  <si>
    <t>5164366</t>
  </si>
  <si>
    <t>정맹기</t>
  </si>
  <si>
    <t>5163391</t>
  </si>
  <si>
    <t>정성현</t>
  </si>
  <si>
    <t>5163456</t>
  </si>
  <si>
    <t>정영복</t>
  </si>
  <si>
    <t>5162182</t>
  </si>
  <si>
    <t>정윤부</t>
  </si>
  <si>
    <t>5167880</t>
  </si>
  <si>
    <t>정일</t>
  </si>
  <si>
    <t>5162535</t>
  </si>
  <si>
    <t>정충식</t>
  </si>
  <si>
    <t>5164063</t>
  </si>
  <si>
    <t>정훈</t>
  </si>
  <si>
    <t>5166408</t>
  </si>
  <si>
    <t>조권석</t>
  </si>
  <si>
    <t>5164595</t>
  </si>
  <si>
    <t>조성래</t>
  </si>
  <si>
    <t>5161926</t>
  </si>
  <si>
    <t>주태규</t>
  </si>
  <si>
    <t>5168771</t>
  </si>
  <si>
    <t>진병문</t>
  </si>
  <si>
    <t>5164078</t>
  </si>
  <si>
    <t>최규주</t>
  </si>
  <si>
    <t>5161526</t>
  </si>
  <si>
    <t>최돈집</t>
  </si>
  <si>
    <t>5168174</t>
  </si>
  <si>
    <t>최민섭</t>
  </si>
  <si>
    <t>5167607</t>
  </si>
  <si>
    <t>최원호</t>
  </si>
  <si>
    <t>5169982</t>
  </si>
  <si>
    <t>최윤락</t>
  </si>
  <si>
    <t>5164914</t>
  </si>
  <si>
    <t>최인섭</t>
  </si>
  <si>
    <t>5161648</t>
  </si>
  <si>
    <t>최장순</t>
  </si>
  <si>
    <t>5164677</t>
  </si>
  <si>
    <t>최재성</t>
  </si>
  <si>
    <t>5162581</t>
  </si>
  <si>
    <t>최종철</t>
  </si>
  <si>
    <t>5162985</t>
  </si>
  <si>
    <t>한대현</t>
  </si>
  <si>
    <t>5165064</t>
  </si>
  <si>
    <t>한창열</t>
  </si>
  <si>
    <t>5168168</t>
  </si>
  <si>
    <t>허길만</t>
  </si>
  <si>
    <t>5168181</t>
  </si>
  <si>
    <t>현교일</t>
  </si>
  <si>
    <t>5168959</t>
  </si>
  <si>
    <t>홍규찬</t>
  </si>
  <si>
    <t>5168239</t>
  </si>
  <si>
    <t>홍종만</t>
  </si>
  <si>
    <t>5166840</t>
  </si>
  <si>
    <t>홍창호</t>
  </si>
  <si>
    <t>5169125</t>
  </si>
  <si>
    <t>황남석</t>
  </si>
  <si>
    <t>5166811</t>
  </si>
  <si>
    <t>황태준</t>
  </si>
  <si>
    <t>5168672</t>
  </si>
  <si>
    <t>선진여객80C2</t>
  </si>
  <si>
    <t>선진여객80C3</t>
  </si>
  <si>
    <t>선진여객87F5</t>
  </si>
  <si>
    <t>김황남</t>
  </si>
  <si>
    <t>5164002</t>
  </si>
  <si>
    <t>이철용</t>
  </si>
  <si>
    <t>5166342</t>
  </si>
  <si>
    <t>선진여객72F2</t>
  </si>
  <si>
    <t>선진여객80D1</t>
  </si>
  <si>
    <t>선진여객87F7</t>
  </si>
  <si>
    <t>박만규</t>
  </si>
  <si>
    <t>5164695</t>
  </si>
  <si>
    <t>설동걸</t>
  </si>
  <si>
    <t>선진여객300F3</t>
  </si>
  <si>
    <t>선진여객595C2</t>
  </si>
  <si>
    <t>선진여객595D1</t>
  </si>
  <si>
    <t>선진여객595C1</t>
  </si>
  <si>
    <t>선진여객80B9</t>
  </si>
  <si>
    <t>선진여객80C8</t>
  </si>
  <si>
    <t>선진여객80C7</t>
  </si>
  <si>
    <t>선진여객80C6</t>
  </si>
  <si>
    <t>선진여객80C5</t>
  </si>
  <si>
    <t>선진여객80D3</t>
  </si>
  <si>
    <t>선진여객80C4</t>
  </si>
  <si>
    <t>선진여객80C9</t>
  </si>
  <si>
    <t>선진여객80D2</t>
  </si>
  <si>
    <t>선진여객87F12</t>
  </si>
  <si>
    <t>선진여객87F8</t>
  </si>
  <si>
    <t>선진여객87F10</t>
  </si>
  <si>
    <t>김철민</t>
  </si>
  <si>
    <t>5163169</t>
  </si>
  <si>
    <t>박창수</t>
  </si>
  <si>
    <t>5168722</t>
  </si>
  <si>
    <t>서학귀</t>
  </si>
  <si>
    <t>5166630</t>
  </si>
  <si>
    <t>이광우</t>
  </si>
  <si>
    <t>516679</t>
  </si>
  <si>
    <t>78바1174</t>
  </si>
  <si>
    <t>[24년 7월]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</si>
  <si>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</si>
  <si>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</si>
  <si>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</si>
  <si>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566566</t>
  </si>
  <si>
    <t>삼환운수566A2</t>
  </si>
  <si>
    <t>▽</t>
  </si>
  <si>
    <t>567567</t>
  </si>
  <si>
    <t>삼환운수567A3</t>
  </si>
  <si>
    <t>삼환운수567B2</t>
  </si>
  <si>
    <t>삼환운수567B3</t>
  </si>
  <si>
    <t>삼환운수567A1</t>
  </si>
  <si>
    <t>삼환운수567C1</t>
  </si>
  <si>
    <t>삼환운수567A2</t>
  </si>
  <si>
    <t>70바3737</t>
  </si>
  <si>
    <t>삼환운수567B1</t>
  </si>
  <si>
    <t>순환56순환56</t>
  </si>
  <si>
    <t>삼환운수순환56C2</t>
  </si>
  <si>
    <t>삼환운수순환56C1</t>
  </si>
  <si>
    <t>삼환운수순환56B2</t>
  </si>
  <si>
    <t>=</t>
  </si>
  <si>
    <t>삼환운수순환56B1</t>
  </si>
  <si>
    <t>삼환운수순환56D1</t>
  </si>
  <si>
    <t>선진여객72B4</t>
  </si>
  <si>
    <t>선진여객72C4</t>
  </si>
  <si>
    <t>선진여객72B6</t>
  </si>
  <si>
    <t>▲</t>
  </si>
  <si>
    <t>선진여객72B3</t>
  </si>
  <si>
    <t>선진여객72C2</t>
  </si>
  <si>
    <t>선진여객72B5</t>
  </si>
  <si>
    <t>선진여객72B2</t>
  </si>
  <si>
    <t>선진여객72C5</t>
  </si>
  <si>
    <t>선진여객72C3</t>
  </si>
  <si>
    <t>선진여객87C6</t>
  </si>
  <si>
    <t>선진여객87C3</t>
  </si>
  <si>
    <t>선진여객87C1</t>
  </si>
  <si>
    <t>선진여객87C5</t>
  </si>
  <si>
    <t>선진여객87C4</t>
  </si>
  <si>
    <t>선진여객87B2</t>
  </si>
  <si>
    <t>5161117632.767</t>
  </si>
  <si>
    <t>5169451625.234</t>
  </si>
  <si>
    <t>5165764281.78</t>
  </si>
  <si>
    <t>51642992509.02</t>
  </si>
  <si>
    <t>51668361141.903</t>
  </si>
  <si>
    <t>51645211934.189</t>
  </si>
  <si>
    <t>51686522464.53</t>
  </si>
  <si>
    <t>51612932822.128</t>
  </si>
  <si>
    <t>51655812780.075</t>
  </si>
  <si>
    <t>51633442520.296</t>
  </si>
  <si>
    <t>5164560427.214</t>
  </si>
  <si>
    <t>5161906627.751</t>
  </si>
  <si>
    <t>5163119841.673</t>
  </si>
  <si>
    <t>5163253287.368</t>
  </si>
  <si>
    <t>51661172448.42</t>
  </si>
  <si>
    <t>5164202418.233</t>
  </si>
  <si>
    <t>51660102651.77</t>
  </si>
  <si>
    <t>51645362458.163</t>
  </si>
  <si>
    <t>51696752294.71</t>
  </si>
  <si>
    <t>51648892131.111</t>
  </si>
  <si>
    <t>5162832918.021</t>
  </si>
  <si>
    <t>51669151390.832</t>
  </si>
  <si>
    <t>5166569248.028</t>
  </si>
  <si>
    <t>51622832788.803</t>
  </si>
  <si>
    <t>51675422520.301</t>
  </si>
  <si>
    <t>51678662691.119</t>
  </si>
  <si>
    <t>51610872207.44</t>
  </si>
  <si>
    <t>51642144741.947</t>
  </si>
  <si>
    <t>5167713269.206</t>
  </si>
  <si>
    <t>51639702590.191</t>
  </si>
  <si>
    <t>51634262331.217</t>
  </si>
  <si>
    <t>5163782352.511</t>
  </si>
  <si>
    <t>5163735267.265</t>
  </si>
  <si>
    <t>51631692301.783</t>
  </si>
  <si>
    <t>5163278352.104</t>
  </si>
  <si>
    <t>51636471877.386</t>
  </si>
  <si>
    <t>5161311130.23</t>
  </si>
  <si>
    <t>51634201078.537</t>
  </si>
  <si>
    <t>5169292343.973</t>
  </si>
  <si>
    <t>51683032177.549</t>
  </si>
  <si>
    <t>51668692601.282</t>
  </si>
  <si>
    <t>51647822515.89</t>
  </si>
  <si>
    <t>51640022188.196</t>
  </si>
  <si>
    <t>김희문</t>
  </si>
  <si>
    <t>5168651</t>
  </si>
  <si>
    <t>5168651377.307</t>
  </si>
  <si>
    <t>51626441891.4</t>
  </si>
  <si>
    <t>51624142636.512</t>
  </si>
  <si>
    <t>51655463176.655</t>
  </si>
  <si>
    <t>5168968877.952</t>
  </si>
  <si>
    <t>51612611805.169</t>
  </si>
  <si>
    <t>5168462367.231</t>
  </si>
  <si>
    <t>51646951806.615</t>
  </si>
  <si>
    <t>51637222572.431</t>
  </si>
  <si>
    <t>51617462635.068</t>
  </si>
  <si>
    <t>51669312591.238</t>
  </si>
  <si>
    <t>51686202383.012</t>
  </si>
  <si>
    <t>51678312156.398</t>
  </si>
  <si>
    <t>51652742280.201</t>
  </si>
  <si>
    <t>5166721918.77</t>
  </si>
  <si>
    <t>51694015829.927</t>
  </si>
  <si>
    <t>5168722566.393</t>
  </si>
  <si>
    <t>5168509363.127</t>
  </si>
  <si>
    <t>5162001848.452</t>
  </si>
  <si>
    <t>51614892523.426</t>
  </si>
  <si>
    <t>5164441371.104</t>
  </si>
  <si>
    <t>51623322397.377</t>
  </si>
  <si>
    <t>51694262119.788</t>
  </si>
  <si>
    <t>51645002287.016</t>
  </si>
  <si>
    <t>5166630250.701</t>
  </si>
  <si>
    <t>51688622347.555</t>
  </si>
  <si>
    <t>5164604759.692</t>
  </si>
  <si>
    <t>51668812434.399</t>
  </si>
  <si>
    <t>51619502912.486</t>
  </si>
  <si>
    <t>5161530379.908</t>
  </si>
  <si>
    <t>51683582699.05</t>
  </si>
  <si>
    <t>5161081556.913</t>
  </si>
  <si>
    <t>5168302.975</t>
  </si>
  <si>
    <t>51642092583.403</t>
  </si>
  <si>
    <t>51658482137.076</t>
  </si>
  <si>
    <t>51666322603.103</t>
  </si>
  <si>
    <t>5161172862.757</t>
  </si>
  <si>
    <t>51649611179.976</t>
  </si>
  <si>
    <t>5167200287.897</t>
  </si>
  <si>
    <t>5163792456.185</t>
  </si>
  <si>
    <t>516325239.507</t>
  </si>
  <si>
    <t>51653542482.222</t>
  </si>
  <si>
    <t>51638922194.593</t>
  </si>
  <si>
    <t>516457697.693</t>
  </si>
  <si>
    <t>5169509461.788</t>
  </si>
  <si>
    <t>51652612719.803</t>
  </si>
  <si>
    <t>5163715630.431</t>
  </si>
  <si>
    <t>51610031051.228</t>
  </si>
  <si>
    <t>51654872578.215</t>
  </si>
  <si>
    <t>윤재길</t>
  </si>
  <si>
    <t>5169953</t>
  </si>
  <si>
    <t>5169953465.476</t>
  </si>
  <si>
    <t>5163718859.962</t>
  </si>
  <si>
    <t>51653772148.711</t>
  </si>
  <si>
    <t>5166792398.419</t>
  </si>
  <si>
    <t>5165528928.863</t>
  </si>
  <si>
    <t>51612072778.252</t>
  </si>
  <si>
    <t>5161932013.876</t>
  </si>
  <si>
    <t>5169041244.584</t>
  </si>
  <si>
    <t>5165260454.755</t>
  </si>
  <si>
    <t>5165929416.299</t>
  </si>
  <si>
    <t>51639282646.834</t>
  </si>
  <si>
    <t>51610692336.181</t>
  </si>
  <si>
    <t>51655992416.453</t>
  </si>
  <si>
    <t>51660582032.996</t>
  </si>
  <si>
    <t>5166342673.029</t>
  </si>
  <si>
    <t>51650462520.275</t>
  </si>
  <si>
    <t>51676581577.316</t>
  </si>
  <si>
    <t>51689652771.878</t>
  </si>
  <si>
    <t>51665802611.483</t>
  </si>
  <si>
    <t>51616811455.101</t>
  </si>
  <si>
    <t>51682192625.532</t>
  </si>
  <si>
    <t>51652782525.771</t>
  </si>
  <si>
    <t>51617102062.304</t>
  </si>
  <si>
    <t>51621512808.916</t>
  </si>
  <si>
    <t>51641222328.561</t>
  </si>
  <si>
    <t>51672292043.586</t>
  </si>
  <si>
    <t>51610212317.714</t>
  </si>
  <si>
    <t>5164219378.426</t>
  </si>
  <si>
    <t>51623501008.263</t>
  </si>
  <si>
    <t>516323373.656</t>
  </si>
  <si>
    <t>51672972253.26</t>
  </si>
  <si>
    <t>51634782477.428</t>
  </si>
  <si>
    <t>51643662792.811</t>
  </si>
  <si>
    <t>51633911239.413</t>
  </si>
  <si>
    <t>51634561253.807</t>
  </si>
  <si>
    <t>5162182377.177</t>
  </si>
  <si>
    <t>51678802217.226</t>
  </si>
  <si>
    <t>51625352385.961</t>
  </si>
  <si>
    <t>51640632668.87</t>
  </si>
  <si>
    <t>정홍기</t>
  </si>
  <si>
    <t>5168812</t>
  </si>
  <si>
    <t>5168812479.74</t>
  </si>
  <si>
    <t>51664081993.02</t>
  </si>
  <si>
    <t>51645952409.499</t>
  </si>
  <si>
    <t>51619262143.859</t>
  </si>
  <si>
    <t>51687712317.366</t>
  </si>
  <si>
    <t>51640782751.706</t>
  </si>
  <si>
    <t>51615262474.801</t>
  </si>
  <si>
    <t>51681741438.223</t>
  </si>
  <si>
    <t>5167607218.072</t>
  </si>
  <si>
    <t>51699822401.123</t>
  </si>
  <si>
    <t>5164914200.134</t>
  </si>
  <si>
    <t>51616482486.23</t>
  </si>
  <si>
    <t>51646771018.513</t>
  </si>
  <si>
    <t>51625812647.41</t>
  </si>
  <si>
    <t>51629852618.488</t>
  </si>
  <si>
    <t>51650642712.19</t>
  </si>
  <si>
    <t>51681682000.695</t>
  </si>
  <si>
    <t>51681812167.912</t>
  </si>
  <si>
    <t>51689591813.189</t>
  </si>
  <si>
    <t>5168239759.806</t>
  </si>
  <si>
    <t>51668401180.581</t>
  </si>
  <si>
    <t>51691251650.742</t>
  </si>
  <si>
    <t>51668112458.925</t>
  </si>
  <si>
    <t>51686722557.817</t>
  </si>
  <si>
    <t>[24년 8월] 특별관리 운행사원 명단</t>
  </si>
  <si>
    <t>하기사원님, 8월에는 꼭 "C등급" 이상 달성 바랍니다.</t>
  </si>
  <si>
    <t>7~8월 연속 ,D/F 등급시 9월초, 대면교육대상입니다.</t>
  </si>
  <si>
    <t>[24.07월 D,F 등급 운행사원]</t>
  </si>
  <si>
    <t>8월 한달간, 연비등급관리 대장에 서명할 수 있도록 적극 활용하십시오.</t>
  </si>
  <si>
    <t>0%(0명)</t>
  </si>
  <si>
    <t>10%(2명)</t>
  </si>
  <si>
    <t>8%(2명)</t>
  </si>
  <si>
    <t>43%(9명)</t>
  </si>
  <si>
    <t>62%(8명)</t>
  </si>
  <si>
    <t>23%(6명)</t>
  </si>
  <si>
    <t>48%(10명)</t>
  </si>
  <si>
    <t>15%(2명)</t>
  </si>
  <si>
    <t>67%(2명)</t>
  </si>
  <si>
    <t>4%(1명)</t>
  </si>
  <si>
    <t>23%(3명)</t>
  </si>
  <si>
    <t>33%(1명)</t>
  </si>
  <si>
    <t>65%(17명)</t>
  </si>
  <si>
    <t>100%(4명)</t>
  </si>
  <si>
    <t>1%(1명)</t>
  </si>
  <si>
    <t>2%(4명)</t>
  </si>
  <si>
    <t>10%(15명)</t>
  </si>
  <si>
    <t>23%(38명)</t>
  </si>
  <si>
    <t>27%(40명)</t>
  </si>
  <si>
    <t>37%(56명)</t>
  </si>
  <si>
    <t>인천전체</t>
  </si>
  <si>
    <t>개선율(유카전)</t>
  </si>
  <si>
    <t>26위/(32개사)</t>
  </si>
  <si>
    <t>24'07</t>
  </si>
  <si>
    <t>분석기간: 24.07.01-24.07.30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</si>
</sst>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/>
      <top style="hair">
        <color theme="2" tint="-9.9887081514938816E-2"/>
      </top>
      <bottom style="thin">
        <color theme="2" tint="-9.9917600024414813E-2"/>
      </bottom>
      <diagonal/>
    </border>
    <border>
      <left/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9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4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0" fillId="13" borderId="0" xfId="0" applyFont="1" applyFill="1" applyAlignment="1">
      <alignment horizontal="left" vertical="center" indent="1"/>
    </xf>
    <xf numFmtId="185" fontId="36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1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177" fontId="42" fillId="0" borderId="23" xfId="1" applyNumberFormat="1" applyFont="1" applyBorder="1" applyAlignment="1">
      <alignment horizontal="center" vertical="center" wrapText="1"/>
    </xf>
    <xf numFmtId="178" fontId="42" fillId="0" borderId="23" xfId="2" applyNumberFormat="1" applyFont="1" applyBorder="1" applyAlignment="1">
      <alignment horizontal="right" vertical="center" wrapText="1"/>
    </xf>
    <xf numFmtId="10" fontId="43" fillId="10" borderId="23" xfId="2" applyNumberFormat="1" applyFont="1" applyFill="1" applyBorder="1" applyAlignment="1">
      <alignment horizontal="center" vertical="center" wrapText="1"/>
    </xf>
    <xf numFmtId="178" fontId="43" fillId="0" borderId="24" xfId="2" applyNumberFormat="1" applyFont="1" applyBorder="1" applyAlignment="1">
      <alignment horizontal="right" vertical="center"/>
    </xf>
    <xf numFmtId="0" fontId="41" fillId="9" borderId="25" xfId="0" applyFont="1" applyFill="1" applyBorder="1" applyAlignment="1">
      <alignment horizontal="center" vertical="center"/>
    </xf>
    <xf numFmtId="10" fontId="42" fillId="0" borderId="26" xfId="2" applyNumberFormat="1" applyFont="1" applyBorder="1" applyAlignment="1">
      <alignment horizontal="center" vertical="center" wrapText="1"/>
    </xf>
    <xf numFmtId="177" fontId="42" fillId="0" borderId="28" xfId="1" applyNumberFormat="1" applyFont="1" applyBorder="1" applyAlignment="1">
      <alignment horizontal="center" vertical="center" wrapText="1"/>
    </xf>
    <xf numFmtId="177" fontId="43" fillId="10" borderId="28" xfId="1" applyNumberFormat="1" applyFont="1" applyFill="1" applyBorder="1" applyAlignment="1">
      <alignment horizontal="center" vertical="center" wrapText="1"/>
    </xf>
    <xf numFmtId="9" fontId="43" fillId="0" borderId="29" xfId="2" applyFont="1" applyBorder="1" applyAlignment="1">
      <alignment horizontal="center" vertical="center"/>
    </xf>
    <xf numFmtId="0" fontId="41" fillId="9" borderId="30" xfId="0" applyFont="1" applyFill="1" applyBorder="1" applyAlignment="1">
      <alignment horizontal="center" vertical="center"/>
    </xf>
    <xf numFmtId="0" fontId="41" fillId="0" borderId="31" xfId="0" applyFont="1" applyBorder="1" applyAlignment="1">
      <alignment horizontal="center" vertical="center" wrapText="1"/>
    </xf>
    <xf numFmtId="185" fontId="41" fillId="10" borderId="31" xfId="0" applyNumberFormat="1" applyFont="1" applyFill="1" applyBorder="1" applyAlignment="1">
      <alignment horizontal="center" vertical="center" wrapText="1"/>
    </xf>
    <xf numFmtId="0" fontId="41" fillId="0" borderId="32" xfId="0" applyFont="1" applyBorder="1" applyAlignment="1">
      <alignment horizontal="center" vertical="center" wrapText="1"/>
    </xf>
    <xf numFmtId="0" fontId="41" fillId="9" borderId="36" xfId="0" applyFont="1" applyFill="1" applyBorder="1" applyAlignment="1">
      <alignment horizontal="center" vertical="center"/>
    </xf>
    <xf numFmtId="0" fontId="41" fillId="0" borderId="37" xfId="0" applyFont="1" applyBorder="1" applyAlignment="1">
      <alignment horizontal="center" vertical="center" wrapText="1"/>
    </xf>
    <xf numFmtId="185" fontId="41" fillId="10" borderId="37" xfId="0" applyNumberFormat="1" applyFont="1" applyFill="1" applyBorder="1" applyAlignment="1">
      <alignment horizontal="center" vertical="center" wrapText="1"/>
    </xf>
    <xf numFmtId="0" fontId="41" fillId="0" borderId="38" xfId="0" applyFont="1" applyBorder="1" applyAlignment="1">
      <alignment horizontal="center" vertical="center" wrapText="1"/>
    </xf>
    <xf numFmtId="0" fontId="57" fillId="9" borderId="33" xfId="0" applyFont="1" applyFill="1" applyBorder="1" applyAlignment="1">
      <alignment horizontal="center" vertical="center"/>
    </xf>
    <xf numFmtId="9" fontId="42" fillId="0" borderId="34" xfId="2" applyFont="1" applyBorder="1" applyAlignment="1">
      <alignment horizontal="center" vertical="center" wrapText="1"/>
    </xf>
    <xf numFmtId="9" fontId="43" fillId="10" borderId="34" xfId="2" applyFont="1" applyFill="1" applyBorder="1" applyAlignment="1">
      <alignment horizontal="center" vertical="center" wrapText="1"/>
    </xf>
    <xf numFmtId="9" fontId="43" fillId="0" borderId="35" xfId="2" applyFont="1" applyBorder="1" applyAlignment="1">
      <alignment horizontal="center" vertical="center"/>
    </xf>
    <xf numFmtId="0" fontId="41" fillId="9" borderId="39" xfId="0" applyFont="1" applyFill="1" applyBorder="1" applyAlignment="1">
      <alignment horizontal="center" vertical="center"/>
    </xf>
    <xf numFmtId="177" fontId="45" fillId="6" borderId="40" xfId="1" applyNumberFormat="1" applyFont="1" applyFill="1" applyBorder="1" applyAlignment="1">
      <alignment horizontal="center" vertical="center" wrapText="1"/>
    </xf>
    <xf numFmtId="177" fontId="45" fillId="10" borderId="40" xfId="1" applyNumberFormat="1" applyFont="1" applyFill="1" applyBorder="1" applyAlignment="1">
      <alignment horizontal="center" vertical="center" wrapText="1"/>
    </xf>
    <xf numFmtId="0" fontId="41" fillId="6" borderId="41" xfId="0" applyFont="1" applyFill="1" applyBorder="1" applyAlignment="1">
      <alignment horizontal="center" vertical="center"/>
    </xf>
    <xf numFmtId="0" fontId="41" fillId="9" borderId="44" xfId="0" applyFont="1" applyFill="1" applyBorder="1" applyAlignment="1">
      <alignment horizontal="center" vertical="center"/>
    </xf>
    <xf numFmtId="0" fontId="41" fillId="10" borderId="45" xfId="0" applyFont="1" applyFill="1" applyBorder="1" applyAlignment="1">
      <alignment horizontal="center" vertical="center" wrapText="1"/>
    </xf>
    <xf numFmtId="0" fontId="41" fillId="10" borderId="46" xfId="0" applyFont="1" applyFill="1" applyBorder="1" applyAlignment="1">
      <alignment horizontal="center" vertical="center" wrapText="1"/>
    </xf>
    <xf numFmtId="0" fontId="57" fillId="9" borderId="42" xfId="0" applyFont="1" applyFill="1" applyBorder="1" applyAlignment="1">
      <alignment horizontal="center" vertical="center"/>
    </xf>
    <xf numFmtId="9" fontId="42" fillId="0" borderId="43" xfId="2" applyFont="1" applyBorder="1" applyAlignment="1">
      <alignment horizontal="center" vertical="center" wrapText="1"/>
    </xf>
    <xf numFmtId="0" fontId="41" fillId="9" borderId="47" xfId="0" applyFont="1" applyFill="1" applyBorder="1" applyAlignment="1">
      <alignment horizontal="center" vertical="center"/>
    </xf>
    <xf numFmtId="185" fontId="71" fillId="0" borderId="48" xfId="0" applyNumberFormat="1" applyFont="1" applyBorder="1" applyAlignment="1">
      <alignment horizontal="center" vertical="center"/>
    </xf>
    <xf numFmtId="185" fontId="71" fillId="0" borderId="49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0" fontId="76" fillId="0" borderId="0" xfId="0" applyFont="1">
      <alignment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1" fillId="9" borderId="27" xfId="0" applyNumberFormat="1" applyFont="1" applyFill="1" applyBorder="1" applyAlignment="1">
      <alignment horizontal="center" vertical="center"/>
    </xf>
    <xf numFmtId="195" fontId="41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41" fontId="29" fillId="0" borderId="0" xfId="1" applyFont="1" applyFill="1" applyBorder="1">
      <alignment vertical="center"/>
    </xf>
    <xf numFmtId="189" fontId="29" fillId="0" borderId="0" xfId="2" applyNumberFormat="1" applyFont="1">
      <alignment vertical="center"/>
    </xf>
    <xf numFmtId="9" fontId="29" fillId="0" borderId="0" xfId="2" applyFont="1" applyFill="1" applyBorder="1">
      <alignment vertical="center"/>
    </xf>
    <xf numFmtId="9" fontId="29" fillId="0" borderId="0" xfId="0" applyNumberFormat="1" applyFont="1" applyAlignment="1">
      <alignment horizontal="left"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 applyAlignment="1">
      <alignment horizontal="center" vertical="center"/>
    </xf>
    <xf numFmtId="41" fontId="29" fillId="0" borderId="0" xfId="1" applyFont="1">
      <alignment vertical="center"/>
    </xf>
    <xf numFmtId="9" fontId="29" fillId="0" borderId="0" xfId="2" applyFont="1" applyFill="1" applyBorder="1" applyAlignment="1">
      <alignment vertical="center" wrapText="1"/>
    </xf>
    <xf numFmtId="49" fontId="61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4" fillId="16" borderId="0" xfId="562" applyNumberFormat="1" applyFont="1" applyFill="1" applyAlignment="1">
      <alignment horizontal="right" vertical="center"/>
    </xf>
    <xf numFmtId="0" fontId="6" fillId="16" borderId="0" xfId="562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3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59" fillId="2" borderId="0" xfId="569" applyFont="1" applyFill="1">
      <alignment vertical="center"/>
    </xf>
    <xf numFmtId="0" fontId="3" fillId="2" borderId="0" xfId="569" applyFill="1">
      <alignment vertical="center"/>
    </xf>
    <xf numFmtId="0" fontId="69" fillId="0" borderId="0" xfId="569" applyFont="1">
      <alignment vertical="center"/>
    </xf>
    <xf numFmtId="0" fontId="70" fillId="0" borderId="0" xfId="569" applyFont="1">
      <alignment vertical="center"/>
    </xf>
    <xf numFmtId="49" fontId="80" fillId="15" borderId="0" xfId="562" applyNumberFormat="1" applyFont="1" applyFill="1" applyAlignment="1">
      <alignment horizontal="center" vertical="center" wrapText="1"/>
    </xf>
    <xf numFmtId="192" fontId="80" fillId="16" borderId="0" xfId="562" applyNumberFormat="1" applyFont="1" applyFill="1" applyAlignment="1">
      <alignment horizontal="right" vertical="center"/>
    </xf>
    <xf numFmtId="0" fontId="29" fillId="0" borderId="0" xfId="0" applyFont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9" applyFont="1" applyAlignment="1">
      <alignment horizontal="center" vertical="center"/>
    </xf>
    <xf numFmtId="188" fontId="53" fillId="10" borderId="50" xfId="2" applyNumberFormat="1" applyFont="1" applyFill="1" applyBorder="1" applyAlignment="1">
      <alignment horizontal="center" vertical="center"/>
    </xf>
    <xf numFmtId="188" fontId="53" fillId="10" borderId="51" xfId="2" applyNumberFormat="1" applyFont="1" applyFill="1" applyBorder="1" applyAlignment="1">
      <alignment horizontal="center" vertical="center"/>
    </xf>
  </cellXfs>
  <cellStyles count="571">
    <cellStyle name="나쁨 2" xfId="568" xr:uid="{CB40B766-94F8-4DB2-B967-DB3768BA2209}"/>
    <cellStyle name="백분율" xfId="2" builtinId="5"/>
    <cellStyle name="백분율 2" xfId="563" xr:uid="{D6A3D204-8C70-4A7D-BF58-53F115410276}"/>
    <cellStyle name="백분율 2 2" xfId="570" xr:uid="{3035C2C8-5CC1-4785-BF1C-200E92A6569B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11EDDDCF-1CB2-42D9-AE4C-93603D23AAD8}"/>
    <cellStyle name="표준 2 4" xfId="3" xr:uid="{F025CCA9-607F-40C4-B9F4-A4606A80B63C}"/>
    <cellStyle name="표준 3" xfId="565" xr:uid="{60C4FBB4-F171-472B-9713-681973E66964}"/>
  </cellStyles>
  <dxfs count="72"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border>
        <bottom style="thin">
          <color theme="2"/>
        </bottom>
        <vertical/>
        <horizontal/>
      </border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선진여객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06D-4056-AFCB-C44A6E56923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E8E-4C30-B316-E4A469F451EA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AEA-4EE3-8BD4-B212A06E3E53}"/>
              </c:ext>
            </c:extLst>
          </c:dPt>
          <c:dPt>
            <c:idx val="6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48E-4207-9E32-959CF26EFF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종합!$H$11:$H$17</c:f>
              <c:numCache>
                <c:formatCode>"유카후("0"월)"</c:formatCode>
                <c:ptCount val="7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종합!$J$11:$J$17</c:f>
              <c:numCache>
                <c:formatCode>_-* #,##0.00_-;\-* #,##0.00_-;_-* "-"_-;_-@_-</c:formatCode>
                <c:ptCount val="7"/>
                <c:pt idx="0">
                  <c:v>2.0181502502527811</c:v>
                </c:pt>
                <c:pt idx="1">
                  <c:v>2.2730361229891911</c:v>
                </c:pt>
                <c:pt idx="2">
                  <c:v>2.2320426578336638</c:v>
                </c:pt>
                <c:pt idx="3">
                  <c:v>2.2004303982724496</c:v>
                </c:pt>
                <c:pt idx="4">
                  <c:v>2.1524998267311286</c:v>
                </c:pt>
                <c:pt idx="5">
                  <c:v>1.91</c:v>
                </c:pt>
                <c:pt idx="6">
                  <c:v>2.0285813506893602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9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종합!$H$31:$H$36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종합!$N$25:$N$30</c:f>
              <c:numCache>
                <c:formatCode>0%</c:formatCode>
                <c:ptCount val="6"/>
                <c:pt idx="0">
                  <c:v>6.024096385542169E-3</c:v>
                </c:pt>
                <c:pt idx="1">
                  <c:v>2.4096385542168676E-2</c:v>
                </c:pt>
                <c:pt idx="2">
                  <c:v>9.6385542168674704E-2</c:v>
                </c:pt>
                <c:pt idx="3">
                  <c:v>0.23493975903614459</c:v>
                </c:pt>
                <c:pt idx="4">
                  <c:v>0.26506024096385544</c:v>
                </c:pt>
                <c:pt idx="5">
                  <c:v>0.37349397590361444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</c:v>
                </c:pt>
                <c:pt idx="1">
                  <c:v>0.23076923076923078</c:v>
                </c:pt>
                <c:pt idx="2">
                  <c:v>0.33333333333333331</c:v>
                </c:pt>
                <c:pt idx="3">
                  <c:v>0.65384615384615385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0.47619047619047616</c:v>
                </c:pt>
                <c:pt idx="1">
                  <c:v>0.15384615384615385</c:v>
                </c:pt>
                <c:pt idx="2">
                  <c:v>0.66666666666666663</c:v>
                </c:pt>
                <c:pt idx="3">
                  <c:v>3.8461538461538464E-2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0.42857142857142855</c:v>
                </c:pt>
                <c:pt idx="1">
                  <c:v>0.61538461538461542</c:v>
                </c:pt>
                <c:pt idx="2">
                  <c:v>0</c:v>
                </c:pt>
                <c:pt idx="3">
                  <c:v>0.23076923076923078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9.5238095238095233E-2</c:v>
                </c:pt>
                <c:pt idx="1">
                  <c:v>0</c:v>
                </c:pt>
                <c:pt idx="2">
                  <c:v>0</c:v>
                </c:pt>
                <c:pt idx="3">
                  <c:v>7.6923076923076927E-2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종합!$M$61:$Q$61</c:f>
              <c:strCache>
                <c:ptCount val="5"/>
                <c:pt idx="0">
                  <c:v> 80 </c:v>
                </c:pt>
                <c:pt idx="1">
                  <c:v> 72 </c:v>
                </c:pt>
                <c:pt idx="2">
                  <c:v> 595 </c:v>
                </c:pt>
                <c:pt idx="3">
                  <c:v> 87 </c:v>
                </c:pt>
                <c:pt idx="4">
                  <c:v> 300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280147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761999</xdr:colOff>
      <xdr:row>8</xdr:row>
      <xdr:rowOff>336178</xdr:rowOff>
    </xdr:from>
    <xdr:to>
      <xdr:col>2</xdr:col>
      <xdr:colOff>324966</xdr:colOff>
      <xdr:row>13</xdr:row>
      <xdr:rowOff>22412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62852" y="2521325"/>
          <a:ext cx="493055" cy="17257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168083</xdr:colOff>
      <xdr:row>9</xdr:row>
      <xdr:rowOff>67236</xdr:rowOff>
    </xdr:from>
    <xdr:to>
      <xdr:col>2</xdr:col>
      <xdr:colOff>268940</xdr:colOff>
      <xdr:row>10</xdr:row>
      <xdr:rowOff>257737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68936" y="312644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28</xdr:row>
      <xdr:rowOff>0</xdr:rowOff>
    </xdr:from>
    <xdr:to>
      <xdr:col>6</xdr:col>
      <xdr:colOff>790016</xdr:colOff>
      <xdr:row>36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49</xdr:row>
      <xdr:rowOff>303679</xdr:rowOff>
    </xdr:from>
    <xdr:to>
      <xdr:col>10</xdr:col>
      <xdr:colOff>829235</xdr:colOff>
      <xdr:row>58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51</xdr:row>
      <xdr:rowOff>145773</xdr:rowOff>
    </xdr:from>
    <xdr:to>
      <xdr:col>10</xdr:col>
      <xdr:colOff>794931</xdr:colOff>
      <xdr:row>56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28</xdr:row>
      <xdr:rowOff>33618</xdr:rowOff>
    </xdr:from>
    <xdr:to>
      <xdr:col>6</xdr:col>
      <xdr:colOff>761218</xdr:colOff>
      <xdr:row>28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515471</xdr:colOff>
      <xdr:row>7</xdr:row>
      <xdr:rowOff>11208</xdr:rowOff>
    </xdr:from>
    <xdr:to>
      <xdr:col>3</xdr:col>
      <xdr:colOff>672357</xdr:colOff>
      <xdr:row>8</xdr:row>
      <xdr:rowOff>358591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546412" y="206188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694764</xdr:colOff>
      <xdr:row>8</xdr:row>
      <xdr:rowOff>156884</xdr:rowOff>
    </xdr:from>
    <xdr:to>
      <xdr:col>3</xdr:col>
      <xdr:colOff>235323</xdr:colOff>
      <xdr:row>8</xdr:row>
      <xdr:rowOff>425824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>
          <a:off x="1725705" y="2342031"/>
          <a:ext cx="414618" cy="2689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454958</xdr:colOff>
      <xdr:row>8</xdr:row>
      <xdr:rowOff>522194</xdr:rowOff>
    </xdr:from>
    <xdr:to>
      <xdr:col>3</xdr:col>
      <xdr:colOff>829235</xdr:colOff>
      <xdr:row>8</xdr:row>
      <xdr:rowOff>717177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11E54F0-1E4D-48EB-B093-51F434A1FFDB}"/>
            </a:ext>
          </a:extLst>
        </xdr:cNvPr>
        <xdr:cNvCxnSpPr/>
      </xdr:nvCxnSpPr>
      <xdr:spPr>
        <a:xfrm>
          <a:off x="2359958" y="2707341"/>
          <a:ext cx="374277" cy="19498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174811</xdr:colOff>
      <xdr:row>8</xdr:row>
      <xdr:rowOff>186017</xdr:rowOff>
    </xdr:from>
    <xdr:to>
      <xdr:col>4</xdr:col>
      <xdr:colOff>331697</xdr:colOff>
      <xdr:row>8</xdr:row>
      <xdr:rowOff>667871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5CFD8AE3-FE3B-493B-97BE-296938AD13E3}"/>
            </a:ext>
          </a:extLst>
        </xdr:cNvPr>
        <xdr:cNvSpPr txBox="1"/>
      </xdr:nvSpPr>
      <xdr:spPr>
        <a:xfrm>
          <a:off x="2079811" y="23711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8708C42-7532-4C80-97E8-29D142BE9B2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91889</xdr:colOff>
      <xdr:row>8</xdr:row>
      <xdr:rowOff>573740</xdr:rowOff>
    </xdr:from>
    <xdr:to>
      <xdr:col>5</xdr:col>
      <xdr:colOff>248775</xdr:colOff>
      <xdr:row>9</xdr:row>
      <xdr:rowOff>181535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8B7F67B0-A8B9-4493-9A74-F773FC1B6E5C}"/>
            </a:ext>
          </a:extLst>
        </xdr:cNvPr>
        <xdr:cNvSpPr txBox="1"/>
      </xdr:nvSpPr>
      <xdr:spPr>
        <a:xfrm>
          <a:off x="2870948" y="275888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0A580540-5CA9-4E4C-9D8F-EF5E8945B90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246529</xdr:colOff>
      <xdr:row>8</xdr:row>
      <xdr:rowOff>784412</xdr:rowOff>
    </xdr:from>
    <xdr:to>
      <xdr:col>4</xdr:col>
      <xdr:colOff>683559</xdr:colOff>
      <xdr:row>9</xdr:row>
      <xdr:rowOff>212912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FC3A0F2-1891-4E0D-9E75-BA65CC89A9AF}"/>
            </a:ext>
          </a:extLst>
        </xdr:cNvPr>
        <xdr:cNvCxnSpPr/>
      </xdr:nvCxnSpPr>
      <xdr:spPr>
        <a:xfrm>
          <a:off x="3025588" y="2969559"/>
          <a:ext cx="437030" cy="302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835959</xdr:colOff>
      <xdr:row>12</xdr:row>
      <xdr:rowOff>17931</xdr:rowOff>
    </xdr:from>
    <xdr:to>
      <xdr:col>6</xdr:col>
      <xdr:colOff>118787</xdr:colOff>
      <xdr:row>13</xdr:row>
      <xdr:rowOff>208432</xdr:rowOff>
    </xdr:to>
    <xdr:sp macro="" textlink="$K$16">
      <xdr:nvSpPr>
        <xdr:cNvPr id="15" name="TextBox 14">
          <a:extLst>
            <a:ext uri="{FF2B5EF4-FFF2-40B4-BE49-F238E27FC236}">
              <a16:creationId xmlns:a16="http://schemas.microsoft.com/office/drawing/2014/main" id="{A0DC1B50-7233-486F-8C09-CF3D2AB8040A}"/>
            </a:ext>
          </a:extLst>
        </xdr:cNvPr>
        <xdr:cNvSpPr txBox="1"/>
      </xdr:nvSpPr>
      <xdr:spPr>
        <a:xfrm>
          <a:off x="3615018" y="395119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27BFC3C0-A460-4696-902A-9351004A04A5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869575</xdr:colOff>
      <xdr:row>10</xdr:row>
      <xdr:rowOff>129990</xdr:rowOff>
    </xdr:from>
    <xdr:to>
      <xdr:col>5</xdr:col>
      <xdr:colOff>448235</xdr:colOff>
      <xdr:row>16</xdr:row>
      <xdr:rowOff>78442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BAC7E5F4-0826-4B30-AF93-6E2427A7CF48}"/>
            </a:ext>
          </a:extLst>
        </xdr:cNvPr>
        <xdr:cNvCxnSpPr/>
      </xdr:nvCxnSpPr>
      <xdr:spPr>
        <a:xfrm>
          <a:off x="3648634" y="3480549"/>
          <a:ext cx="452719" cy="169656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618565</xdr:colOff>
      <xdr:row>14</xdr:row>
      <xdr:rowOff>170331</xdr:rowOff>
    </xdr:from>
    <xdr:to>
      <xdr:col>6</xdr:col>
      <xdr:colOff>775452</xdr:colOff>
      <xdr:row>16</xdr:row>
      <xdr:rowOff>69480</xdr:rowOff>
    </xdr:to>
    <xdr:sp macro="" textlink="$K$17">
      <xdr:nvSpPr>
        <xdr:cNvPr id="11" name="TextBox 10">
          <a:extLst>
            <a:ext uri="{FF2B5EF4-FFF2-40B4-BE49-F238E27FC236}">
              <a16:creationId xmlns:a16="http://schemas.microsoft.com/office/drawing/2014/main" id="{CAD320EB-618D-4890-8F1A-A9E3F12466AD}"/>
            </a:ext>
          </a:extLst>
        </xdr:cNvPr>
        <xdr:cNvSpPr txBox="1"/>
      </xdr:nvSpPr>
      <xdr:spPr>
        <a:xfrm>
          <a:off x="4271683" y="468630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972E4F35-9AE4-40CC-873B-EF0BBEE8B34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6.2%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697004</xdr:colOff>
      <xdr:row>13</xdr:row>
      <xdr:rowOff>201706</xdr:rowOff>
    </xdr:from>
    <xdr:to>
      <xdr:col>6</xdr:col>
      <xdr:colOff>134471</xdr:colOff>
      <xdr:row>16</xdr:row>
      <xdr:rowOff>259979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54F31550-E145-4DA1-92DE-093CF5159B36}"/>
            </a:ext>
          </a:extLst>
        </xdr:cNvPr>
        <xdr:cNvCxnSpPr/>
      </xdr:nvCxnSpPr>
      <xdr:spPr>
        <a:xfrm flipV="1">
          <a:off x="4350122" y="4426324"/>
          <a:ext cx="311525" cy="93233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18A3A17-83FC-41D2-9B65-EE850C92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A787FA9B-F589-43CA-9365-C11C11742F18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B712698-E311-4244-8B76-2268C584E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21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112</v>
      </c>
      <c r="C2" s="57"/>
      <c r="D2" s="57"/>
      <c r="E2" s="57"/>
      <c r="F2" s="57"/>
      <c r="G2" s="57"/>
      <c r="H2" s="57"/>
      <c r="I2" s="57"/>
      <c r="J2" s="57"/>
      <c r="K2" s="65" t="s">
        <v>850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114</v>
      </c>
      <c r="C4" s="293" t="s">
        <v>38</v>
      </c>
      <c r="D4" s="293"/>
      <c r="E4" s="62" t="s">
        <v>113</v>
      </c>
      <c r="F4" s="62" t="s">
        <v>64</v>
      </c>
      <c r="G4" s="94" t="s">
        <v>116</v>
      </c>
      <c r="H4" s="38"/>
      <c r="I4" s="38"/>
      <c r="J4" s="98" t="s">
        <v>35</v>
      </c>
      <c r="K4" s="98" t="s">
        <v>36</v>
      </c>
    </row>
    <row r="5" spans="1:28" ht="48.75" customHeight="1">
      <c r="B5" s="64" t="s">
        <v>849</v>
      </c>
      <c r="C5" s="294" t="s">
        <v>202</v>
      </c>
      <c r="D5" s="294"/>
      <c r="E5" s="63">
        <v>5</v>
      </c>
      <c r="F5" s="64">
        <v>76</v>
      </c>
      <c r="G5" s="95" t="s">
        <v>67</v>
      </c>
      <c r="H5" s="38"/>
      <c r="I5" s="38"/>
      <c r="J5" s="97" t="s">
        <v>50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47"/>
    </row>
    <row r="7" spans="1:28" ht="16.5" customHeight="1">
      <c r="B7" s="52" t="s">
        <v>130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292"/>
      <c r="P9" s="292"/>
    </row>
    <row r="10" spans="1:28" ht="23.25" customHeight="1" thickBot="1">
      <c r="G10" s="6"/>
      <c r="H10" s="205" t="s">
        <v>92</v>
      </c>
      <c r="I10" s="206" t="s">
        <v>93</v>
      </c>
      <c r="J10" s="207" t="str">
        <f>C5</f>
        <v>선진여객</v>
      </c>
      <c r="K10" s="208" t="s">
        <v>94</v>
      </c>
      <c r="X10" s="247"/>
      <c r="Z10" s="39"/>
      <c r="AA10" s="39"/>
      <c r="AB10" s="39"/>
    </row>
    <row r="11" spans="1:28" ht="23.25" customHeight="1" thickTop="1">
      <c r="G11" s="6"/>
      <c r="H11" s="242">
        <v>1</v>
      </c>
      <c r="I11" s="202">
        <v>2.0099999999999998</v>
      </c>
      <c r="J11" s="203">
        <v>2.0181502502527811</v>
      </c>
      <c r="K11" s="204"/>
      <c r="M11" s="2"/>
      <c r="Y11" s="248"/>
      <c r="Z11" s="252"/>
      <c r="AA11" s="249"/>
      <c r="AB11" s="39"/>
    </row>
    <row r="12" spans="1:28" ht="23.25" customHeight="1">
      <c r="G12" s="6"/>
      <c r="H12" s="243">
        <v>2</v>
      </c>
      <c r="I12" s="196">
        <v>2.3662575846193561</v>
      </c>
      <c r="J12" s="203">
        <v>2.2730361229891911</v>
      </c>
      <c r="K12" s="244">
        <v>0.12629677731104749</v>
      </c>
      <c r="M12" s="249"/>
      <c r="Y12" s="248"/>
      <c r="Z12" s="252"/>
      <c r="AA12" s="249"/>
      <c r="AB12" s="39"/>
    </row>
    <row r="13" spans="1:28" ht="23.25" customHeight="1">
      <c r="G13" s="6"/>
      <c r="H13" s="243">
        <v>3</v>
      </c>
      <c r="I13" s="196">
        <v>2.37</v>
      </c>
      <c r="J13" s="203">
        <v>2.2320426578336638</v>
      </c>
      <c r="K13" s="246">
        <v>-1.8034673862383777E-2</v>
      </c>
      <c r="M13" s="249"/>
      <c r="Y13" s="248"/>
      <c r="Z13" s="252"/>
      <c r="AA13" s="249"/>
      <c r="AB13" s="39"/>
    </row>
    <row r="14" spans="1:28" ht="23.25" customHeight="1">
      <c r="G14" s="6"/>
      <c r="H14" s="243">
        <v>4</v>
      </c>
      <c r="I14" s="196">
        <v>2.33</v>
      </c>
      <c r="J14" s="203">
        <v>2.2004303982724496</v>
      </c>
      <c r="K14" s="246">
        <v>-1.416292804721575E-2</v>
      </c>
      <c r="M14" s="249"/>
      <c r="Y14" s="248"/>
      <c r="Z14" s="252"/>
      <c r="AA14" s="249"/>
      <c r="AB14" s="39"/>
    </row>
    <row r="15" spans="1:28" ht="23.25" customHeight="1">
      <c r="G15" s="6"/>
      <c r="H15" s="243">
        <v>5</v>
      </c>
      <c r="I15" s="196">
        <v>2.29</v>
      </c>
      <c r="J15" s="203">
        <v>2.1524998267311286</v>
      </c>
      <c r="K15" s="246">
        <v>-2.1782362022880197E-2</v>
      </c>
      <c r="M15" s="249"/>
      <c r="Y15" s="248"/>
      <c r="Z15" s="252"/>
      <c r="AA15" s="249"/>
      <c r="AB15" s="39"/>
    </row>
    <row r="16" spans="1:28" ht="23.25" customHeight="1">
      <c r="G16" s="6"/>
      <c r="H16" s="243">
        <v>6</v>
      </c>
      <c r="I16" s="196">
        <v>2.0664933427553414</v>
      </c>
      <c r="J16" s="203">
        <v>1.91</v>
      </c>
      <c r="K16" s="246">
        <v>-0.11265962659769335</v>
      </c>
      <c r="M16" s="249"/>
      <c r="Y16" s="248"/>
      <c r="Z16" s="252"/>
      <c r="AA16" s="249"/>
      <c r="AB16" s="39"/>
    </row>
    <row r="17" spans="2:28" ht="23.25" customHeight="1">
      <c r="G17" s="6"/>
      <c r="H17" s="243">
        <v>7</v>
      </c>
      <c r="I17" s="196">
        <v>2.13</v>
      </c>
      <c r="J17" s="203">
        <v>2.0285813506893602</v>
      </c>
      <c r="K17" s="246">
        <v>6.2084476800712274E-2</v>
      </c>
      <c r="M17" s="249"/>
      <c r="Y17" s="248"/>
      <c r="Z17" s="252"/>
      <c r="AA17" s="249"/>
      <c r="AB17" s="39"/>
    </row>
    <row r="18" spans="2:28" ht="23.25" customHeight="1">
      <c r="G18" s="6"/>
      <c r="H18" s="245" t="s">
        <v>847</v>
      </c>
      <c r="I18" s="197">
        <v>5.9701492537313383E-2</v>
      </c>
      <c r="J18" s="198">
        <v>5.1686441261113991E-3</v>
      </c>
      <c r="K18" s="199">
        <v>-5.4532848411201984E-2</v>
      </c>
      <c r="M18" s="249"/>
      <c r="Y18" s="248"/>
      <c r="Z18" s="252"/>
      <c r="AA18" s="249"/>
      <c r="AB18" s="39"/>
    </row>
    <row r="19" spans="2:28" ht="23.25" customHeight="1">
      <c r="H19" s="200" t="s">
        <v>109</v>
      </c>
      <c r="I19" s="201"/>
      <c r="J19" s="296" t="s">
        <v>848</v>
      </c>
      <c r="K19" s="297"/>
      <c r="M19" s="249"/>
      <c r="X19" s="2"/>
      <c r="Y19" s="2"/>
      <c r="AB19" s="39"/>
    </row>
    <row r="20" spans="2:28" ht="9" customHeight="1">
      <c r="M20" s="249"/>
      <c r="X20" s="2"/>
      <c r="Y20" s="2"/>
      <c r="AB20" s="249"/>
    </row>
    <row r="21" spans="2:28" ht="16.5" customHeight="1">
      <c r="B21" s="52" t="s">
        <v>131</v>
      </c>
      <c r="C21" s="52"/>
      <c r="D21" s="51"/>
      <c r="E21" s="51"/>
      <c r="F21" s="51"/>
      <c r="G21" s="51"/>
      <c r="H21" s="51"/>
      <c r="I21" s="51"/>
      <c r="J21" s="51"/>
      <c r="K21" s="51"/>
      <c r="M21" s="249"/>
      <c r="X21" s="2"/>
      <c r="Y21" s="2"/>
      <c r="AB21" s="249"/>
    </row>
    <row r="22" spans="2:28" ht="27.75" customHeight="1">
      <c r="B22" s="56" t="s">
        <v>62</v>
      </c>
      <c r="C22" s="56" t="s">
        <v>101</v>
      </c>
      <c r="D22" s="56" t="s">
        <v>103</v>
      </c>
      <c r="E22" s="56" t="s">
        <v>104</v>
      </c>
      <c r="F22" s="56" t="s">
        <v>105</v>
      </c>
      <c r="G22" s="56" t="s">
        <v>106</v>
      </c>
      <c r="H22" s="56" t="s">
        <v>6</v>
      </c>
      <c r="I22" s="56" t="s">
        <v>7</v>
      </c>
      <c r="J22" s="56" t="s">
        <v>107</v>
      </c>
      <c r="K22" s="56" t="s">
        <v>72</v>
      </c>
      <c r="M22" s="249"/>
      <c r="X22" s="2"/>
      <c r="Y22" s="2"/>
      <c r="AB22" s="249"/>
    </row>
    <row r="23" spans="2:28" ht="23.25" customHeight="1">
      <c r="B23" s="76" t="s">
        <v>846</v>
      </c>
      <c r="C23" s="77">
        <v>7</v>
      </c>
      <c r="D23" s="78">
        <v>2.0966943106046632E-2</v>
      </c>
      <c r="E23" s="78">
        <v>0.34918580012920813</v>
      </c>
      <c r="F23" s="78">
        <v>0.17214696080935904</v>
      </c>
      <c r="G23" s="79">
        <v>13.642531811268087</v>
      </c>
      <c r="H23" s="80">
        <v>0.23169009484557068</v>
      </c>
      <c r="I23" s="80">
        <v>13.887296246282647</v>
      </c>
      <c r="J23" s="81">
        <v>2.1318458931757065</v>
      </c>
      <c r="K23" s="82" t="s">
        <v>69</v>
      </c>
      <c r="M23" s="249"/>
      <c r="N23" s="253" t="str">
        <f>C5</f>
        <v>선진여객</v>
      </c>
      <c r="Y23" s="2"/>
    </row>
    <row r="24" spans="2:28" ht="22.5" customHeight="1">
      <c r="B24" s="238" t="s">
        <v>119</v>
      </c>
      <c r="C24" s="69">
        <v>7</v>
      </c>
      <c r="D24" s="70">
        <v>1.168865917858441E-2</v>
      </c>
      <c r="E24" s="70">
        <v>0.35423668949851084</v>
      </c>
      <c r="F24" s="70">
        <v>0.1912230141944867</v>
      </c>
      <c r="G24" s="71">
        <v>14.116347826086951</v>
      </c>
      <c r="H24" s="72">
        <v>0.20289698503923698</v>
      </c>
      <c r="I24" s="72">
        <v>17.819738267680741</v>
      </c>
      <c r="J24" s="73">
        <v>2.0285813506893602</v>
      </c>
      <c r="K24" s="74" t="s">
        <v>67</v>
      </c>
      <c r="M24" s="249"/>
      <c r="N24" s="39" t="s">
        <v>67</v>
      </c>
      <c r="O24" s="39">
        <v>154</v>
      </c>
      <c r="Y24" s="2"/>
    </row>
    <row r="25" spans="2:28" ht="22.5" customHeight="1">
      <c r="B25" s="53" t="s">
        <v>108</v>
      </c>
      <c r="C25" s="53"/>
      <c r="D25" s="67">
        <f>D24/D23-1</f>
        <v>-0.44251963104657199</v>
      </c>
      <c r="E25" s="67">
        <f t="shared" ref="E25:J25" si="0">E24/E23-1</f>
        <v>1.446476164676147E-2</v>
      </c>
      <c r="F25" s="67">
        <f t="shared" si="0"/>
        <v>0.11081260624898914</v>
      </c>
      <c r="G25" s="67">
        <f t="shared" si="0"/>
        <v>3.4730797873420594E-2</v>
      </c>
      <c r="H25" s="67">
        <f t="shared" si="0"/>
        <v>-0.12427423721124242</v>
      </c>
      <c r="I25" s="67">
        <f t="shared" si="0"/>
        <v>0.28316829652501507</v>
      </c>
      <c r="J25" s="67">
        <f t="shared" si="0"/>
        <v>-4.8439027800700085E-2</v>
      </c>
      <c r="K25" s="68" t="str">
        <f>J19</f>
        <v>26위/(32개사)</v>
      </c>
      <c r="M25" s="2" t="s">
        <v>188</v>
      </c>
      <c r="N25" s="254">
        <v>6.024096385542169E-3</v>
      </c>
      <c r="O25" s="39">
        <v>1</v>
      </c>
      <c r="X25" s="2"/>
      <c r="Y25" s="2"/>
    </row>
    <row r="26" spans="2:28" ht="22.5" customHeight="1">
      <c r="M26" s="2" t="s">
        <v>189</v>
      </c>
      <c r="N26" s="254">
        <v>2.4096385542168676E-2</v>
      </c>
      <c r="O26" s="39">
        <v>4</v>
      </c>
      <c r="X26" s="2"/>
      <c r="Y26" s="2"/>
    </row>
    <row r="27" spans="2:28" ht="17.25" customHeight="1">
      <c r="B27" s="52" t="s">
        <v>132</v>
      </c>
      <c r="C27" s="52"/>
      <c r="D27" s="51"/>
      <c r="E27" s="51"/>
      <c r="F27" s="51"/>
      <c r="G27" s="51"/>
      <c r="H27" s="51"/>
      <c r="I27" s="51"/>
      <c r="J27" s="51"/>
      <c r="K27" s="51"/>
      <c r="M27" s="2" t="s">
        <v>118</v>
      </c>
      <c r="N27" s="254">
        <v>9.6385542168674704E-2</v>
      </c>
      <c r="O27" s="39">
        <v>15</v>
      </c>
      <c r="X27" s="2"/>
      <c r="Y27" s="2"/>
    </row>
    <row r="28" spans="2:28" ht="22.5" customHeight="1">
      <c r="B28" s="60"/>
      <c r="C28" s="60"/>
      <c r="M28" s="2" t="s">
        <v>190</v>
      </c>
      <c r="N28" s="254">
        <v>0.23493975903614459</v>
      </c>
      <c r="O28" s="39">
        <v>38</v>
      </c>
      <c r="X28" s="2"/>
      <c r="Y28" s="2"/>
    </row>
    <row r="29" spans="2:28" ht="22.5" customHeight="1" thickBot="1">
      <c r="H29" s="209" t="s">
        <v>92</v>
      </c>
      <c r="I29" s="210" t="s">
        <v>93</v>
      </c>
      <c r="J29" s="211" t="str">
        <f>J10</f>
        <v>선진여객</v>
      </c>
      <c r="K29" s="212" t="s">
        <v>117</v>
      </c>
      <c r="M29" s="2" t="s">
        <v>191</v>
      </c>
      <c r="N29" s="254">
        <v>0.26506024096385544</v>
      </c>
      <c r="O29" s="39">
        <v>40</v>
      </c>
      <c r="X29" s="2"/>
      <c r="Y29" s="2"/>
    </row>
    <row r="30" spans="2:28" ht="22.5" customHeight="1" thickTop="1">
      <c r="H30" s="217" t="s">
        <v>111</v>
      </c>
      <c r="I30" s="218" t="s">
        <v>69</v>
      </c>
      <c r="J30" s="219" t="s">
        <v>67</v>
      </c>
      <c r="K30" s="220"/>
      <c r="M30" s="2" t="s">
        <v>76</v>
      </c>
      <c r="N30" s="254">
        <v>0.37349397590361444</v>
      </c>
      <c r="O30" s="39">
        <v>56</v>
      </c>
      <c r="X30" s="2"/>
      <c r="Z30" s="39"/>
      <c r="AA30" s="39"/>
      <c r="AB30" s="39"/>
    </row>
    <row r="31" spans="2:28" ht="21" customHeight="1">
      <c r="H31" s="213" t="s">
        <v>95</v>
      </c>
      <c r="I31" s="214">
        <v>4.5564191905655319E-2</v>
      </c>
      <c r="J31" s="215" t="s">
        <v>840</v>
      </c>
      <c r="K31" s="216">
        <v>-3.9540095520113151E-2</v>
      </c>
      <c r="M31" s="2"/>
      <c r="X31" s="2"/>
      <c r="Z31" s="39"/>
      <c r="AA31" s="39"/>
      <c r="AB31" s="39"/>
    </row>
    <row r="32" spans="2:28" ht="21" customHeight="1">
      <c r="H32" s="188" t="s">
        <v>96</v>
      </c>
      <c r="I32" s="180">
        <v>6.968641114982578E-2</v>
      </c>
      <c r="J32" s="189" t="s">
        <v>841</v>
      </c>
      <c r="K32" s="190">
        <v>-4.5590025607657104E-2</v>
      </c>
      <c r="L32" s="4"/>
      <c r="M32" s="2"/>
      <c r="X32" s="2"/>
      <c r="Z32" s="39"/>
      <c r="AA32" s="39"/>
      <c r="AB32" s="39"/>
    </row>
    <row r="33" spans="2:28" ht="21" customHeight="1">
      <c r="H33" s="187" t="s">
        <v>97</v>
      </c>
      <c r="I33" s="180">
        <v>0.13669257571696597</v>
      </c>
      <c r="J33" s="189" t="s">
        <v>842</v>
      </c>
      <c r="K33" s="190">
        <v>-4.0307033548291266E-2</v>
      </c>
      <c r="L33" s="4"/>
      <c r="M33" s="2"/>
      <c r="X33" s="2"/>
      <c r="Z33" s="39"/>
      <c r="AA33" s="39"/>
      <c r="AB33" s="39"/>
    </row>
    <row r="34" spans="2:28" ht="21" customHeight="1">
      <c r="H34" s="187" t="s">
        <v>100</v>
      </c>
      <c r="I34" s="180">
        <v>0.22728491021173949</v>
      </c>
      <c r="J34" s="189" t="s">
        <v>843</v>
      </c>
      <c r="K34" s="190">
        <v>7.6548488244050916E-3</v>
      </c>
      <c r="L34" s="4"/>
      <c r="M34" s="2"/>
      <c r="X34" s="2"/>
      <c r="Z34" s="39"/>
      <c r="AA34" s="39"/>
      <c r="AB34" s="39"/>
    </row>
    <row r="35" spans="2:28" ht="21" customHeight="1">
      <c r="H35" s="191" t="s">
        <v>98</v>
      </c>
      <c r="I35" s="180">
        <v>0.24658268560707586</v>
      </c>
      <c r="J35" s="189" t="s">
        <v>844</v>
      </c>
      <c r="K35" s="190">
        <v>1.8477555356779585E-2</v>
      </c>
      <c r="L35" s="4"/>
      <c r="M35" s="2"/>
      <c r="X35" s="2"/>
      <c r="Z35" s="39"/>
      <c r="AA35" s="39"/>
      <c r="AB35" s="39"/>
    </row>
    <row r="36" spans="2:28" ht="21" customHeight="1">
      <c r="H36" s="192" t="s">
        <v>99</v>
      </c>
      <c r="I36" s="193">
        <v>0.27418922540873758</v>
      </c>
      <c r="J36" s="194" t="s">
        <v>845</v>
      </c>
      <c r="K36" s="195">
        <v>9.9304750494876859E-2</v>
      </c>
      <c r="L36" s="4"/>
      <c r="M36" s="2"/>
      <c r="X36" s="2"/>
      <c r="Z36" s="39"/>
      <c r="AA36" s="39"/>
      <c r="AB36" s="39"/>
    </row>
    <row r="37" spans="2:28" ht="22.5" customHeight="1">
      <c r="L37" s="4"/>
      <c r="M37" s="2"/>
      <c r="X37" s="2"/>
      <c r="Z37" s="39"/>
      <c r="AA37" s="39"/>
      <c r="AB37" s="39"/>
    </row>
    <row r="38" spans="2:28" ht="18" customHeight="1">
      <c r="B38" s="52" t="s">
        <v>133</v>
      </c>
      <c r="C38" s="52"/>
      <c r="D38" s="51"/>
      <c r="E38" s="51"/>
      <c r="F38" s="51"/>
      <c r="G38" s="51"/>
      <c r="H38" s="51"/>
      <c r="I38" s="51"/>
      <c r="J38" s="51"/>
      <c r="K38" s="51"/>
      <c r="L38" s="4"/>
      <c r="M38" s="2"/>
      <c r="X38" s="2"/>
      <c r="Z38" s="39"/>
      <c r="AA38" s="39"/>
      <c r="AB38" s="39"/>
    </row>
    <row r="39" spans="2:28" ht="30.75" customHeight="1">
      <c r="B39" s="56" t="s">
        <v>62</v>
      </c>
      <c r="C39" s="56" t="s">
        <v>102</v>
      </c>
      <c r="D39" s="56" t="s">
        <v>103</v>
      </c>
      <c r="E39" s="56" t="s">
        <v>104</v>
      </c>
      <c r="F39" s="56" t="s">
        <v>105</v>
      </c>
      <c r="G39" s="56" t="s">
        <v>106</v>
      </c>
      <c r="H39" s="56" t="s">
        <v>6</v>
      </c>
      <c r="I39" s="56" t="s">
        <v>7</v>
      </c>
      <c r="J39" s="56" t="s">
        <v>107</v>
      </c>
      <c r="K39" s="56" t="s">
        <v>72</v>
      </c>
      <c r="L39" s="4"/>
      <c r="M39" s="2"/>
      <c r="N39" s="39" t="s">
        <v>126</v>
      </c>
      <c r="X39" s="2"/>
      <c r="Z39" s="39"/>
      <c r="AA39" s="39"/>
      <c r="AB39" s="39"/>
    </row>
    <row r="40" spans="2:28" ht="22.5" customHeight="1">
      <c r="B40" s="240" t="s">
        <v>119</v>
      </c>
      <c r="C40" s="77">
        <v>1</v>
      </c>
      <c r="D40" s="78">
        <v>4.1197374998863501E-2</v>
      </c>
      <c r="E40" s="78">
        <v>0.36827013332133124</v>
      </c>
      <c r="F40" s="78">
        <v>0.22062606602949453</v>
      </c>
      <c r="G40" s="79">
        <v>13.743469696969701</v>
      </c>
      <c r="H40" s="80">
        <v>1.2003645875868396</v>
      </c>
      <c r="I40" s="80">
        <v>36.215566708874917</v>
      </c>
      <c r="J40" s="81">
        <v>2.0181502502527811</v>
      </c>
      <c r="K40" s="83" t="s">
        <v>76</v>
      </c>
      <c r="L40" s="4"/>
      <c r="M40" s="2"/>
      <c r="N40" s="39">
        <v>1</v>
      </c>
      <c r="X40" s="2"/>
      <c r="Z40" s="39"/>
      <c r="AA40" s="39"/>
      <c r="AB40" s="39"/>
    </row>
    <row r="41" spans="2:28" ht="22.5" customHeight="1">
      <c r="B41" s="238" t="s">
        <v>119</v>
      </c>
      <c r="C41" s="69">
        <v>2</v>
      </c>
      <c r="D41" s="70">
        <v>2.3078055615501431E-2</v>
      </c>
      <c r="E41" s="70">
        <v>0.34400170545006248</v>
      </c>
      <c r="F41" s="70">
        <v>0.18733152102503606</v>
      </c>
      <c r="G41" s="71">
        <v>11.16112162162162</v>
      </c>
      <c r="H41" s="72">
        <v>0.22738849414219631</v>
      </c>
      <c r="I41" s="72">
        <v>12.244780414111041</v>
      </c>
      <c r="J41" s="73">
        <v>2.2730361229891911</v>
      </c>
      <c r="K41" s="74" t="s">
        <v>118</v>
      </c>
      <c r="M41" s="2"/>
      <c r="N41" s="39">
        <v>4</v>
      </c>
      <c r="X41" s="2"/>
      <c r="Z41" s="39"/>
      <c r="AA41" s="39"/>
      <c r="AB41" s="39"/>
    </row>
    <row r="42" spans="2:28" ht="22.5" customHeight="1">
      <c r="B42" s="238" t="s">
        <v>119</v>
      </c>
      <c r="C42" s="69">
        <v>3</v>
      </c>
      <c r="D42" s="70">
        <v>1.0139917525206805E-2</v>
      </c>
      <c r="E42" s="70">
        <v>0.35065960997795548</v>
      </c>
      <c r="F42" s="70">
        <v>0.20038441429517043</v>
      </c>
      <c r="G42" s="71">
        <v>10.78805128205128</v>
      </c>
      <c r="H42" s="72">
        <v>0.23571587004457614</v>
      </c>
      <c r="I42" s="72">
        <v>14.384052445385137</v>
      </c>
      <c r="J42" s="73">
        <v>2.2320426578336638</v>
      </c>
      <c r="K42" s="74" t="s">
        <v>69</v>
      </c>
      <c r="M42" s="2"/>
      <c r="N42" s="39">
        <v>3</v>
      </c>
      <c r="X42" s="2"/>
      <c r="Z42" s="39"/>
      <c r="AA42" s="39"/>
      <c r="AB42" s="39"/>
    </row>
    <row r="43" spans="2:28" ht="22.5" customHeight="1">
      <c r="B43" s="238" t="s">
        <v>119</v>
      </c>
      <c r="C43" s="69">
        <v>4</v>
      </c>
      <c r="D43" s="70">
        <v>9.232628972557529E-3</v>
      </c>
      <c r="E43" s="70">
        <v>0.3507335834990058</v>
      </c>
      <c r="F43" s="70">
        <v>0.20783994577896581</v>
      </c>
      <c r="G43" s="71">
        <v>11.326279999999999</v>
      </c>
      <c r="H43" s="72">
        <v>0.204157813780426</v>
      </c>
      <c r="I43" s="72">
        <v>15.132058672959676</v>
      </c>
      <c r="J43" s="73">
        <v>2.2004303982724496</v>
      </c>
      <c r="K43" s="74" t="s">
        <v>69</v>
      </c>
      <c r="M43" s="2"/>
      <c r="N43" s="39">
        <v>3</v>
      </c>
      <c r="X43" s="2"/>
      <c r="Z43" s="39"/>
      <c r="AA43" s="39"/>
      <c r="AB43" s="39"/>
    </row>
    <row r="44" spans="2:28" ht="22.5" customHeight="1">
      <c r="B44" s="238" t="s">
        <v>119</v>
      </c>
      <c r="C44" s="69">
        <v>5</v>
      </c>
      <c r="D44" s="70">
        <v>9.9179403163550811E-3</v>
      </c>
      <c r="E44" s="70">
        <v>0.35053683405107239</v>
      </c>
      <c r="F44" s="70">
        <v>0.20486001885130212</v>
      </c>
      <c r="G44" s="71">
        <v>11.968662162162163</v>
      </c>
      <c r="H44" s="72">
        <v>0.23022183485091299</v>
      </c>
      <c r="I44" s="72">
        <v>16.440033972761132</v>
      </c>
      <c r="J44" s="73">
        <v>2.1524998267311286</v>
      </c>
      <c r="K44" s="74" t="s">
        <v>69</v>
      </c>
      <c r="M44" s="2"/>
      <c r="N44" s="39">
        <v>3</v>
      </c>
      <c r="X44" s="2"/>
      <c r="Z44" s="39"/>
      <c r="AA44" s="39"/>
      <c r="AB44" s="39"/>
    </row>
    <row r="45" spans="2:28" ht="22.5" customHeight="1">
      <c r="B45" s="238" t="s">
        <v>119</v>
      </c>
      <c r="C45" s="69">
        <v>6</v>
      </c>
      <c r="D45" s="70">
        <v>1.0970037305967748E-2</v>
      </c>
      <c r="E45" s="70">
        <v>0.35242447266480392</v>
      </c>
      <c r="F45" s="70">
        <v>0.19484215811582237</v>
      </c>
      <c r="G45" s="71">
        <v>13.284972222222219</v>
      </c>
      <c r="H45" s="72">
        <v>0.21996978248233534</v>
      </c>
      <c r="I45" s="72">
        <v>18.836009814110106</v>
      </c>
      <c r="J45" s="73">
        <v>1.91</v>
      </c>
      <c r="K45" s="74" t="s">
        <v>67</v>
      </c>
      <c r="M45" s="2"/>
      <c r="N45" s="39">
        <v>2</v>
      </c>
      <c r="X45" s="2"/>
      <c r="Z45" s="39"/>
      <c r="AA45" s="39"/>
      <c r="AB45" s="39"/>
    </row>
    <row r="46" spans="2:28" ht="22.5" customHeight="1">
      <c r="B46" s="238" t="s">
        <v>119</v>
      </c>
      <c r="C46" s="69">
        <v>7</v>
      </c>
      <c r="D46" s="70">
        <v>1.168865917858441E-2</v>
      </c>
      <c r="E46" s="70">
        <v>0.35423668949851084</v>
      </c>
      <c r="F46" s="70">
        <v>0.1912230141944867</v>
      </c>
      <c r="G46" s="71">
        <v>14.116347826086951</v>
      </c>
      <c r="H46" s="72">
        <v>0.20289698503923698</v>
      </c>
      <c r="I46" s="72">
        <v>17.819738267680741</v>
      </c>
      <c r="J46" s="73">
        <v>2.0285813506893602</v>
      </c>
      <c r="K46" s="74" t="s">
        <v>67</v>
      </c>
      <c r="M46" s="2"/>
      <c r="N46" s="39">
        <v>2</v>
      </c>
      <c r="X46" s="2"/>
      <c r="Z46" s="39"/>
      <c r="AA46" s="39"/>
      <c r="AB46" s="39"/>
    </row>
    <row r="47" spans="2:28" ht="25.5" customHeight="1">
      <c r="B47" s="53" t="s">
        <v>108</v>
      </c>
      <c r="C47" s="53"/>
      <c r="D47" s="67" cm="1">
        <f t="array" aca="1" ref="D47" ca="1">(INDIRECT(ADDRESS(ROW()-1,COLUMN()))/INDIRECT(ADDRESS(ROW()-2,COLUMN())))-1</f>
        <v>6.5507696334426102E-2</v>
      </c>
      <c r="E47" s="67" cm="1">
        <f t="array" aca="1" ref="E47" ca="1">(INDIRECT(ADDRESS(ROW()-1,COLUMN()))/INDIRECT(ADDRESS(ROW()-2,COLUMN())))-1</f>
        <v>5.142142428430363E-3</v>
      </c>
      <c r="F47" s="67" cm="1">
        <f t="array" aca="1" ref="F47" ca="1">(INDIRECT(ADDRESS(ROW()-1,COLUMN()))/INDIRECT(ADDRESS(ROW()-2,COLUMN())))-1</f>
        <v>-1.8574747664128699E-2</v>
      </c>
      <c r="G47" s="67" cm="1">
        <f t="array" aca="1" ref="G47" ca="1">(INDIRECT(ADDRESS(ROW()-1,COLUMN()))/INDIRECT(ADDRESS(ROW()-2,COLUMN())))-1</f>
        <v>6.2580153722418874E-2</v>
      </c>
      <c r="H47" s="67" cm="1">
        <f t="array" aca="1" ref="H47" ca="1">(INDIRECT(ADDRESS(ROW()-1,COLUMN()))/INDIRECT(ADDRESS(ROW()-2,COLUMN())))-1</f>
        <v>-7.7614285246062842E-2</v>
      </c>
      <c r="I47" s="67" cm="1">
        <f t="array" aca="1" ref="I47" ca="1">(INDIRECT(ADDRESS(ROW()-1,COLUMN()))/INDIRECT(ADDRESS(ROW()-2,COLUMN())))-1</f>
        <v>-5.3953653478566066E-2</v>
      </c>
      <c r="J47" s="67" cm="1">
        <f t="array" aca="1" ref="J47" ca="1">(INDIRECT(ADDRESS(ROW()-1,COLUMN()))/INDIRECT(ADDRESS(ROW()-2,COLUMN())))-1</f>
        <v>6.2084476800712274E-2</v>
      </c>
      <c r="K47" s="75" t="str" cm="1">
        <f t="array" aca="1" ref="K47" ca="1">_xlfn.IFS(N47=0,"등급유지",N47&gt;0,N47&amp;"등급 상승",N47&lt;0,N47&amp;"등급 하락")</f>
        <v>등급유지</v>
      </c>
      <c r="M47" s="255"/>
      <c r="N47" s="39" cm="1">
        <f t="array" aca="1" ref="N47" ca="1">(INDIRECT(ADDRESS(ROW()-1,COLUMN()))-INDIRECT(ADDRESS(ROW()-2,COLUMN())))</f>
        <v>0</v>
      </c>
      <c r="O47" s="39" t="s">
        <v>127</v>
      </c>
      <c r="X47" s="250"/>
      <c r="Z47" s="251"/>
      <c r="AA47" s="39"/>
      <c r="AB47" s="39"/>
    </row>
    <row r="48" spans="2:28" ht="25.5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255"/>
      <c r="N48" s="2"/>
      <c r="O48" s="2"/>
      <c r="X48" s="250"/>
      <c r="Z48" s="251"/>
      <c r="AA48" s="39"/>
      <c r="AB48" s="39"/>
    </row>
    <row r="49" spans="2:28" ht="18" customHeight="1">
      <c r="B49" s="52" t="s">
        <v>134</v>
      </c>
      <c r="C49" s="52"/>
      <c r="D49" s="51"/>
      <c r="E49" s="51"/>
      <c r="F49" s="51"/>
      <c r="G49" s="51"/>
      <c r="H49" s="51"/>
      <c r="I49" s="51"/>
      <c r="J49" s="51"/>
      <c r="K49" s="51"/>
      <c r="M49" s="255"/>
      <c r="X49" s="250"/>
      <c r="Z49" s="251"/>
      <c r="AA49" s="39"/>
      <c r="AB49" s="39"/>
    </row>
    <row r="50" spans="2:28" ht="21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55"/>
      <c r="X50" s="250"/>
      <c r="Z50" s="251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55"/>
      <c r="N51" s="250"/>
      <c r="P51" s="251"/>
      <c r="AA51" s="40"/>
    </row>
    <row r="52" spans="2:28" ht="25.5" customHeight="1">
      <c r="B52" s="48"/>
      <c r="C52" s="48"/>
      <c r="D52" s="49"/>
      <c r="M52" s="255"/>
      <c r="N52" s="250"/>
      <c r="P52" s="251"/>
      <c r="AA52" s="40"/>
    </row>
    <row r="53" spans="2:28" ht="25.5" customHeight="1">
      <c r="B53" s="48"/>
      <c r="C53" s="48"/>
      <c r="D53" s="49"/>
      <c r="M53" s="255"/>
      <c r="N53" s="250"/>
      <c r="P53" s="251"/>
      <c r="AA53" s="40"/>
    </row>
    <row r="54" spans="2:28" ht="25.5" customHeight="1">
      <c r="B54" s="48"/>
      <c r="C54" s="48"/>
      <c r="D54" s="49"/>
      <c r="M54" s="255"/>
      <c r="N54" s="250"/>
      <c r="P54" s="251"/>
      <c r="AA54" s="40"/>
    </row>
    <row r="55" spans="2:28" ht="25.5" customHeight="1">
      <c r="B55" s="48"/>
      <c r="C55" s="48"/>
      <c r="D55" s="49"/>
      <c r="M55" s="255"/>
      <c r="N55" s="250"/>
      <c r="P55" s="251"/>
      <c r="AA55" s="40"/>
    </row>
    <row r="56" spans="2:28" ht="25.5" customHeight="1">
      <c r="B56" s="48"/>
      <c r="C56" s="48"/>
      <c r="D56" s="49"/>
      <c r="M56" s="255"/>
      <c r="N56" s="250"/>
      <c r="P56" s="251"/>
      <c r="AA56" s="40"/>
    </row>
    <row r="57" spans="2:28" ht="25.5" customHeight="1">
      <c r="B57" s="48"/>
      <c r="C57" s="48"/>
      <c r="D57" s="49"/>
      <c r="M57" s="255"/>
      <c r="N57" s="250"/>
      <c r="P57" s="251"/>
      <c r="AA57" s="40"/>
    </row>
    <row r="58" spans="2:28" ht="25.5" customHeight="1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55"/>
      <c r="N58" s="250"/>
      <c r="P58" s="251"/>
      <c r="AA58" s="40"/>
    </row>
    <row r="59" spans="2:28" ht="25.5" customHeight="1">
      <c r="B59" s="48"/>
      <c r="C59" s="48"/>
      <c r="D59" s="49"/>
      <c r="E59" s="49"/>
      <c r="F59" s="49"/>
      <c r="G59" s="49"/>
      <c r="H59" s="49"/>
      <c r="I59" s="49"/>
      <c r="J59" s="49"/>
      <c r="K59" s="49"/>
      <c r="M59" s="255"/>
      <c r="N59" s="250"/>
      <c r="P59" s="251"/>
      <c r="AA59" s="40"/>
    </row>
    <row r="60" spans="2:28" ht="25.5" customHeight="1" thickBot="1">
      <c r="B60" s="221" t="s">
        <v>92</v>
      </c>
      <c r="C60" s="222" t="s">
        <v>123</v>
      </c>
      <c r="D60" s="222" t="s">
        <v>122</v>
      </c>
      <c r="E60" s="222" t="s">
        <v>121</v>
      </c>
      <c r="F60" s="222" t="s">
        <v>124</v>
      </c>
      <c r="G60" s="222" t="s">
        <v>120</v>
      </c>
      <c r="H60" s="222" t="s">
        <v>178</v>
      </c>
      <c r="I60" s="222" t="s">
        <v>178</v>
      </c>
      <c r="J60" s="222" t="s">
        <v>178</v>
      </c>
      <c r="K60" s="223" t="s">
        <v>178</v>
      </c>
      <c r="M60" s="256">
        <v>1</v>
      </c>
      <c r="N60" s="257">
        <v>2</v>
      </c>
      <c r="O60" s="257">
        <v>3</v>
      </c>
      <c r="P60" s="256">
        <v>4</v>
      </c>
      <c r="Q60" s="257">
        <v>5</v>
      </c>
      <c r="R60" s="257"/>
      <c r="S60" s="256"/>
      <c r="T60" s="257"/>
      <c r="U60" s="258"/>
      <c r="AA60" s="40"/>
    </row>
    <row r="61" spans="2:28" ht="25.5" customHeight="1" thickTop="1">
      <c r="B61" s="226" t="s">
        <v>111</v>
      </c>
      <c r="C61" s="227" t="s">
        <v>69</v>
      </c>
      <c r="D61" s="228" t="s">
        <v>67</v>
      </c>
      <c r="E61" s="228" t="s">
        <v>67</v>
      </c>
      <c r="F61" s="228" t="s">
        <v>70</v>
      </c>
      <c r="G61" s="228" t="s">
        <v>70</v>
      </c>
      <c r="H61" s="228" t="s">
        <v>178</v>
      </c>
      <c r="I61" s="228" t="s">
        <v>178</v>
      </c>
      <c r="J61" s="228" t="s">
        <v>178</v>
      </c>
      <c r="K61" s="228" t="s">
        <v>178</v>
      </c>
      <c r="M61" s="256" t="s">
        <v>123</v>
      </c>
      <c r="N61" s="256" t="s">
        <v>122</v>
      </c>
      <c r="O61" s="256" t="s">
        <v>121</v>
      </c>
      <c r="P61" s="256" t="s">
        <v>124</v>
      </c>
      <c r="Q61" s="256" t="s">
        <v>120</v>
      </c>
      <c r="R61" s="256"/>
      <c r="S61" s="256"/>
      <c r="T61" s="256"/>
      <c r="U61" s="255"/>
      <c r="AA61" s="40"/>
    </row>
    <row r="62" spans="2:28" ht="25.5" customHeight="1">
      <c r="B62" s="224" t="s">
        <v>95</v>
      </c>
      <c r="C62" s="214" t="s">
        <v>826</v>
      </c>
      <c r="D62" s="214" t="s">
        <v>826</v>
      </c>
      <c r="E62" s="214" t="s">
        <v>826</v>
      </c>
      <c r="F62" s="214" t="s">
        <v>826</v>
      </c>
      <c r="G62" s="214" t="s">
        <v>826</v>
      </c>
      <c r="H62" s="214" t="s">
        <v>178</v>
      </c>
      <c r="I62" s="214" t="s">
        <v>178</v>
      </c>
      <c r="J62" s="214" t="s">
        <v>178</v>
      </c>
      <c r="K62" s="225" t="s">
        <v>178</v>
      </c>
      <c r="M62" s="255"/>
      <c r="N62" s="250"/>
      <c r="P62" s="251"/>
      <c r="AA62" s="40"/>
    </row>
    <row r="63" spans="2:28" ht="25.5" customHeight="1">
      <c r="B63" s="179" t="s">
        <v>96</v>
      </c>
      <c r="C63" s="181" t="s">
        <v>826</v>
      </c>
      <c r="D63" s="181" t="s">
        <v>826</v>
      </c>
      <c r="E63" s="181" t="s">
        <v>826</v>
      </c>
      <c r="F63" s="181" t="s">
        <v>826</v>
      </c>
      <c r="G63" s="181" t="s">
        <v>826</v>
      </c>
      <c r="H63" s="181" t="s">
        <v>178</v>
      </c>
      <c r="I63" s="181" t="s">
        <v>178</v>
      </c>
      <c r="J63" s="181" t="s">
        <v>178</v>
      </c>
      <c r="K63" s="182" t="s">
        <v>178</v>
      </c>
      <c r="M63" s="259">
        <v>0</v>
      </c>
      <c r="N63" s="259">
        <v>0</v>
      </c>
      <c r="O63" s="259">
        <v>0</v>
      </c>
      <c r="P63" s="259">
        <v>0</v>
      </c>
      <c r="Q63" s="259">
        <v>0</v>
      </c>
      <c r="R63" s="259"/>
      <c r="S63" s="259"/>
      <c r="T63" s="259"/>
      <c r="AA63" s="40"/>
    </row>
    <row r="64" spans="2:28" ht="25.5" customHeight="1">
      <c r="B64" s="178" t="s">
        <v>97</v>
      </c>
      <c r="C64" s="181" t="s">
        <v>827</v>
      </c>
      <c r="D64" s="181" t="s">
        <v>826</v>
      </c>
      <c r="E64" s="181" t="s">
        <v>826</v>
      </c>
      <c r="F64" s="181" t="s">
        <v>828</v>
      </c>
      <c r="G64" s="181" t="s">
        <v>826</v>
      </c>
      <c r="H64" s="181" t="s">
        <v>178</v>
      </c>
      <c r="I64" s="181" t="s">
        <v>178</v>
      </c>
      <c r="J64" s="181" t="s">
        <v>178</v>
      </c>
      <c r="K64" s="182" t="s">
        <v>178</v>
      </c>
      <c r="M64" s="259">
        <v>0</v>
      </c>
      <c r="N64" s="259">
        <v>0</v>
      </c>
      <c r="O64" s="259">
        <v>0</v>
      </c>
      <c r="P64" s="259">
        <v>0</v>
      </c>
      <c r="Q64" s="259">
        <v>0</v>
      </c>
      <c r="R64" s="259"/>
      <c r="S64" s="259"/>
      <c r="T64" s="259"/>
      <c r="AA64" s="40"/>
    </row>
    <row r="65" spans="2:27" ht="25.5" customHeight="1">
      <c r="B65" s="178" t="s">
        <v>100</v>
      </c>
      <c r="C65" s="181" t="s">
        <v>829</v>
      </c>
      <c r="D65" s="181" t="s">
        <v>830</v>
      </c>
      <c r="E65" s="181" t="s">
        <v>826</v>
      </c>
      <c r="F65" s="181" t="s">
        <v>831</v>
      </c>
      <c r="G65" s="181" t="s">
        <v>826</v>
      </c>
      <c r="H65" s="181" t="s">
        <v>178</v>
      </c>
      <c r="I65" s="181" t="s">
        <v>178</v>
      </c>
      <c r="J65" s="181" t="s">
        <v>178</v>
      </c>
      <c r="K65" s="182" t="s">
        <v>178</v>
      </c>
      <c r="M65" s="259">
        <v>9.5238095238095233E-2</v>
      </c>
      <c r="N65" s="259">
        <v>0</v>
      </c>
      <c r="O65" s="259">
        <v>0</v>
      </c>
      <c r="P65" s="259">
        <v>7.6923076923076927E-2</v>
      </c>
      <c r="Q65" s="259">
        <v>0</v>
      </c>
      <c r="R65" s="259"/>
      <c r="S65" s="259"/>
      <c r="T65" s="259"/>
      <c r="AA65" s="40"/>
    </row>
    <row r="66" spans="2:27" ht="25.5" customHeight="1">
      <c r="B66" s="183" t="s">
        <v>98</v>
      </c>
      <c r="C66" s="181" t="s">
        <v>832</v>
      </c>
      <c r="D66" s="181" t="s">
        <v>833</v>
      </c>
      <c r="E66" s="181" t="s">
        <v>834</v>
      </c>
      <c r="F66" s="181" t="s">
        <v>835</v>
      </c>
      <c r="G66" s="181" t="s">
        <v>826</v>
      </c>
      <c r="H66" s="181" t="s">
        <v>178</v>
      </c>
      <c r="I66" s="181" t="s">
        <v>178</v>
      </c>
      <c r="J66" s="181" t="s">
        <v>178</v>
      </c>
      <c r="K66" s="182" t="s">
        <v>178</v>
      </c>
      <c r="M66" s="259">
        <v>0.42857142857142855</v>
      </c>
      <c r="N66" s="259">
        <v>0.61538461538461542</v>
      </c>
      <c r="O66" s="259">
        <v>0</v>
      </c>
      <c r="P66" s="259">
        <v>0.23076923076923078</v>
      </c>
      <c r="Q66" s="259">
        <v>0</v>
      </c>
      <c r="R66" s="259"/>
      <c r="S66" s="259"/>
      <c r="T66" s="259"/>
      <c r="AA66" s="40"/>
    </row>
    <row r="67" spans="2:27" ht="25.5" customHeight="1">
      <c r="B67" s="184" t="s">
        <v>99</v>
      </c>
      <c r="C67" s="185" t="s">
        <v>826</v>
      </c>
      <c r="D67" s="185" t="s">
        <v>836</v>
      </c>
      <c r="E67" s="185" t="s">
        <v>837</v>
      </c>
      <c r="F67" s="185" t="s">
        <v>838</v>
      </c>
      <c r="G67" s="185" t="s">
        <v>839</v>
      </c>
      <c r="H67" s="185" t="s">
        <v>178</v>
      </c>
      <c r="I67" s="185" t="s">
        <v>178</v>
      </c>
      <c r="J67" s="185" t="s">
        <v>178</v>
      </c>
      <c r="K67" s="186" t="s">
        <v>178</v>
      </c>
      <c r="M67" s="259">
        <v>0.47619047619047616</v>
      </c>
      <c r="N67" s="259">
        <v>0.15384615384615385</v>
      </c>
      <c r="O67" s="259">
        <v>0.66666666666666663</v>
      </c>
      <c r="P67" s="259">
        <v>3.8461538461538464E-2</v>
      </c>
      <c r="Q67" s="259">
        <v>0</v>
      </c>
      <c r="R67" s="259"/>
      <c r="S67" s="259"/>
      <c r="T67" s="259"/>
      <c r="AA67" s="40"/>
    </row>
    <row r="68" spans="2:27" ht="15.75" customHeight="1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59">
        <v>0</v>
      </c>
      <c r="N68" s="259">
        <v>0.23076923076923078</v>
      </c>
      <c r="O68" s="259">
        <v>0.33333333333333331</v>
      </c>
      <c r="P68" s="259">
        <v>0.65384615384615385</v>
      </c>
      <c r="Q68" s="259">
        <v>1</v>
      </c>
      <c r="R68" s="259"/>
      <c r="S68" s="259"/>
      <c r="T68" s="259"/>
      <c r="AA68" s="40"/>
    </row>
    <row r="69" spans="2:27" ht="17.25" customHeight="1">
      <c r="B69" s="52" t="s">
        <v>135</v>
      </c>
      <c r="C69" s="52"/>
      <c r="D69" s="51"/>
      <c r="E69" s="51"/>
      <c r="F69" s="51"/>
      <c r="G69" s="51"/>
      <c r="H69" s="51"/>
      <c r="I69" s="51"/>
      <c r="J69" s="51"/>
      <c r="K69" s="51"/>
      <c r="M69" s="255"/>
      <c r="N69" s="250"/>
      <c r="P69" s="251"/>
      <c r="AA69" s="40"/>
    </row>
    <row r="70" spans="2:27" ht="30.75" customHeight="1">
      <c r="B70" s="56" t="s">
        <v>75</v>
      </c>
      <c r="C70" s="56" t="s">
        <v>102</v>
      </c>
      <c r="D70" s="56" t="s">
        <v>103</v>
      </c>
      <c r="E70" s="56" t="s">
        <v>104</v>
      </c>
      <c r="F70" s="56" t="s">
        <v>105</v>
      </c>
      <c r="G70" s="56" t="s">
        <v>106</v>
      </c>
      <c r="H70" s="56" t="s">
        <v>6</v>
      </c>
      <c r="I70" s="56" t="s">
        <v>7</v>
      </c>
      <c r="J70" s="56" t="s">
        <v>107</v>
      </c>
      <c r="K70" s="56" t="s">
        <v>110</v>
      </c>
      <c r="M70" s="255"/>
      <c r="N70" s="250"/>
      <c r="P70" s="251"/>
      <c r="AA70" s="40"/>
    </row>
    <row r="71" spans="2:27" ht="20.25" customHeight="1">
      <c r="B71" s="87" t="s">
        <v>123</v>
      </c>
      <c r="C71" s="66">
        <v>1</v>
      </c>
      <c r="D71" s="88">
        <v>5.2353957859057207E-2</v>
      </c>
      <c r="E71" s="88">
        <v>0.37754057494098547</v>
      </c>
      <c r="F71" s="88">
        <v>0.22470300550749994</v>
      </c>
      <c r="G71" s="89">
        <v>12.881050000000002</v>
      </c>
      <c r="H71" s="90">
        <v>0.98265306320230661</v>
      </c>
      <c r="I71" s="90">
        <v>37.091396816838134</v>
      </c>
      <c r="J71" s="91">
        <v>2.1654243624844201</v>
      </c>
      <c r="K71" s="74"/>
      <c r="M71" s="255"/>
      <c r="N71" s="250"/>
      <c r="P71" s="251"/>
      <c r="AA71" s="40"/>
    </row>
    <row r="72" spans="2:27" ht="20.25" customHeight="1">
      <c r="B72" s="87" t="s">
        <v>123</v>
      </c>
      <c r="C72" s="66">
        <v>2</v>
      </c>
      <c r="D72" s="88">
        <v>2.1824347238899203E-2</v>
      </c>
      <c r="E72" s="88">
        <v>0.35732213836339555</v>
      </c>
      <c r="F72" s="88">
        <v>0.19033071877004457</v>
      </c>
      <c r="G72" s="89">
        <v>9.4330500000000015</v>
      </c>
      <c r="H72" s="90">
        <v>0.33579457007219699</v>
      </c>
      <c r="I72" s="90">
        <v>8.870867782714285</v>
      </c>
      <c r="J72" s="91">
        <v>2.5034365970120871</v>
      </c>
      <c r="K72" s="74"/>
      <c r="M72" s="255"/>
      <c r="N72" s="250"/>
      <c r="P72" s="251"/>
      <c r="AA72" s="40"/>
    </row>
    <row r="73" spans="2:27" ht="20.25" customHeight="1">
      <c r="B73" s="87" t="s">
        <v>123</v>
      </c>
      <c r="C73" s="66">
        <v>3</v>
      </c>
      <c r="D73" s="88">
        <v>1.0448015885142641E-2</v>
      </c>
      <c r="E73" s="88">
        <v>0.35340313536942725</v>
      </c>
      <c r="F73" s="88">
        <v>0.20001700877840622</v>
      </c>
      <c r="G73" s="89">
        <v>9.5028095238095247</v>
      </c>
      <c r="H73" s="90">
        <v>0.41601622355526657</v>
      </c>
      <c r="I73" s="90">
        <v>11.238423880935439</v>
      </c>
      <c r="J73" s="91">
        <v>2.6182152221160551</v>
      </c>
      <c r="K73" s="74"/>
      <c r="M73" s="255"/>
      <c r="N73" s="250"/>
      <c r="P73" s="251"/>
      <c r="AA73" s="40"/>
    </row>
    <row r="74" spans="2:27" ht="20.25" customHeight="1">
      <c r="B74" s="87" t="s">
        <v>123</v>
      </c>
      <c r="C74" s="66">
        <v>4</v>
      </c>
      <c r="D74" s="88">
        <v>9.3321712563387161E-3</v>
      </c>
      <c r="E74" s="88">
        <v>0.35229500943882924</v>
      </c>
      <c r="F74" s="88">
        <v>0.21185185376714188</v>
      </c>
      <c r="G74" s="89">
        <v>9.7070000000000025</v>
      </c>
      <c r="H74" s="90">
        <v>0.38865932105428447</v>
      </c>
      <c r="I74" s="90">
        <v>11.762229578182593</v>
      </c>
      <c r="J74" s="91">
        <v>2.5911948049053133</v>
      </c>
      <c r="K74" s="74"/>
      <c r="M74" s="255"/>
      <c r="N74" s="250"/>
      <c r="P74" s="251"/>
      <c r="AA74" s="40"/>
    </row>
    <row r="75" spans="2:27" ht="20.25" customHeight="1">
      <c r="B75" s="87" t="s">
        <v>123</v>
      </c>
      <c r="C75" s="66">
        <v>5</v>
      </c>
      <c r="D75" s="88">
        <v>9.8205717260843612E-3</v>
      </c>
      <c r="E75" s="88">
        <v>0.35306829327832534</v>
      </c>
      <c r="F75" s="88">
        <v>0.21055325807755107</v>
      </c>
      <c r="G75" s="89">
        <v>10.584476190476193</v>
      </c>
      <c r="H75" s="90">
        <v>0.3800171606588626</v>
      </c>
      <c r="I75" s="90">
        <v>14.266760323931718</v>
      </c>
      <c r="J75" s="91">
        <v>2.4916244732721053</v>
      </c>
      <c r="K75" s="74"/>
      <c r="M75" s="255"/>
      <c r="N75" s="250"/>
      <c r="P75" s="251"/>
      <c r="AA75" s="40"/>
    </row>
    <row r="76" spans="2:27" ht="20.25" customHeight="1">
      <c r="B76" s="87" t="s">
        <v>123</v>
      </c>
      <c r="C76" s="66">
        <v>6</v>
      </c>
      <c r="D76" s="88">
        <v>1.0374069186710744E-2</v>
      </c>
      <c r="E76" s="88">
        <v>0.35730369506797999</v>
      </c>
      <c r="F76" s="88">
        <v>0.1987239320451252</v>
      </c>
      <c r="G76" s="89">
        <v>12.326428571428572</v>
      </c>
      <c r="H76" s="90">
        <v>0.35317356496689473</v>
      </c>
      <c r="I76" s="90">
        <v>16.588455324202631</v>
      </c>
      <c r="J76" s="91">
        <v>2.2750608199866997</v>
      </c>
      <c r="K76" s="74"/>
      <c r="M76" s="255"/>
      <c r="N76" s="250"/>
      <c r="P76" s="251"/>
      <c r="AA76" s="40"/>
    </row>
    <row r="77" spans="2:27" ht="20.25" customHeight="1">
      <c r="B77" s="87" t="s">
        <v>123</v>
      </c>
      <c r="C77" s="66">
        <v>7</v>
      </c>
      <c r="D77" s="88">
        <v>1.1317979333937257E-2</v>
      </c>
      <c r="E77" s="88">
        <v>0.35764828030083645</v>
      </c>
      <c r="F77" s="88">
        <v>0.19477729117770348</v>
      </c>
      <c r="G77" s="89">
        <v>12.911047619047618</v>
      </c>
      <c r="H77" s="90">
        <v>0.33795849216767249</v>
      </c>
      <c r="I77" s="90">
        <v>15.019465999005057</v>
      </c>
      <c r="J77" s="91">
        <v>2.2064559315092671</v>
      </c>
      <c r="K77" s="74" t="s">
        <v>69</v>
      </c>
      <c r="M77" s="255"/>
      <c r="N77" s="250"/>
      <c r="P77" s="251"/>
      <c r="AA77" s="40"/>
    </row>
    <row r="78" spans="2:27" ht="20.25" customHeight="1">
      <c r="B78" s="87" t="s">
        <v>122</v>
      </c>
      <c r="C78" s="66">
        <v>1</v>
      </c>
      <c r="D78" s="88">
        <v>4.2058781607850988E-2</v>
      </c>
      <c r="E78" s="88">
        <v>0.36368630379961553</v>
      </c>
      <c r="F78" s="88">
        <v>0.22352034322506648</v>
      </c>
      <c r="G78" s="89">
        <v>13.93990909090909</v>
      </c>
      <c r="H78" s="90">
        <v>1.1661930950873034</v>
      </c>
      <c r="I78" s="90">
        <v>37.529204459999981</v>
      </c>
      <c r="J78" s="91">
        <v>1.8371418147694605</v>
      </c>
      <c r="K78" s="74"/>
      <c r="M78" s="255"/>
      <c r="N78" s="250"/>
      <c r="P78" s="251"/>
      <c r="AA78" s="40"/>
    </row>
    <row r="79" spans="2:27" ht="20.25" customHeight="1">
      <c r="B79" s="87" t="s">
        <v>122</v>
      </c>
      <c r="C79" s="66">
        <v>2</v>
      </c>
      <c r="D79" s="88">
        <v>2.8349004542304931E-2</v>
      </c>
      <c r="E79" s="88">
        <v>0.32096285649216771</v>
      </c>
      <c r="F79" s="88">
        <v>0.17569778914946968</v>
      </c>
      <c r="G79" s="89">
        <v>12.203866666666668</v>
      </c>
      <c r="H79" s="90">
        <v>4.6607720329175671E-2</v>
      </c>
      <c r="I79" s="90">
        <v>12.598732629552316</v>
      </c>
      <c r="J79" s="91">
        <v>1.9837224553087038</v>
      </c>
      <c r="K79" s="74"/>
      <c r="M79" s="255"/>
      <c r="N79" s="250"/>
      <c r="P79" s="251"/>
      <c r="AA79" s="40"/>
    </row>
    <row r="80" spans="2:27" ht="20.25" customHeight="1">
      <c r="B80" s="87" t="s">
        <v>122</v>
      </c>
      <c r="C80" s="66">
        <v>3</v>
      </c>
      <c r="D80" s="88">
        <v>1.175665835458512E-2</v>
      </c>
      <c r="E80" s="88">
        <v>0.31959663310419983</v>
      </c>
      <c r="F80" s="88">
        <v>0.19269979235877796</v>
      </c>
      <c r="G80" s="89">
        <v>10.331705882352944</v>
      </c>
      <c r="H80" s="90">
        <v>0.31643062418163942</v>
      </c>
      <c r="I80" s="90">
        <v>17.685058500180837</v>
      </c>
      <c r="J80" s="91">
        <v>1.9666856906557131</v>
      </c>
      <c r="K80" s="74"/>
      <c r="M80" s="255"/>
      <c r="N80" s="250"/>
      <c r="P80" s="251"/>
      <c r="AA80" s="40"/>
    </row>
    <row r="81" spans="2:27" ht="20.25" customHeight="1">
      <c r="B81" s="87" t="s">
        <v>122</v>
      </c>
      <c r="C81" s="66">
        <v>4</v>
      </c>
      <c r="D81" s="88">
        <v>1.2169069645904244E-2</v>
      </c>
      <c r="E81" s="88">
        <v>0.31234550352792351</v>
      </c>
      <c r="F81" s="88">
        <v>0.19951361928908337</v>
      </c>
      <c r="G81" s="89">
        <v>10.425875000000001</v>
      </c>
      <c r="H81" s="90">
        <v>0.26979814345784875</v>
      </c>
      <c r="I81" s="90">
        <v>15.174037771508226</v>
      </c>
      <c r="J81" s="91">
        <v>1.9721872978802057</v>
      </c>
      <c r="K81" s="74"/>
      <c r="M81" s="255"/>
      <c r="N81" s="250"/>
      <c r="P81" s="251"/>
      <c r="AA81" s="40"/>
    </row>
    <row r="82" spans="2:27" ht="20.25" customHeight="1">
      <c r="B82" s="87" t="s">
        <v>122</v>
      </c>
      <c r="C82" s="66">
        <v>5</v>
      </c>
      <c r="D82" s="88">
        <v>1.2587670893744485E-2</v>
      </c>
      <c r="E82" s="88">
        <v>0.31270303361931556</v>
      </c>
      <c r="F82" s="88">
        <v>0.18585115227280985</v>
      </c>
      <c r="G82" s="89">
        <v>10.371933333333335</v>
      </c>
      <c r="H82" s="90">
        <v>0.2229025013932954</v>
      </c>
      <c r="I82" s="90">
        <v>11.733340003897077</v>
      </c>
      <c r="J82" s="91">
        <v>1.9230226736410321</v>
      </c>
      <c r="K82" s="74"/>
    </row>
    <row r="83" spans="2:27" ht="20.25" customHeight="1">
      <c r="B83" s="87" t="s">
        <v>122</v>
      </c>
      <c r="C83" s="66">
        <v>6</v>
      </c>
      <c r="D83" s="88">
        <v>1.4905359657131372E-2</v>
      </c>
      <c r="E83" s="88">
        <v>0.31875193252297424</v>
      </c>
      <c r="F83" s="88">
        <v>0.17984640525997658</v>
      </c>
      <c r="G83" s="89">
        <v>11.706285714285714</v>
      </c>
      <c r="H83" s="90">
        <v>0.20950550556234773</v>
      </c>
      <c r="I83" s="90">
        <v>14.296405543747072</v>
      </c>
      <c r="J83" s="91">
        <v>1.8618801870946993</v>
      </c>
      <c r="K83" s="74"/>
    </row>
    <row r="84" spans="2:27" ht="20.25" customHeight="1">
      <c r="B84" s="87" t="s">
        <v>122</v>
      </c>
      <c r="C84" s="66">
        <v>7</v>
      </c>
      <c r="D84" s="88">
        <v>1.6767351453119833E-2</v>
      </c>
      <c r="E84" s="88">
        <v>0.32551445225172726</v>
      </c>
      <c r="F84" s="88">
        <v>0.17941277109251949</v>
      </c>
      <c r="G84" s="89">
        <v>13.532230769230772</v>
      </c>
      <c r="H84" s="90">
        <v>0.19433249140000364</v>
      </c>
      <c r="I84" s="90">
        <v>14.60628080522608</v>
      </c>
      <c r="J84" s="91">
        <v>1.8230080415030383</v>
      </c>
      <c r="K84" s="74" t="s">
        <v>67</v>
      </c>
    </row>
    <row r="85" spans="2:27" ht="20.25" customHeight="1">
      <c r="B85" s="87" t="s">
        <v>121</v>
      </c>
      <c r="C85" s="66">
        <v>1</v>
      </c>
      <c r="D85" s="88">
        <v>3.2506686770411602E-2</v>
      </c>
      <c r="E85" s="88">
        <v>0.31484580574628168</v>
      </c>
      <c r="F85" s="88">
        <v>0.14498791059614116</v>
      </c>
      <c r="G85" s="89">
        <v>8.0815000000000001</v>
      </c>
      <c r="H85" s="90">
        <v>0.11280523936541875</v>
      </c>
      <c r="I85" s="90">
        <v>9.6614369715323356</v>
      </c>
      <c r="J85" s="91">
        <v>2.3937812163851038</v>
      </c>
      <c r="K85" s="74"/>
    </row>
    <row r="86" spans="2:27" ht="20.25" customHeight="1">
      <c r="B86" s="87" t="s">
        <v>121</v>
      </c>
      <c r="C86" s="66">
        <v>2</v>
      </c>
      <c r="D86" s="88">
        <v>2.4912102187369493E-2</v>
      </c>
      <c r="E86" s="88">
        <v>0.28871012680642588</v>
      </c>
      <c r="F86" s="88">
        <v>0.11379216106734823</v>
      </c>
      <c r="G86" s="89">
        <v>6.2315000000000005</v>
      </c>
      <c r="H86" s="90">
        <v>1.6701393503035452E-2</v>
      </c>
      <c r="I86" s="90">
        <v>2.1878825488976443</v>
      </c>
      <c r="J86" s="91">
        <v>2.6435083278452089</v>
      </c>
      <c r="K86" s="74"/>
    </row>
    <row r="87" spans="2:27" ht="20.25" customHeight="1">
      <c r="B87" s="87" t="s">
        <v>121</v>
      </c>
      <c r="C87" s="66">
        <v>3</v>
      </c>
      <c r="D87" s="88">
        <v>1.2510915450366308E-2</v>
      </c>
      <c r="E87" s="88">
        <v>0.28726886036765037</v>
      </c>
      <c r="F87" s="88">
        <v>0.12476254594126777</v>
      </c>
      <c r="G87" s="89">
        <v>5.9772500000000006</v>
      </c>
      <c r="H87" s="90">
        <v>2.6634273302496934E-2</v>
      </c>
      <c r="I87" s="90">
        <v>2.1802055146186774</v>
      </c>
      <c r="J87" s="91">
        <v>2.7139624996695568</v>
      </c>
      <c r="K87" s="74"/>
    </row>
    <row r="88" spans="2:27" ht="20.25" customHeight="1">
      <c r="B88" s="87" t="s">
        <v>121</v>
      </c>
      <c r="C88" s="66">
        <v>4</v>
      </c>
      <c r="D88" s="88">
        <v>1.2271483121535642E-2</v>
      </c>
      <c r="E88" s="88">
        <v>0.28417339636349837</v>
      </c>
      <c r="F88" s="88">
        <v>0.13943445643082703</v>
      </c>
      <c r="G88" s="89">
        <v>5.950333333333333</v>
      </c>
      <c r="H88" s="90">
        <v>1.0775460311501315E-2</v>
      </c>
      <c r="I88" s="90">
        <v>1.9611337766932393</v>
      </c>
      <c r="J88" s="91">
        <v>2.7192308379753389</v>
      </c>
      <c r="K88" s="74"/>
    </row>
    <row r="89" spans="2:27" ht="20.25" customHeight="1">
      <c r="B89" s="87" t="s">
        <v>121</v>
      </c>
      <c r="C89" s="66">
        <v>5</v>
      </c>
      <c r="D89" s="88">
        <v>1.2431881119688298E-2</v>
      </c>
      <c r="E89" s="88">
        <v>0.28808067799032883</v>
      </c>
      <c r="F89" s="88">
        <v>0.14755602420541214</v>
      </c>
      <c r="G89" s="89">
        <v>6.4460000000000006</v>
      </c>
      <c r="H89" s="90">
        <v>1.0731347214939065E-2</v>
      </c>
      <c r="I89" s="90">
        <v>3.1389190603696764</v>
      </c>
      <c r="J89" s="91">
        <v>2.6433000806166582</v>
      </c>
      <c r="K89" s="74"/>
    </row>
    <row r="90" spans="2:27" ht="20.25" customHeight="1">
      <c r="B90" s="87" t="s">
        <v>121</v>
      </c>
      <c r="C90" s="66">
        <v>6</v>
      </c>
      <c r="D90" s="88">
        <v>1.3853479701246925E-2</v>
      </c>
      <c r="E90" s="88">
        <v>0.29679688179353808</v>
      </c>
      <c r="F90" s="88">
        <v>0.14590963309426469</v>
      </c>
      <c r="G90" s="89">
        <v>8.1216666666666679</v>
      </c>
      <c r="H90" s="90">
        <v>2.0630559645707272E-2</v>
      </c>
      <c r="I90" s="90">
        <v>5.1731128311610988</v>
      </c>
      <c r="J90" s="91">
        <v>2.3812069160537526</v>
      </c>
      <c r="K90" s="74"/>
    </row>
    <row r="91" spans="2:27" ht="20.25" customHeight="1">
      <c r="B91" s="87" t="s">
        <v>121</v>
      </c>
      <c r="C91" s="66">
        <v>7</v>
      </c>
      <c r="D91" s="88">
        <v>1.2438419061532096E-2</v>
      </c>
      <c r="E91" s="88">
        <v>0.30153359880378128</v>
      </c>
      <c r="F91" s="88">
        <v>0.14380748862220002</v>
      </c>
      <c r="G91" s="89">
        <v>8.5670000000000002</v>
      </c>
      <c r="H91" s="90">
        <v>3.0553998999050997E-2</v>
      </c>
      <c r="I91" s="90">
        <v>4.2724675267006313</v>
      </c>
      <c r="J91" s="91">
        <v>2.2613082894752599</v>
      </c>
      <c r="K91" s="74" t="s">
        <v>67</v>
      </c>
    </row>
    <row r="92" spans="2:27" ht="20.25" customHeight="1">
      <c r="B92" s="87" t="s">
        <v>124</v>
      </c>
      <c r="C92" s="66">
        <v>1</v>
      </c>
      <c r="D92" s="88">
        <v>2.5633585183256022E-2</v>
      </c>
      <c r="E92" s="88">
        <v>0.38923470783275249</v>
      </c>
      <c r="F92" s="88">
        <v>0.23255125305302532</v>
      </c>
      <c r="G92" s="89">
        <v>15.783809523809525</v>
      </c>
      <c r="H92" s="90">
        <v>1.9644000466982623</v>
      </c>
      <c r="I92" s="90">
        <v>43.673864404563844</v>
      </c>
      <c r="J92" s="91">
        <v>1.7880894057642993</v>
      </c>
      <c r="K92" s="74"/>
    </row>
    <row r="93" spans="2:27" ht="20.25" customHeight="1">
      <c r="B93" s="87" t="s">
        <v>124</v>
      </c>
      <c r="C93" s="66">
        <v>2</v>
      </c>
      <c r="D93" s="88">
        <v>1.9799147345131489E-2</v>
      </c>
      <c r="E93" s="88">
        <v>0.36616637019926301</v>
      </c>
      <c r="F93" s="88">
        <v>0.20683007211594051</v>
      </c>
      <c r="G93" s="89">
        <v>13.22725</v>
      </c>
      <c r="H93" s="90">
        <v>0.36757599023257331</v>
      </c>
      <c r="I93" s="90">
        <v>17.39585376660375</v>
      </c>
      <c r="J93" s="91">
        <v>1.9642241542810461</v>
      </c>
      <c r="K93" s="74"/>
    </row>
    <row r="94" spans="2:27" ht="20.25" customHeight="1">
      <c r="B94" s="87" t="s">
        <v>124</v>
      </c>
      <c r="C94" s="66">
        <v>3</v>
      </c>
      <c r="D94" s="88">
        <v>7.8532731100192949E-3</v>
      </c>
      <c r="E94" s="88">
        <v>0.37622316514295329</v>
      </c>
      <c r="F94" s="88">
        <v>0.2136450003241584</v>
      </c>
      <c r="G94" s="89">
        <v>12.698000000000002</v>
      </c>
      <c r="H94" s="90">
        <v>0.12477145044530077</v>
      </c>
      <c r="I94" s="90">
        <v>15.841576974819443</v>
      </c>
      <c r="J94" s="91">
        <v>2.0343092396707276</v>
      </c>
      <c r="K94" s="74"/>
    </row>
    <row r="95" spans="2:27" ht="20.25" customHeight="1">
      <c r="B95" s="87" t="s">
        <v>124</v>
      </c>
      <c r="C95" s="66">
        <v>4</v>
      </c>
      <c r="D95" s="88">
        <v>7.0147223619788012E-3</v>
      </c>
      <c r="E95" s="88">
        <v>0.37648894893854978</v>
      </c>
      <c r="F95" s="88">
        <v>0.21635011674956986</v>
      </c>
      <c r="G95" s="89">
        <v>13.605285714285715</v>
      </c>
      <c r="H95" s="90">
        <v>7.9312954178196532E-2</v>
      </c>
      <c r="I95" s="90">
        <v>18.931160964336652</v>
      </c>
      <c r="J95" s="91">
        <v>1.9993902092758657</v>
      </c>
      <c r="K95" s="74"/>
    </row>
    <row r="96" spans="2:27" ht="20.25" customHeight="1">
      <c r="B96" s="87" t="s">
        <v>124</v>
      </c>
      <c r="C96" s="66">
        <v>5</v>
      </c>
      <c r="D96" s="88">
        <v>7.9431835608007977E-3</v>
      </c>
      <c r="E96" s="88">
        <v>0.37525659095112018</v>
      </c>
      <c r="F96" s="88">
        <v>0.21511807174133588</v>
      </c>
      <c r="G96" s="89">
        <v>14.415285714285716</v>
      </c>
      <c r="H96" s="90">
        <v>0.16975174801017137</v>
      </c>
      <c r="I96" s="90">
        <v>22.457953371210202</v>
      </c>
      <c r="J96" s="91">
        <v>1.9546064826402896</v>
      </c>
      <c r="K96" s="74"/>
    </row>
    <row r="97" spans="2:11" ht="20.25" customHeight="1">
      <c r="B97" s="87" t="s">
        <v>124</v>
      </c>
      <c r="C97" s="66">
        <v>6</v>
      </c>
      <c r="D97" s="88">
        <v>9.1783438821681565E-3</v>
      </c>
      <c r="E97" s="88">
        <v>0.37075659774179165</v>
      </c>
      <c r="F97" s="88">
        <v>0.20515232236041711</v>
      </c>
      <c r="G97" s="89">
        <v>15.564538461538461</v>
      </c>
      <c r="H97" s="90">
        <v>0.16435284025842661</v>
      </c>
      <c r="I97" s="90">
        <v>24.895013330495999</v>
      </c>
      <c r="J97" s="91">
        <v>1.9027242891631402</v>
      </c>
      <c r="K97" s="74"/>
    </row>
    <row r="98" spans="2:11" ht="20.25" customHeight="1">
      <c r="B98" s="87" t="s">
        <v>124</v>
      </c>
      <c r="C98" s="66">
        <v>7</v>
      </c>
      <c r="D98" s="88">
        <v>9.6988783859438994E-3</v>
      </c>
      <c r="E98" s="88">
        <v>0.37254127448038132</v>
      </c>
      <c r="F98" s="88">
        <v>0.19971279406645351</v>
      </c>
      <c r="G98" s="89">
        <v>16.024000000000001</v>
      </c>
      <c r="H98" s="90">
        <v>0.12611943768316464</v>
      </c>
      <c r="I98" s="90">
        <v>23.89075179041863</v>
      </c>
      <c r="J98" s="91">
        <v>1.8608783445725903</v>
      </c>
      <c r="K98" s="74" t="s">
        <v>70</v>
      </c>
    </row>
    <row r="99" spans="2:11" ht="20.25" customHeight="1">
      <c r="B99" s="87" t="s">
        <v>120</v>
      </c>
      <c r="C99" s="66">
        <v>1</v>
      </c>
      <c r="D99" s="88">
        <v>4.5170679275899753E-2</v>
      </c>
      <c r="E99" s="88">
        <v>0.3293965805048838</v>
      </c>
      <c r="F99" s="88">
        <v>0.21425965158410715</v>
      </c>
      <c r="G99" s="89">
        <v>12.827500000000001</v>
      </c>
      <c r="H99" s="90">
        <v>0.65605723899057378</v>
      </c>
      <c r="I99" s="90">
        <v>30.465412505220957</v>
      </c>
      <c r="J99" s="91">
        <v>2.6118114791221063</v>
      </c>
      <c r="K99" s="74"/>
    </row>
    <row r="100" spans="2:11" ht="20.25" customHeight="1">
      <c r="B100" s="87" t="s">
        <v>120</v>
      </c>
      <c r="C100" s="66">
        <v>2</v>
      </c>
      <c r="D100" s="88">
        <v>2.248448452233542E-2</v>
      </c>
      <c r="E100" s="88">
        <v>0.30786230624818606</v>
      </c>
      <c r="F100" s="88">
        <v>0.17274738668989703</v>
      </c>
      <c r="G100" s="89">
        <v>9.5589999999999993</v>
      </c>
      <c r="H100" s="90">
        <v>5.8210768942359395E-2</v>
      </c>
      <c r="I100" s="90">
        <v>8.6207376862256062</v>
      </c>
      <c r="J100" s="91">
        <v>3.0139433670235865</v>
      </c>
      <c r="K100" s="74"/>
    </row>
    <row r="101" spans="2:11" ht="20.25" customHeight="1">
      <c r="B101" s="87" t="s">
        <v>120</v>
      </c>
      <c r="C101" s="66">
        <v>3</v>
      </c>
      <c r="D101" s="88">
        <v>1.3236552633000047E-2</v>
      </c>
      <c r="E101" s="88">
        <v>0.33921305600966234</v>
      </c>
      <c r="F101" s="88">
        <v>0.197660398462917</v>
      </c>
      <c r="G101" s="89">
        <v>11.025499999999999</v>
      </c>
      <c r="H101" s="90">
        <v>0.11651402077106725</v>
      </c>
      <c r="I101" s="90">
        <v>16.514922815099016</v>
      </c>
      <c r="J101" s="91">
        <v>2.6719627410880813</v>
      </c>
      <c r="K101" s="74"/>
    </row>
    <row r="102" spans="2:11" ht="20.25" customHeight="1">
      <c r="B102" s="87" t="s">
        <v>120</v>
      </c>
      <c r="C102" s="66">
        <v>4</v>
      </c>
      <c r="D102" s="88">
        <v>1.2312364528979096E-2</v>
      </c>
      <c r="E102" s="88">
        <v>0.34556884805140503</v>
      </c>
      <c r="F102" s="88">
        <v>0.20421152229479295</v>
      </c>
      <c r="G102" s="89">
        <v>10.968249999999999</v>
      </c>
      <c r="H102" s="90">
        <v>9.1024515751554985E-2</v>
      </c>
      <c r="I102" s="90">
        <v>15.553319430591788</v>
      </c>
      <c r="J102" s="91">
        <v>2.6673130533982645</v>
      </c>
      <c r="K102" s="74"/>
    </row>
    <row r="103" spans="2:11" ht="20.25" customHeight="1">
      <c r="B103" s="87" t="s">
        <v>120</v>
      </c>
      <c r="C103" s="66">
        <v>5</v>
      </c>
      <c r="D103" s="88">
        <v>1.2484057727333081E-2</v>
      </c>
      <c r="E103" s="88">
        <v>0.34489973308812111</v>
      </c>
      <c r="F103" s="88">
        <v>0.2082408584100823</v>
      </c>
      <c r="G103" s="89">
        <v>11.454000000000001</v>
      </c>
      <c r="H103" s="90">
        <v>0.10023627360292771</v>
      </c>
      <c r="I103" s="90">
        <v>14.947734301036594</v>
      </c>
      <c r="J103" s="91">
        <v>2.5825739614367103</v>
      </c>
      <c r="K103" s="74"/>
    </row>
    <row r="104" spans="2:11" ht="20.25" customHeight="1">
      <c r="B104" s="87" t="s">
        <v>120</v>
      </c>
      <c r="C104" s="66">
        <v>6</v>
      </c>
      <c r="D104" s="88">
        <v>1.3951522437996175E-2</v>
      </c>
      <c r="E104" s="88">
        <v>0.34769429257770407</v>
      </c>
      <c r="F104" s="88">
        <v>0.19200048079396842</v>
      </c>
      <c r="G104" s="89">
        <v>13.15075</v>
      </c>
      <c r="H104" s="90">
        <v>0.10570219154996295</v>
      </c>
      <c r="I104" s="90">
        <v>19.101896044386162</v>
      </c>
      <c r="J104" s="91">
        <v>2.3923172973203393</v>
      </c>
      <c r="K104" s="74"/>
    </row>
    <row r="105" spans="2:11" ht="20.25" customHeight="1">
      <c r="B105" s="87" t="s">
        <v>120</v>
      </c>
      <c r="C105" s="66">
        <v>7</v>
      </c>
      <c r="D105" s="88">
        <v>1.4135952358110429E-2</v>
      </c>
      <c r="E105" s="88">
        <v>0.34796794306370898</v>
      </c>
      <c r="F105" s="88">
        <v>0.18376749312517385</v>
      </c>
      <c r="G105" s="89">
        <v>13.940999999999999</v>
      </c>
      <c r="H105" s="90">
        <v>5.6416545167368146E-2</v>
      </c>
      <c r="I105" s="90">
        <v>19.448663670697378</v>
      </c>
      <c r="J105" s="91">
        <v>2.2951914224510204</v>
      </c>
      <c r="K105" s="74" t="s">
        <v>70</v>
      </c>
    </row>
    <row r="106" spans="2:11" ht="20.25" customHeight="1">
      <c r="B106" s="85" t="s">
        <v>129</v>
      </c>
      <c r="C106" s="84"/>
      <c r="D106" s="85"/>
      <c r="E106" s="85"/>
      <c r="F106" s="85"/>
      <c r="G106" s="85"/>
      <c r="H106" s="85"/>
      <c r="I106" s="85"/>
      <c r="J106" s="85"/>
      <c r="K106" s="84"/>
    </row>
    <row r="107" spans="2:11" ht="20.25" customHeight="1">
      <c r="B107" s="239" t="str">
        <f>C60</f>
        <v>80</v>
      </c>
      <c r="C107" s="54"/>
      <c r="D107" s="67">
        <f>(SUMIFS(D$71:D$105,$B$71:$B$105,$B107,$C$71:$C$105,MAX($C$71:$C$105))/SUMIFS(D$71:D$105,$B$71:$B$105,$B107,$C$71:$C$105,MAX($C$71:$C$105)-1))-1</f>
        <v>9.0987454415251801E-2</v>
      </c>
      <c r="E107" s="67">
        <f>(SUMIFS(E$71:E$105,$B$71:$B$105,$B107,$C$71:$C$105,MAX($C$71:$C$105))/SUMIFS(E$71:E$105,$B$71:$B$105,$B107,$C$71:$C$105,MAX($C$71:$C$105)-1))-1</f>
        <v>9.6440433617939192E-4</v>
      </c>
      <c r="F107" s="67">
        <f>(SUMIFS(F$71:F$105,$B$71:$B$105,$B107,$C$71:$C$105,MAX($C$71:$C$105))/SUMIFS(F$71:F$105,$B$71:$B$105,$B107,$C$71:$C$105,MAX($C$71:$C$105)-1))-1</f>
        <v>-1.9859917357741952E-2</v>
      </c>
      <c r="G107" s="67">
        <f>(SUMIFS(G$71:G$105,$B$71:$B$105,$B107,$C$71:$C$105,MAX($C$71:$C$105))/SUMIFS(G$71:G$105,$B$71:$B$105,$B107,$C$71:$C$105,MAX($C$71:$C$105)-1))-1</f>
        <v>4.7428096810955944E-2</v>
      </c>
      <c r="H107" s="67">
        <f>(SUMIFS(H$71:H$105,$B$71:$B$105,$B107,$C$71:$C$105,MAX($C$71:$C$105))/SUMIFS(H$71:H$105,$B$71:$B$105,$B107,$C$71:$C$105,MAX($C$71:$C$105)-1))-1</f>
        <v>-4.3081006928274657E-2</v>
      </c>
      <c r="I107" s="67">
        <f>(SUMIFS(I$71:I$105,$B$71:$B$105,$B107,$C$71:$C$105,MAX($C$71:$C$105))/SUMIFS(I$71:I$105,$B$71:$B$105,$B107,$C$71:$C$105,MAX($C$71:$C$105)-1))-1</f>
        <v>-9.4583208293566146E-2</v>
      </c>
      <c r="J107" s="86">
        <f>(SUMIFS(J$71:J$105,$B$71:$B$105,$B107,$C$71:$C$105,MAX($C$71:$C$105))/SUMIFS(J$71:J$105,$B$71:$B$105,$B107,$C$71:$C$105,MAX($C$71:$C$105)-1))-1</f>
        <v>-3.0155188764506846E-2</v>
      </c>
      <c r="K107" s="55"/>
    </row>
    <row r="108" spans="2:11" ht="20.25" customHeight="1">
      <c r="B108" s="42" t="str">
        <f>D60</f>
        <v>72</v>
      </c>
      <c r="C108" s="54"/>
      <c r="D108" s="67">
        <f>(SUMIFS(D$71:D$105,$B$71:$B$105,$B108,$C$71:$C$105,MAX($C$71:$C$105))/SUMIFS(D$71:D$105,$B$71:$B$105,$B108,$C$71:$C$105,MAX($C$71:$C$105)-1))-1</f>
        <v>0.12492095721404506</v>
      </c>
      <c r="E108" s="67">
        <f>(SUMIFS(E$71:E$105,$B$71:$B$105,$B108,$C$71:$C$105,MAX($C$71:$C$105))/SUMIFS(E$71:E$105,$B$71:$B$105,$B108,$C$71:$C$105,MAX($C$71:$C$105)-1))-1</f>
        <v>2.1215619542214403E-2</v>
      </c>
      <c r="F108" s="67">
        <f>(SUMIFS(F$71:F$105,$B$71:$B$105,$B108,$C$71:$C$105,MAX($C$71:$C$105))/SUMIFS(F$71:F$105,$B$71:$B$105,$B108,$C$71:$C$105,MAX($C$71:$C$105)-1))-1</f>
        <v>-2.4111361404763887E-3</v>
      </c>
      <c r="G108" s="67">
        <f>(SUMIFS(G$71:G$105,$B$71:$B$105,$B108,$C$71:$C$105,MAX($C$71:$C$105))/SUMIFS(G$71:G$105,$B$71:$B$105,$B108,$C$71:$C$105,MAX($C$71:$C$105)-1))-1</f>
        <v>0.15597988119466222</v>
      </c>
      <c r="H108" s="67">
        <f>(SUMIFS(H$71:H$105,$B$71:$B$105,$B108,$C$71:$C$105,MAX($C$71:$C$105))/SUMIFS(H$71:H$105,$B$71:$B$105,$B108,$C$71:$C$105,MAX($C$71:$C$105)-1))-1</f>
        <v>-7.2422985360776959E-2</v>
      </c>
      <c r="I108" s="67">
        <f>(SUMIFS(I$71:I$105,$B$71:$B$105,$B108,$C$71:$C$105,MAX($C$71:$C$105))/SUMIFS(I$71:I$105,$B$71:$B$105,$B108,$C$71:$C$105,MAX($C$71:$C$105)-1))-1</f>
        <v>2.1675046957138067E-2</v>
      </c>
      <c r="J108" s="86">
        <f>(SUMIFS(J$71:J$105,$B$71:$B$105,$B108,$C$71:$C$105,MAX($C$71:$C$105))/SUMIFS(J$71:J$105,$B$71:$B$105,$B108,$C$71:$C$105,MAX($C$71:$C$105)-1))-1</f>
        <v>-2.0877898514145232E-2</v>
      </c>
      <c r="K108" s="55"/>
    </row>
    <row r="109" spans="2:11" ht="20.25" customHeight="1">
      <c r="B109" s="42" t="str">
        <f>E60</f>
        <v>595</v>
      </c>
      <c r="C109" s="54"/>
      <c r="D109" s="67">
        <f>(SUMIFS(D$71:D$105,$B$71:$B$105,$B109,$C$71:$C$105,MAX($C$71:$C$105))/SUMIFS(D$71:D$105,$B$71:$B$105,$B109,$C$71:$C$105,MAX($C$71:$C$105)-1))-1</f>
        <v>-0.10214478024517282</v>
      </c>
      <c r="E109" s="67">
        <f>(SUMIFS(E$71:E$105,$B$71:$B$105,$B109,$C$71:$C$105,MAX($C$71:$C$105))/SUMIFS(E$71:E$105,$B$71:$B$105,$B109,$C$71:$C$105,MAX($C$71:$C$105)-1))-1</f>
        <v>1.5959456789502946E-2</v>
      </c>
      <c r="F109" s="67">
        <f>(SUMIFS(F$71:F$105,$B$71:$B$105,$B109,$C$71:$C$105,MAX($C$71:$C$105))/SUMIFS(F$71:F$105,$B$71:$B$105,$B109,$C$71:$C$105,MAX($C$71:$C$105)-1))-1</f>
        <v>-1.4407167145068289E-2</v>
      </c>
      <c r="G109" s="67">
        <f>(SUMIFS(G$71:G$105,$B$71:$B$105,$B109,$C$71:$C$105,MAX($C$71:$C$105))/SUMIFS(G$71:G$105,$B$71:$B$105,$B109,$C$71:$C$105,MAX($C$71:$C$105)-1))-1</f>
        <v>5.4832751898214571E-2</v>
      </c>
      <c r="H109" s="67">
        <f>(SUMIFS(H$71:H$105,$B$71:$B$105,$B109,$C$71:$C$105,MAX($C$71:$C$105))/SUMIFS(H$71:H$105,$B$71:$B$105,$B109,$C$71:$C$105,MAX($C$71:$C$105)-1))-1</f>
        <v>0.4810067939872178</v>
      </c>
      <c r="I109" s="67">
        <f>(SUMIFS(I$71:I$105,$B$71:$B$105,$B109,$C$71:$C$105,MAX($C$71:$C$105))/SUMIFS(I$71:I$105,$B$71:$B$105,$B109,$C$71:$C$105,MAX($C$71:$C$105)-1))-1</f>
        <v>-0.17410122954119267</v>
      </c>
      <c r="J109" s="86">
        <f>(SUMIFS(J$71:J$105,$B$71:$B$105,$B109,$C$71:$C$105,MAX($C$71:$C$105))/SUMIFS(J$71:J$105,$B$71:$B$105,$B109,$C$71:$C$105,MAX($C$71:$C$105)-1))-1</f>
        <v>-5.035204029106144E-2</v>
      </c>
      <c r="K109" s="55"/>
    </row>
    <row r="110" spans="2:11" ht="20.25" customHeight="1">
      <c r="B110" s="42" t="str">
        <f>F60</f>
        <v>87</v>
      </c>
      <c r="C110" s="54"/>
      <c r="D110" s="67">
        <f>(SUMIFS(D$71:D$105,$B$71:$B$105,$B110,$C$71:$C$105,MAX($C$71:$C$105))/SUMIFS(D$71:D$105,$B$71:$B$105,$B110,$C$71:$C$105,MAX($C$71:$C$105)-1))-1</f>
        <v>5.6713336355488586E-2</v>
      </c>
      <c r="E110" s="67">
        <f>(SUMIFS(E$71:E$105,$B$71:$B$105,$B110,$C$71:$C$105,MAX($C$71:$C$105))/SUMIFS(E$71:E$105,$B$71:$B$105,$B110,$C$71:$C$105,MAX($C$71:$C$105)-1))-1</f>
        <v>4.8136074973710308E-3</v>
      </c>
      <c r="F110" s="67">
        <f>(SUMIFS(F$71:F$105,$B$71:$B$105,$B110,$C$71:$C$105,MAX($C$71:$C$105))/SUMIFS(F$71:F$105,$B$71:$B$105,$B110,$C$71:$C$105,MAX($C$71:$C$105)-1))-1</f>
        <v>-2.6514583073582232E-2</v>
      </c>
      <c r="G110" s="67">
        <f>(SUMIFS(G$71:G$105,$B$71:$B$105,$B110,$C$71:$C$105,MAX($C$71:$C$105))/SUMIFS(G$71:G$105,$B$71:$B$105,$B110,$C$71:$C$105,MAX($C$71:$C$105)-1))-1</f>
        <v>2.9519766332738673E-2</v>
      </c>
      <c r="H110" s="67">
        <f>(SUMIFS(H$71:H$105,$B$71:$B$105,$B110,$C$71:$C$105,MAX($C$71:$C$105))/SUMIFS(H$71:H$105,$B$71:$B$105,$B110,$C$71:$C$105,MAX($C$71:$C$105)-1))-1</f>
        <v>-0.23263000818935764</v>
      </c>
      <c r="I110" s="67">
        <f>(SUMIFS(I$71:I$105,$B$71:$B$105,$B110,$C$71:$C$105,MAX($C$71:$C$105))/SUMIFS(I$71:I$105,$B$71:$B$105,$B110,$C$71:$C$105,MAX($C$71:$C$105)-1))-1</f>
        <v>-4.0339867536731355E-2</v>
      </c>
      <c r="J110" s="86">
        <f>(SUMIFS(J$71:J$105,$B$71:$B$105,$B110,$C$71:$C$105,MAX($C$71:$C$105))/SUMIFS(J$71:J$105,$B$71:$B$105,$B110,$C$71:$C$105,MAX($C$71:$C$105)-1))-1</f>
        <v>-2.1992647504886054E-2</v>
      </c>
      <c r="K110" s="55"/>
    </row>
    <row r="111" spans="2:11" ht="20.25" customHeight="1">
      <c r="B111" s="42" t="str">
        <f>G60</f>
        <v>300</v>
      </c>
      <c r="C111" s="54"/>
      <c r="D111" s="67">
        <f>(SUMIFS(D$71:D$105,$B$71:$B$105,$B111,$C$71:$C$105,MAX($C$71:$C$105))/SUMIFS(D$71:D$105,$B$71:$B$105,$B111,$C$71:$C$105,MAX($C$71:$C$105)-1))-1</f>
        <v>1.321934010670911E-2</v>
      </c>
      <c r="E111" s="67">
        <f>(SUMIFS(E$71:E$105,$B$71:$B$105,$B111,$C$71:$C$105,MAX($C$71:$C$105))/SUMIFS(E$71:E$105,$B$71:$B$105,$B111,$C$71:$C$105,MAX($C$71:$C$105)-1))-1</f>
        <v>7.8704336495194482E-4</v>
      </c>
      <c r="F111" s="67">
        <f>(SUMIFS(F$71:F$105,$B$71:$B$105,$B111,$C$71:$C$105,MAX($C$71:$C$105))/SUMIFS(F$71:F$105,$B$71:$B$105,$B111,$C$71:$C$105,MAX($C$71:$C$105)-1))-1</f>
        <v>-4.2880036730893467E-2</v>
      </c>
      <c r="G111" s="67">
        <f>(SUMIFS(G$71:G$105,$B$71:$B$105,$B111,$C$71:$C$105,MAX($C$71:$C$105))/SUMIFS(G$71:G$105,$B$71:$B$105,$B111,$C$71:$C$105,MAX($C$71:$C$105)-1))-1</f>
        <v>6.0091629754956744E-2</v>
      </c>
      <c r="H111" s="67">
        <f>(SUMIFS(H$71:H$105,$B$71:$B$105,$B111,$C$71:$C$105,MAX($C$71:$C$105))/SUMIFS(H$71:H$105,$B$71:$B$105,$B111,$C$71:$C$105,MAX($C$71:$C$105)-1))-1</f>
        <v>-0.46626891703847628</v>
      </c>
      <c r="I111" s="67">
        <f>(SUMIFS(I$71:I$105,$B$71:$B$105,$B111,$C$71:$C$105,MAX($C$71:$C$105))/SUMIFS(I$71:I$105,$B$71:$B$105,$B111,$C$71:$C$105,MAX($C$71:$C$105)-1))-1</f>
        <v>1.8153571012293757E-2</v>
      </c>
      <c r="J111" s="86">
        <f>(SUMIFS(J$71:J$105,$B$71:$B$105,$B111,$C$71:$C$105,MAX($C$71:$C$105))/SUMIFS(J$71:J$105,$B$71:$B$105,$B111,$C$71:$C$105,MAX($C$71:$C$105)-1))-1</f>
        <v>-4.0599077295520369E-2</v>
      </c>
      <c r="K111" s="55"/>
    </row>
    <row r="112" spans="2:11" ht="20.25" customHeight="1" thickBot="1"/>
    <row r="113" spans="2:9" ht="17.25" thickTop="1">
      <c r="B113" s="25" t="s">
        <v>51</v>
      </c>
      <c r="C113" s="25"/>
      <c r="D113" s="25"/>
      <c r="E113" s="25"/>
      <c r="F113" s="175" t="s">
        <v>77</v>
      </c>
      <c r="G113" s="43"/>
      <c r="H113" s="25"/>
      <c r="I113" s="25"/>
    </row>
    <row r="114" spans="2:9">
      <c r="B114" s="26" t="s">
        <v>33</v>
      </c>
      <c r="C114" s="26" t="s">
        <v>52</v>
      </c>
      <c r="D114" s="26"/>
      <c r="E114" s="26"/>
      <c r="F114" s="92" t="s">
        <v>78</v>
      </c>
      <c r="G114" s="44"/>
      <c r="H114" s="46" t="s">
        <v>81</v>
      </c>
      <c r="I114" s="46"/>
    </row>
    <row r="115" spans="2:9">
      <c r="B115" s="26" t="s">
        <v>34</v>
      </c>
      <c r="C115" s="26" t="s">
        <v>53</v>
      </c>
      <c r="D115" s="26"/>
      <c r="E115" s="26"/>
      <c r="F115" s="92" t="s">
        <v>79</v>
      </c>
      <c r="G115" s="44"/>
      <c r="H115" s="46" t="s">
        <v>82</v>
      </c>
      <c r="I115" s="46"/>
    </row>
    <row r="116" spans="2:9">
      <c r="B116" s="26" t="s">
        <v>4</v>
      </c>
      <c r="C116" s="26" t="s">
        <v>54</v>
      </c>
      <c r="D116" s="26"/>
      <c r="E116" s="26"/>
      <c r="F116" s="92" t="s">
        <v>80</v>
      </c>
      <c r="G116" s="44"/>
      <c r="H116" s="46" t="s">
        <v>83</v>
      </c>
      <c r="I116" s="46"/>
    </row>
    <row r="117" spans="2:9">
      <c r="B117" s="26" t="s">
        <v>5</v>
      </c>
      <c r="C117" s="26" t="s">
        <v>55</v>
      </c>
      <c r="D117" s="26"/>
      <c r="E117" s="26"/>
      <c r="F117" s="92" t="s">
        <v>87</v>
      </c>
      <c r="G117" s="44"/>
      <c r="H117" s="46" t="s">
        <v>84</v>
      </c>
      <c r="I117" s="46"/>
    </row>
    <row r="118" spans="2:9">
      <c r="B118" s="26" t="s">
        <v>56</v>
      </c>
      <c r="C118" s="26" t="s">
        <v>57</v>
      </c>
      <c r="D118" s="26"/>
      <c r="E118" s="26"/>
      <c r="F118" s="92" t="s">
        <v>88</v>
      </c>
      <c r="G118" s="44"/>
      <c r="H118" s="46" t="s">
        <v>85</v>
      </c>
      <c r="I118" s="46"/>
    </row>
    <row r="119" spans="2:9" ht="17.25" thickBot="1">
      <c r="B119" s="27" t="s">
        <v>58</v>
      </c>
      <c r="C119" s="27" t="s">
        <v>59</v>
      </c>
      <c r="D119" s="27"/>
      <c r="E119" s="27"/>
      <c r="F119" s="93" t="s">
        <v>89</v>
      </c>
      <c r="G119" s="45"/>
      <c r="H119" s="47" t="s">
        <v>86</v>
      </c>
      <c r="I119" s="47"/>
    </row>
    <row r="120" spans="2:9" ht="17.25" thickTop="1"/>
    <row r="121" spans="2:9" ht="6.75" customHeight="1"/>
  </sheetData>
  <mergeCells count="4">
    <mergeCell ref="O9:P9"/>
    <mergeCell ref="C4:D4"/>
    <mergeCell ref="C5:D5"/>
    <mergeCell ref="J19:K19"/>
  </mergeCells>
  <phoneticPr fontId="2" type="noConversion"/>
  <conditionalFormatting sqref="B71:K105">
    <cfRule type="expression" dxfId="71" priority="1">
      <formula>$B71&lt;&gt;$B72</formula>
    </cfRule>
  </conditionalFormatting>
  <conditionalFormatting sqref="C61:K61">
    <cfRule type="containsText" dxfId="70" priority="2" operator="containsText" text="F">
      <formula>NOT(ISERROR(SEARCH("F",C61)))</formula>
    </cfRule>
    <cfRule type="containsText" dxfId="69" priority="3" operator="containsText" text="D">
      <formula>NOT(ISERROR(SEARCH("D",C61)))</formula>
    </cfRule>
    <cfRule type="containsText" dxfId="68" priority="4" operator="containsText" text="S">
      <formula>NOT(ISERROR(SEARCH("S",C61)))</formula>
    </cfRule>
    <cfRule type="containsText" dxfId="67" priority="5" operator="containsText" text="A">
      <formula>NOT(ISERROR(SEARCH("A",C61)))</formula>
    </cfRule>
  </conditionalFormatting>
  <conditionalFormatting sqref="D48:K48 D50:K51 D52:D57 D58:K59 D68:K68 D106:K106 K107:K111">
    <cfRule type="containsText" dxfId="66" priority="60" operator="containsText" text="악화">
      <formula>NOT(ISERROR(SEARCH("악화",D48)))</formula>
    </cfRule>
  </conditionalFormatting>
  <conditionalFormatting sqref="D48:K48 D50:K51 D58:K59 D68:K68 D106:K106 K107:K111 D52:D57">
    <cfRule type="containsText" dxfId="65" priority="59" operator="containsText" text="개선">
      <formula>NOT(ISERROR(SEARCH("개선",D48)))</formula>
    </cfRule>
  </conditionalFormatting>
  <conditionalFormatting sqref="G4:G5">
    <cfRule type="containsText" dxfId="64" priority="10" operator="containsText" text="S">
      <formula>NOT(ISERROR(SEARCH("S",G4)))</formula>
    </cfRule>
    <cfRule type="containsText" dxfId="63" priority="11" operator="containsText" text="A">
      <formula>NOT(ISERROR(SEARCH("A",G4)))</formula>
    </cfRule>
  </conditionalFormatting>
  <conditionalFormatting sqref="G5">
    <cfRule type="containsText" dxfId="62" priority="6" operator="containsText" text="F">
      <formula>NOT(ISERROR(SEARCH("F",G5)))</formula>
    </cfRule>
    <cfRule type="containsText" dxfId="61" priority="7" operator="containsText" text="D">
      <formula>NOT(ISERROR(SEARCH("D",G5)))</formula>
    </cfRule>
  </conditionalFormatting>
  <conditionalFormatting sqref="K1:K18 J19 K21:K25 K27:K60 K62:K1048576">
    <cfRule type="containsText" dxfId="60" priority="12" operator="containsText" text="D">
      <formula>NOT(ISERROR(SEARCH("D",J1)))</formula>
    </cfRule>
    <cfRule type="containsText" dxfId="59" priority="13" operator="containsText" text="F">
      <formula>NOT(ISERROR(SEARCH("F",J1)))</formula>
    </cfRule>
    <cfRule type="containsText" dxfId="58" priority="14" operator="containsText" text="S">
      <formula>NOT(ISERROR(SEARCH("S",J1)))</formula>
    </cfRule>
    <cfRule type="containsText" dxfId="57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D25:J25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D47:J47</xm:sqref>
        </x14:conditionalFormatting>
        <x14:conditionalFormatting xmlns:xm="http://schemas.microsoft.com/office/excel/2006/main">
          <x14:cfRule type="iconSet" priority="63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D107:J111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K18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K31:K36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47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159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38</v>
      </c>
      <c r="B4" s="139" t="s">
        <v>145</v>
      </c>
      <c r="C4" s="139" t="s">
        <v>1</v>
      </c>
      <c r="D4" s="139" t="s">
        <v>10</v>
      </c>
      <c r="E4" s="140" t="s">
        <v>144</v>
      </c>
      <c r="F4" s="126" t="s">
        <v>45</v>
      </c>
      <c r="G4" s="150" t="s">
        <v>149</v>
      </c>
      <c r="H4" s="126" t="s">
        <v>63</v>
      </c>
      <c r="I4" s="126" t="s">
        <v>3</v>
      </c>
      <c r="J4" s="125" t="s">
        <v>11</v>
      </c>
      <c r="K4" s="125" t="s">
        <v>12</v>
      </c>
      <c r="L4" s="125" t="s">
        <v>13</v>
      </c>
      <c r="M4" s="125" t="s">
        <v>15</v>
      </c>
      <c r="N4" s="241" t="s">
        <v>6</v>
      </c>
      <c r="O4" s="241" t="s">
        <v>7</v>
      </c>
      <c r="P4" s="241" t="s">
        <v>26</v>
      </c>
      <c r="Q4" s="241" t="s">
        <v>14</v>
      </c>
      <c r="R4" s="241" t="s">
        <v>46</v>
      </c>
      <c r="S4" s="151" t="s">
        <v>43</v>
      </c>
      <c r="T4" s="151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9" t="s">
        <v>39</v>
      </c>
      <c r="AQ4" s="99" t="s">
        <v>27</v>
      </c>
      <c r="AR4" s="99" t="s">
        <v>40</v>
      </c>
      <c r="AS4" s="99" t="s">
        <v>41</v>
      </c>
      <c r="AT4" s="99" t="s">
        <v>6</v>
      </c>
      <c r="AU4" s="99" t="s">
        <v>7</v>
      </c>
      <c r="AV4" s="99" t="s">
        <v>28</v>
      </c>
      <c r="AW4" s="99" t="s">
        <v>18</v>
      </c>
      <c r="AX4" s="100" t="s">
        <v>60</v>
      </c>
      <c r="AY4" s="99" t="s">
        <v>90</v>
      </c>
      <c r="AZ4" s="99" t="s">
        <v>65</v>
      </c>
      <c r="BA4" s="99" t="s">
        <v>128</v>
      </c>
      <c r="BB4" t="s">
        <v>136</v>
      </c>
      <c r="BC4" t="s">
        <v>137</v>
      </c>
      <c r="BD4" t="s">
        <v>115</v>
      </c>
      <c r="BE4" t="s">
        <v>138</v>
      </c>
      <c r="BF4" t="s">
        <v>139</v>
      </c>
      <c r="BG4" t="s">
        <v>90</v>
      </c>
      <c r="BH4" t="s">
        <v>138</v>
      </c>
      <c r="BI4" t="s">
        <v>139</v>
      </c>
      <c r="BJ4" t="s">
        <v>90</v>
      </c>
      <c r="BL4" t="s">
        <v>140</v>
      </c>
      <c r="BM4" t="s">
        <v>141</v>
      </c>
      <c r="BN4" t="s">
        <v>142</v>
      </c>
    </row>
    <row r="5" spans="1:66">
      <c r="A5" s="144" t="str">
        <f>W5</f>
        <v>선진여객</v>
      </c>
      <c r="B5" s="144" t="str">
        <f>V5</f>
        <v>300</v>
      </c>
      <c r="C5" s="145" t="str">
        <f>Y5</f>
        <v>73아1099</v>
      </c>
      <c r="D5" s="133" t="str">
        <f>Z5</f>
        <v>중형</v>
      </c>
      <c r="E5" s="129" t="str">
        <f>AZ5</f>
        <v>A</v>
      </c>
      <c r="F5" s="152">
        <f>G5/H5</f>
        <v>0.76516129032258062</v>
      </c>
      <c r="G5" s="153">
        <f>AE5</f>
        <v>2.3719999999999999</v>
      </c>
      <c r="H5" s="154">
        <f>AF5</f>
        <v>3.1</v>
      </c>
      <c r="I5" s="155">
        <f>AC5</f>
        <v>7071.3670000000002</v>
      </c>
      <c r="J5" s="156">
        <f>AI5/AH5</f>
        <v>1.8853232859152122E-2</v>
      </c>
      <c r="K5" s="156">
        <f>AJ5/AH5</f>
        <v>0.34547386886343895</v>
      </c>
      <c r="L5" s="156">
        <f>AK5/AC5</f>
        <v>0.19798152181890716</v>
      </c>
      <c r="M5" s="157">
        <f>AG5</f>
        <v>14.223000000000001</v>
      </c>
      <c r="N5" s="158">
        <f>IF(AW5=0,AT5,"속도계이상")</f>
        <v>1.4E-2</v>
      </c>
      <c r="O5" s="158">
        <f>IF(AW5=0,AU5,"속도계이상")</f>
        <v>15.994</v>
      </c>
      <c r="P5" s="159">
        <f>AQ5/60</f>
        <v>0.76833333333333331</v>
      </c>
      <c r="Q5" s="160">
        <f>AN5</f>
        <v>85</v>
      </c>
      <c r="R5" s="161">
        <f>AC5/(AH5-AI5-AJ5)</f>
        <v>26.632467346762546</v>
      </c>
      <c r="S5" s="146">
        <f>IF(AW5=0,AL5,"속도계이상")</f>
        <v>1</v>
      </c>
      <c r="T5" s="146">
        <f>IF(AW5=0,AM5,"속도계이상")</f>
        <v>1131</v>
      </c>
      <c r="U5" t="s">
        <v>119</v>
      </c>
      <c r="V5" s="5" t="s">
        <v>120</v>
      </c>
      <c r="W5" t="s">
        <v>119</v>
      </c>
      <c r="X5" s="5" t="s">
        <v>120</v>
      </c>
      <c r="Y5" t="s">
        <v>203</v>
      </c>
      <c r="Z5" t="s">
        <v>204</v>
      </c>
      <c r="AA5" t="s">
        <v>48</v>
      </c>
      <c r="AB5">
        <v>516</v>
      </c>
      <c r="AC5" s="1">
        <v>7071.3670000000002</v>
      </c>
      <c r="AD5" s="1">
        <v>2981.4160000000002</v>
      </c>
      <c r="AE5" s="28">
        <v>2.3719999999999999</v>
      </c>
      <c r="AF5">
        <v>3.1</v>
      </c>
      <c r="AG5">
        <v>14.223000000000001</v>
      </c>
      <c r="AH5">
        <v>417.69403999999997</v>
      </c>
      <c r="AI5">
        <v>7.8748829999999996</v>
      </c>
      <c r="AJ5">
        <v>144.30237600000001</v>
      </c>
      <c r="AK5">
        <v>1400</v>
      </c>
      <c r="AL5">
        <v>1</v>
      </c>
      <c r="AM5">
        <v>1131</v>
      </c>
      <c r="AN5">
        <v>85</v>
      </c>
      <c r="AO5">
        <v>16.929537</v>
      </c>
      <c r="AP5">
        <v>5047.3</v>
      </c>
      <c r="AQ5">
        <v>46.1</v>
      </c>
      <c r="AR5">
        <v>6</v>
      </c>
      <c r="AS5">
        <v>467</v>
      </c>
      <c r="AT5">
        <v>1.4E-2</v>
      </c>
      <c r="AU5">
        <v>15.994</v>
      </c>
      <c r="AV5">
        <v>53369</v>
      </c>
      <c r="AW5">
        <v>0</v>
      </c>
      <c r="AX5" s="29">
        <v>0.63</v>
      </c>
      <c r="AY5">
        <v>0.97399999999999998</v>
      </c>
      <c r="AZ5" t="s">
        <v>66</v>
      </c>
      <c r="BA5" t="s">
        <v>625</v>
      </c>
      <c r="BB5">
        <v>2</v>
      </c>
      <c r="BC5" t="s">
        <v>626</v>
      </c>
      <c r="BD5">
        <v>9</v>
      </c>
      <c r="BE5">
        <v>18133.665000000001</v>
      </c>
      <c r="BF5">
        <v>0.24284881186456236</v>
      </c>
      <c r="BG5">
        <v>0.23653474275608374</v>
      </c>
      <c r="BH5">
        <v>190452.16999999995</v>
      </c>
      <c r="BI5">
        <v>2.3122545676428893E-2</v>
      </c>
      <c r="BJ5">
        <v>2.2521359488841743E-2</v>
      </c>
      <c r="BK5">
        <v>1</v>
      </c>
      <c r="BL5" t="s">
        <v>71</v>
      </c>
      <c r="BM5">
        <v>-1</v>
      </c>
      <c r="BN5" t="s">
        <v>627</v>
      </c>
    </row>
    <row r="6" spans="1:66">
      <c r="A6" s="141" t="str">
        <f t="shared" ref="A6:A7" si="0">W6</f>
        <v>선진여객</v>
      </c>
      <c r="B6" s="141" t="str">
        <f t="shared" ref="B6:B7" si="1">V6</f>
        <v>300</v>
      </c>
      <c r="C6" s="142" t="str">
        <f t="shared" ref="C6:C7" si="2">Y6</f>
        <v>73아1100</v>
      </c>
      <c r="D6" s="116" t="str">
        <f t="shared" ref="D6:D7" si="3">Z6</f>
        <v>중형</v>
      </c>
      <c r="E6" s="112" t="str">
        <f>AZ6</f>
        <v>A</v>
      </c>
      <c r="F6" s="162">
        <f>G6/H6</f>
        <v>0.6670967741935484</v>
      </c>
      <c r="G6" s="163">
        <f>AE6</f>
        <v>2.0680000000000001</v>
      </c>
      <c r="H6" s="164">
        <f>AF6</f>
        <v>3.1</v>
      </c>
      <c r="I6" s="165">
        <f t="shared" ref="I6:I7" si="4">AC6</f>
        <v>6170.28</v>
      </c>
      <c r="J6" s="166">
        <f t="shared" ref="J6:J7" si="5">AI6/AH6</f>
        <v>1.5131539632520834E-2</v>
      </c>
      <c r="K6" s="166">
        <f t="shared" ref="K6:K7" si="6">AJ6/AH6</f>
        <v>0.34763481235398364</v>
      </c>
      <c r="L6" s="166">
        <f t="shared" ref="L6:L7" si="7">AK6/AC6</f>
        <v>0.17422223950939017</v>
      </c>
      <c r="M6" s="167">
        <f t="shared" ref="M6:M7" si="8">AG6</f>
        <v>15.353</v>
      </c>
      <c r="N6" s="168">
        <f t="shared" ref="N6:N7" si="9">IF(AW6=0,AT6,"속도계이상")</f>
        <v>0.13</v>
      </c>
      <c r="O6" s="168">
        <f t="shared" ref="O6:O7" si="10">IF(AW6=0,AU6,"속도계이상")</f>
        <v>19.805</v>
      </c>
      <c r="P6" s="169">
        <f t="shared" ref="P6:P7" si="11">AQ6/60</f>
        <v>0.50166666666666671</v>
      </c>
      <c r="Q6" s="170">
        <f t="shared" ref="Q6:Q7" si="12">AN6</f>
        <v>87</v>
      </c>
      <c r="R6" s="171">
        <f t="shared" ref="R6:R7" si="13">AC6/(AH6-AI6-AJ6)</f>
        <v>23.699099285355945</v>
      </c>
      <c r="S6" s="143">
        <f t="shared" ref="S6:S7" si="14">IF(AW6=0,AL6,"속도계이상")</f>
        <v>8</v>
      </c>
      <c r="T6" s="143">
        <f t="shared" ref="T6:T7" si="15">IF(AW6=0,AM6,"속도계이상")</f>
        <v>1222</v>
      </c>
      <c r="U6" t="s">
        <v>119</v>
      </c>
      <c r="V6" s="5" t="s">
        <v>120</v>
      </c>
      <c r="W6" t="s">
        <v>119</v>
      </c>
      <c r="X6" s="5" t="s">
        <v>120</v>
      </c>
      <c r="Y6" t="s">
        <v>206</v>
      </c>
      <c r="Z6" t="s">
        <v>204</v>
      </c>
      <c r="AA6" t="s">
        <v>48</v>
      </c>
      <c r="AB6">
        <v>516</v>
      </c>
      <c r="AC6" s="1">
        <v>6170.28</v>
      </c>
      <c r="AD6" s="1">
        <v>2984.1</v>
      </c>
      <c r="AE6" s="28">
        <v>2.0680000000000001</v>
      </c>
      <c r="AF6">
        <v>3.1</v>
      </c>
      <c r="AG6">
        <v>15.353</v>
      </c>
      <c r="AH6">
        <v>408.57739199999997</v>
      </c>
      <c r="AI6">
        <v>6.1824050000000002</v>
      </c>
      <c r="AJ6">
        <v>142.03572500000001</v>
      </c>
      <c r="AK6">
        <v>1075</v>
      </c>
      <c r="AL6">
        <v>8</v>
      </c>
      <c r="AM6">
        <v>1222</v>
      </c>
      <c r="AN6">
        <v>87</v>
      </c>
      <c r="AO6">
        <v>15.101863</v>
      </c>
      <c r="AP6">
        <v>2713.3</v>
      </c>
      <c r="AQ6">
        <v>30.1</v>
      </c>
      <c r="AR6">
        <v>10</v>
      </c>
      <c r="AS6">
        <v>4031</v>
      </c>
      <c r="AT6">
        <v>0.13</v>
      </c>
      <c r="AU6">
        <v>19.805</v>
      </c>
      <c r="AV6">
        <v>54504</v>
      </c>
      <c r="AW6">
        <v>0</v>
      </c>
      <c r="AX6" s="29">
        <v>0.65</v>
      </c>
      <c r="AY6">
        <v>0.95</v>
      </c>
      <c r="AZ6" t="s">
        <v>66</v>
      </c>
      <c r="BA6" t="s">
        <v>628</v>
      </c>
      <c r="BB6">
        <v>3</v>
      </c>
      <c r="BC6" t="s">
        <v>629</v>
      </c>
      <c r="BD6">
        <v>13</v>
      </c>
      <c r="BE6">
        <v>26691.203000000001</v>
      </c>
      <c r="BF6">
        <v>0.15236922816854676</v>
      </c>
      <c r="BG6">
        <v>0.14475076676011941</v>
      </c>
      <c r="BH6">
        <v>190452.16999999995</v>
      </c>
      <c r="BI6">
        <v>2.135401240111888E-2</v>
      </c>
      <c r="BJ6">
        <v>2.0286311781062934E-2</v>
      </c>
      <c r="BK6">
        <v>1</v>
      </c>
      <c r="BL6" t="s">
        <v>71</v>
      </c>
      <c r="BM6">
        <v>-1</v>
      </c>
      <c r="BN6" t="s">
        <v>627</v>
      </c>
    </row>
    <row r="7" spans="1:66">
      <c r="A7" s="144" t="str">
        <f t="shared" si="0"/>
        <v>선진여객</v>
      </c>
      <c r="B7" s="144" t="str">
        <f t="shared" si="1"/>
        <v>300</v>
      </c>
      <c r="C7" s="145" t="str">
        <f t="shared" si="2"/>
        <v>78바1136</v>
      </c>
      <c r="D7" s="133" t="str">
        <f t="shared" si="3"/>
        <v>중형</v>
      </c>
      <c r="E7" s="129" t="str">
        <f t="shared" ref="E7:E45" si="16">AZ7</f>
        <v>B</v>
      </c>
      <c r="F7" s="152">
        <f t="shared" ref="F7:F45" si="17">G7/H7</f>
        <v>0.69500000000000006</v>
      </c>
      <c r="G7" s="153">
        <f t="shared" ref="G7:G45" si="18">AE7</f>
        <v>2.2240000000000002</v>
      </c>
      <c r="H7" s="154">
        <f t="shared" ref="H7:H45" si="19">AF7</f>
        <v>3.2</v>
      </c>
      <c r="I7" s="155">
        <f t="shared" si="4"/>
        <v>6310.8620000000001</v>
      </c>
      <c r="J7" s="156">
        <f t="shared" si="5"/>
        <v>7.5160393286356677E-3</v>
      </c>
      <c r="K7" s="156">
        <f t="shared" si="6"/>
        <v>0.35799990998602466</v>
      </c>
      <c r="L7" s="156">
        <f t="shared" si="7"/>
        <v>0.23150561682381898</v>
      </c>
      <c r="M7" s="157">
        <f t="shared" si="8"/>
        <v>12.473000000000001</v>
      </c>
      <c r="N7" s="158">
        <f t="shared" si="9"/>
        <v>6.3E-2</v>
      </c>
      <c r="O7" s="158">
        <f t="shared" si="10"/>
        <v>27.651</v>
      </c>
      <c r="P7" s="159">
        <f t="shared" si="11"/>
        <v>0.31333333333333335</v>
      </c>
      <c r="Q7" s="160">
        <f t="shared" si="12"/>
        <v>86</v>
      </c>
      <c r="R7" s="161">
        <f t="shared" si="13"/>
        <v>24.887953450503698</v>
      </c>
      <c r="S7" s="146">
        <f t="shared" si="14"/>
        <v>4</v>
      </c>
      <c r="T7" s="146">
        <f t="shared" si="15"/>
        <v>1745</v>
      </c>
      <c r="U7" t="s">
        <v>119</v>
      </c>
      <c r="V7" t="s">
        <v>120</v>
      </c>
      <c r="W7" s="4" t="s">
        <v>119</v>
      </c>
      <c r="X7" s="4" t="s">
        <v>120</v>
      </c>
      <c r="Y7" s="4" t="s">
        <v>208</v>
      </c>
      <c r="Z7" s="4" t="s">
        <v>204</v>
      </c>
      <c r="AA7" s="4" t="s">
        <v>48</v>
      </c>
      <c r="AB7" s="4">
        <v>516</v>
      </c>
      <c r="AC7" s="4">
        <v>6310.8620000000001</v>
      </c>
      <c r="AD7" s="4">
        <v>2837.6280000000002</v>
      </c>
      <c r="AE7" s="4">
        <v>2.2240000000000002</v>
      </c>
      <c r="AF7" s="4">
        <v>3.2</v>
      </c>
      <c r="AG7" s="4">
        <v>12.473000000000001</v>
      </c>
      <c r="AH7" s="4">
        <v>399.64905299999998</v>
      </c>
      <c r="AI7" s="4">
        <v>3.0037780000000001</v>
      </c>
      <c r="AJ7" s="4">
        <v>143.07432499999999</v>
      </c>
      <c r="AK7" s="4">
        <v>1461</v>
      </c>
      <c r="AL7" s="4">
        <v>4</v>
      </c>
      <c r="AM7" s="4">
        <v>1745</v>
      </c>
      <c r="AN7" s="4">
        <v>86</v>
      </c>
      <c r="AO7" s="4">
        <v>15.791009000000001</v>
      </c>
      <c r="AP7" s="4">
        <v>1234.0999999999999</v>
      </c>
      <c r="AQ7" s="4">
        <v>18.8</v>
      </c>
      <c r="AR7" s="4">
        <v>1</v>
      </c>
      <c r="AS7" s="4">
        <v>99</v>
      </c>
      <c r="AT7" s="4">
        <v>6.3E-2</v>
      </c>
      <c r="AU7" s="4">
        <v>27.651</v>
      </c>
      <c r="AV7" s="4">
        <v>50425</v>
      </c>
      <c r="AW7" s="4">
        <v>0</v>
      </c>
      <c r="AX7" s="30">
        <v>0.57999999999999996</v>
      </c>
      <c r="AY7">
        <v>0.93480000000000008</v>
      </c>
      <c r="AZ7" t="s">
        <v>68</v>
      </c>
      <c r="BA7" t="s">
        <v>628</v>
      </c>
      <c r="BB7">
        <v>2</v>
      </c>
      <c r="BC7" t="s">
        <v>630</v>
      </c>
      <c r="BD7">
        <v>9</v>
      </c>
      <c r="BE7">
        <v>26691.203000000001</v>
      </c>
      <c r="BF7">
        <v>0.17247315529389962</v>
      </c>
      <c r="BG7">
        <v>0.16122790556873737</v>
      </c>
      <c r="BH7">
        <v>190452.16999999995</v>
      </c>
      <c r="BI7">
        <v>2.417150720834528E-2</v>
      </c>
      <c r="BJ7">
        <v>2.2595524938361169E-2</v>
      </c>
      <c r="BK7">
        <v>1</v>
      </c>
      <c r="BL7" t="s">
        <v>66</v>
      </c>
      <c r="BM7">
        <v>-1</v>
      </c>
      <c r="BN7" t="s">
        <v>627</v>
      </c>
    </row>
    <row r="8" spans="1:66">
      <c r="A8" s="141" t="str">
        <f t="shared" ref="A8:A45" si="20">W8</f>
        <v>선진여객</v>
      </c>
      <c r="B8" s="141" t="str">
        <f t="shared" ref="B8:B45" si="21">V8</f>
        <v>300</v>
      </c>
      <c r="C8" s="142" t="str">
        <f t="shared" ref="C8:C45" si="22">Y8</f>
        <v>78바1195</v>
      </c>
      <c r="D8" s="116" t="str">
        <f t="shared" ref="D8:D45" si="23">Z8</f>
        <v>중형</v>
      </c>
      <c r="E8" s="112" t="str">
        <f t="shared" si="16"/>
        <v>B</v>
      </c>
      <c r="F8" s="162">
        <f t="shared" si="17"/>
        <v>0.79062499999999991</v>
      </c>
      <c r="G8" s="163">
        <f t="shared" si="18"/>
        <v>2.5299999999999998</v>
      </c>
      <c r="H8" s="164">
        <f t="shared" si="19"/>
        <v>3.2</v>
      </c>
      <c r="I8" s="165">
        <f t="shared" ref="I8:I45" si="24">AC8</f>
        <v>7035.4359999999997</v>
      </c>
      <c r="J8" s="166">
        <f t="shared" ref="J8:J45" si="25">AI8/AH8</f>
        <v>1.4786581816586484E-2</v>
      </c>
      <c r="K8" s="166">
        <f t="shared" ref="K8:K45" si="26">AJ8/AH8</f>
        <v>0.34110658277893258</v>
      </c>
      <c r="L8" s="166">
        <f t="shared" ref="L8:L45" si="27">AK8/AC8</f>
        <v>0.13503072162123286</v>
      </c>
      <c r="M8" s="167">
        <f t="shared" ref="M8:M45" si="28">AG8</f>
        <v>13.715</v>
      </c>
      <c r="N8" s="168">
        <f t="shared" ref="N8:N45" si="29">IF(AW8=0,AT8,"속도계이상")</f>
        <v>2.8000000000000001E-2</v>
      </c>
      <c r="O8" s="168">
        <f t="shared" ref="O8:O45" si="30">IF(AW8=0,AU8,"속도계이상")</f>
        <v>15.250999999999999</v>
      </c>
      <c r="P8" s="169">
        <f t="shared" ref="P8:P45" si="31">AQ8/60</f>
        <v>0</v>
      </c>
      <c r="Q8" s="170">
        <f t="shared" ref="Q8:Q45" si="32">AN8</f>
        <v>78</v>
      </c>
      <c r="R8" s="171">
        <f t="shared" ref="R8:R45" si="33">AC8/(AH8-AI8-AJ8)</f>
        <v>26.469311570454025</v>
      </c>
      <c r="S8" s="143">
        <f t="shared" ref="S8:S45" si="34">IF(AW8=0,AL8,"속도계이상")</f>
        <v>2</v>
      </c>
      <c r="T8" s="143">
        <f t="shared" ref="T8:T45" si="35">IF(AW8=0,AM8,"속도계이상")</f>
        <v>1073</v>
      </c>
      <c r="U8" t="s">
        <v>119</v>
      </c>
      <c r="V8" s="5" t="s">
        <v>120</v>
      </c>
      <c r="W8" t="s">
        <v>119</v>
      </c>
      <c r="X8" s="5" t="s">
        <v>120</v>
      </c>
      <c r="Y8" t="s">
        <v>210</v>
      </c>
      <c r="Z8" t="s">
        <v>204</v>
      </c>
      <c r="AA8" t="s">
        <v>48</v>
      </c>
      <c r="AB8">
        <v>516</v>
      </c>
      <c r="AC8" s="1">
        <v>7035.4359999999997</v>
      </c>
      <c r="AD8" s="1">
        <v>2781.0509999999999</v>
      </c>
      <c r="AE8" s="28">
        <v>2.5299999999999998</v>
      </c>
      <c r="AF8">
        <v>3.2</v>
      </c>
      <c r="AG8">
        <v>13.715</v>
      </c>
      <c r="AH8">
        <v>412.65818400000001</v>
      </c>
      <c r="AI8">
        <v>6.1018039999999996</v>
      </c>
      <c r="AJ8">
        <v>140.760423</v>
      </c>
      <c r="AK8">
        <v>950</v>
      </c>
      <c r="AL8">
        <v>2</v>
      </c>
      <c r="AM8">
        <v>1073</v>
      </c>
      <c r="AN8">
        <v>78</v>
      </c>
      <c r="AO8">
        <v>17.049064000000001</v>
      </c>
      <c r="AP8">
        <v>2691.9</v>
      </c>
      <c r="AQ8">
        <v>0</v>
      </c>
      <c r="AR8">
        <v>21</v>
      </c>
      <c r="AS8">
        <v>5586</v>
      </c>
      <c r="AT8">
        <v>2.8000000000000001E-2</v>
      </c>
      <c r="AU8">
        <v>15.250999999999999</v>
      </c>
      <c r="AV8">
        <v>59969</v>
      </c>
      <c r="AW8">
        <v>0</v>
      </c>
      <c r="AX8" s="29">
        <v>0.66</v>
      </c>
      <c r="AY8">
        <v>0.92749999999999999</v>
      </c>
      <c r="AZ8" t="s">
        <v>68</v>
      </c>
      <c r="BA8" t="s">
        <v>628</v>
      </c>
      <c r="BB8">
        <v>3</v>
      </c>
      <c r="BC8" t="s">
        <v>631</v>
      </c>
      <c r="BD8">
        <v>16</v>
      </c>
      <c r="BE8">
        <v>26691.203000000001</v>
      </c>
      <c r="BF8">
        <v>9.6263326909618863E-2</v>
      </c>
      <c r="BG8">
        <v>8.92842357086715E-2</v>
      </c>
      <c r="BH8">
        <v>190452.16999999995</v>
      </c>
      <c r="BI8">
        <v>1.3490967312160321E-2</v>
      </c>
      <c r="BJ8">
        <v>1.2512872182028697E-2</v>
      </c>
      <c r="BK8">
        <v>1</v>
      </c>
      <c r="BL8" t="s">
        <v>66</v>
      </c>
      <c r="BM8">
        <v>-1</v>
      </c>
      <c r="BN8" t="s">
        <v>627</v>
      </c>
    </row>
    <row r="9" spans="1:66">
      <c r="A9" s="144" t="str">
        <f t="shared" si="20"/>
        <v>선진여객</v>
      </c>
      <c r="B9" s="144" t="str">
        <f t="shared" si="21"/>
        <v>595</v>
      </c>
      <c r="C9" s="145" t="str">
        <f t="shared" si="22"/>
        <v>73아1093</v>
      </c>
      <c r="D9" s="133" t="str">
        <f t="shared" si="23"/>
        <v>중형</v>
      </c>
      <c r="E9" s="129" t="str">
        <f t="shared" si="16"/>
        <v>A</v>
      </c>
      <c r="F9" s="152">
        <f t="shared" si="17"/>
        <v>0.81214285714285717</v>
      </c>
      <c r="G9" s="153">
        <f t="shared" si="18"/>
        <v>2.274</v>
      </c>
      <c r="H9" s="154">
        <f t="shared" si="19"/>
        <v>2.8</v>
      </c>
      <c r="I9" s="155">
        <f t="shared" si="24"/>
        <v>6544.415</v>
      </c>
      <c r="J9" s="156">
        <f t="shared" si="25"/>
        <v>1.174838503997044E-2</v>
      </c>
      <c r="K9" s="156">
        <f t="shared" si="26"/>
        <v>0.31094843538481542</v>
      </c>
      <c r="L9" s="156">
        <f t="shared" si="27"/>
        <v>0.14760677615951923</v>
      </c>
      <c r="M9" s="157">
        <f t="shared" si="28"/>
        <v>8.5389999999999997</v>
      </c>
      <c r="N9" s="158">
        <f t="shared" si="29"/>
        <v>0</v>
      </c>
      <c r="O9" s="158">
        <f t="shared" si="30"/>
        <v>2.5979999999999999</v>
      </c>
      <c r="P9" s="159">
        <f t="shared" si="31"/>
        <v>0</v>
      </c>
      <c r="Q9" s="160">
        <f t="shared" si="32"/>
        <v>72</v>
      </c>
      <c r="R9" s="161">
        <f t="shared" si="33"/>
        <v>21.416907041804251</v>
      </c>
      <c r="S9" s="146">
        <f t="shared" si="34"/>
        <v>0</v>
      </c>
      <c r="T9" s="146">
        <f t="shared" si="35"/>
        <v>170</v>
      </c>
      <c r="U9" t="s">
        <v>119</v>
      </c>
      <c r="V9" s="5" t="s">
        <v>121</v>
      </c>
      <c r="W9" t="s">
        <v>119</v>
      </c>
      <c r="X9" s="5" t="s">
        <v>121</v>
      </c>
      <c r="Y9" t="s">
        <v>212</v>
      </c>
      <c r="Z9" t="s">
        <v>204</v>
      </c>
      <c r="AA9" t="s">
        <v>48</v>
      </c>
      <c r="AB9">
        <v>516</v>
      </c>
      <c r="AC9" s="1">
        <v>6544.415</v>
      </c>
      <c r="AD9" s="1">
        <v>2877.4430000000002</v>
      </c>
      <c r="AE9" s="28">
        <v>2.274</v>
      </c>
      <c r="AF9">
        <v>2.8</v>
      </c>
      <c r="AG9">
        <v>8.5389999999999997</v>
      </c>
      <c r="AH9">
        <v>451.160392</v>
      </c>
      <c r="AI9">
        <v>5.3004059999999997</v>
      </c>
      <c r="AJ9">
        <v>140.28761800000001</v>
      </c>
      <c r="AK9">
        <v>966</v>
      </c>
      <c r="AL9">
        <v>0</v>
      </c>
      <c r="AM9">
        <v>170</v>
      </c>
      <c r="AN9">
        <v>72</v>
      </c>
      <c r="AO9">
        <v>14.505739</v>
      </c>
      <c r="AP9">
        <v>409.8</v>
      </c>
      <c r="AQ9">
        <v>0</v>
      </c>
      <c r="AR9">
        <v>15</v>
      </c>
      <c r="AS9">
        <v>1657</v>
      </c>
      <c r="AT9">
        <v>0</v>
      </c>
      <c r="AU9">
        <v>2.5979999999999999</v>
      </c>
      <c r="AV9">
        <v>53045</v>
      </c>
      <c r="AW9">
        <v>0</v>
      </c>
      <c r="AX9" s="29">
        <v>0.55000000000000004</v>
      </c>
      <c r="AY9">
        <v>0.99680000000000002</v>
      </c>
      <c r="AZ9" t="s">
        <v>66</v>
      </c>
      <c r="BA9" t="s">
        <v>628</v>
      </c>
      <c r="BB9">
        <v>1</v>
      </c>
      <c r="BC9" t="s">
        <v>632</v>
      </c>
      <c r="BD9">
        <v>9</v>
      </c>
      <c r="BE9">
        <v>26691.203000000001</v>
      </c>
      <c r="BF9">
        <v>0.1692922945436367</v>
      </c>
      <c r="BG9">
        <v>0.16875055920109708</v>
      </c>
      <c r="BH9">
        <v>190452.16999999995</v>
      </c>
      <c r="BI9">
        <v>2.3725720741328393E-2</v>
      </c>
      <c r="BJ9">
        <v>2.3649798434956144E-2</v>
      </c>
      <c r="BK9">
        <v>1</v>
      </c>
      <c r="BL9" t="s">
        <v>71</v>
      </c>
      <c r="BM9">
        <v>-1</v>
      </c>
      <c r="BN9" t="s">
        <v>627</v>
      </c>
    </row>
    <row r="10" spans="1:66">
      <c r="A10" s="141" t="str">
        <f t="shared" si="20"/>
        <v>선진여객</v>
      </c>
      <c r="B10" s="141" t="str">
        <f t="shared" si="21"/>
        <v>595</v>
      </c>
      <c r="C10" s="142" t="str">
        <f t="shared" si="22"/>
        <v>73아1094</v>
      </c>
      <c r="D10" s="116" t="str">
        <f t="shared" si="23"/>
        <v>중형</v>
      </c>
      <c r="E10" s="112" t="str">
        <f t="shared" si="16"/>
        <v>C</v>
      </c>
      <c r="F10" s="162">
        <f t="shared" si="17"/>
        <v>0.79142857142857159</v>
      </c>
      <c r="G10" s="163">
        <f t="shared" si="18"/>
        <v>2.2160000000000002</v>
      </c>
      <c r="H10" s="164">
        <f t="shared" si="19"/>
        <v>2.8</v>
      </c>
      <c r="I10" s="165">
        <f t="shared" si="24"/>
        <v>6540.7759999999998</v>
      </c>
      <c r="J10" s="166">
        <f t="shared" si="25"/>
        <v>1.019082803762543E-2</v>
      </c>
      <c r="K10" s="166">
        <f t="shared" si="26"/>
        <v>0.30099339754175669</v>
      </c>
      <c r="L10" s="166">
        <f t="shared" si="27"/>
        <v>0.11711148646582607</v>
      </c>
      <c r="M10" s="167">
        <f t="shared" si="28"/>
        <v>8.8170000000000002</v>
      </c>
      <c r="N10" s="168">
        <f t="shared" si="29"/>
        <v>4.5999999999999999E-2</v>
      </c>
      <c r="O10" s="168">
        <f t="shared" si="30"/>
        <v>7.43</v>
      </c>
      <c r="P10" s="169">
        <f t="shared" si="31"/>
        <v>0</v>
      </c>
      <c r="Q10" s="170">
        <f t="shared" si="32"/>
        <v>73</v>
      </c>
      <c r="R10" s="171">
        <f t="shared" si="33"/>
        <v>21.635878687519146</v>
      </c>
      <c r="S10" s="143">
        <f t="shared" si="34"/>
        <v>3</v>
      </c>
      <c r="T10" s="143">
        <f t="shared" si="35"/>
        <v>486</v>
      </c>
      <c r="U10" t="s">
        <v>119</v>
      </c>
      <c r="V10" t="s">
        <v>121</v>
      </c>
      <c r="W10" s="4" t="s">
        <v>119</v>
      </c>
      <c r="X10" s="4" t="s">
        <v>121</v>
      </c>
      <c r="Y10" s="4" t="s">
        <v>214</v>
      </c>
      <c r="Z10" s="4" t="s">
        <v>204</v>
      </c>
      <c r="AA10" s="4" t="s">
        <v>48</v>
      </c>
      <c r="AB10" s="4">
        <v>516</v>
      </c>
      <c r="AC10" s="4">
        <v>6540.7759999999998</v>
      </c>
      <c r="AD10" s="4">
        <v>2951.74</v>
      </c>
      <c r="AE10" s="4">
        <v>2.2160000000000002</v>
      </c>
      <c r="AF10" s="4">
        <v>2.8</v>
      </c>
      <c r="AG10" s="4">
        <v>8.8170000000000002</v>
      </c>
      <c r="AH10" s="4">
        <v>438.88592599999998</v>
      </c>
      <c r="AI10" s="4">
        <v>4.4726109999999997</v>
      </c>
      <c r="AJ10" s="4">
        <v>132.101766</v>
      </c>
      <c r="AK10" s="4">
        <v>766</v>
      </c>
      <c r="AL10" s="4">
        <v>3</v>
      </c>
      <c r="AM10" s="4">
        <v>486</v>
      </c>
      <c r="AN10" s="4">
        <v>73</v>
      </c>
      <c r="AO10" s="4">
        <v>14.903134</v>
      </c>
      <c r="AP10" s="4">
        <v>435</v>
      </c>
      <c r="AQ10" s="4">
        <v>0</v>
      </c>
      <c r="AR10" s="4">
        <v>6</v>
      </c>
      <c r="AS10" s="4">
        <v>919</v>
      </c>
      <c r="AT10" s="4">
        <v>4.5999999999999999E-2</v>
      </c>
      <c r="AU10" s="4">
        <v>7.43</v>
      </c>
      <c r="AV10" s="4">
        <v>54083</v>
      </c>
      <c r="AW10" s="4">
        <v>0</v>
      </c>
      <c r="AX10" s="30">
        <v>0.54</v>
      </c>
      <c r="AY10">
        <v>0.89319999999999999</v>
      </c>
      <c r="AZ10" t="s">
        <v>69</v>
      </c>
      <c r="BA10" t="s">
        <v>628</v>
      </c>
      <c r="BB10">
        <v>1</v>
      </c>
      <c r="BC10" t="s">
        <v>633</v>
      </c>
      <c r="BD10">
        <v>8</v>
      </c>
      <c r="BE10">
        <v>26691.203000000001</v>
      </c>
      <c r="BF10">
        <v>0.16896424638484822</v>
      </c>
      <c r="BG10">
        <v>0.15091886487094644</v>
      </c>
      <c r="BH10">
        <v>190452.16999999995</v>
      </c>
      <c r="BI10">
        <v>2.3679745943561585E-2</v>
      </c>
      <c r="BJ10">
        <v>2.1150749076789207E-2</v>
      </c>
      <c r="BK10">
        <v>1</v>
      </c>
      <c r="BL10" t="s">
        <v>66</v>
      </c>
      <c r="BM10">
        <v>-2</v>
      </c>
      <c r="BN10" t="s">
        <v>627</v>
      </c>
    </row>
    <row r="11" spans="1:66">
      <c r="A11" s="144" t="str">
        <f t="shared" si="20"/>
        <v>선진여객</v>
      </c>
      <c r="B11" s="144" t="str">
        <f t="shared" si="21"/>
        <v>595</v>
      </c>
      <c r="C11" s="145" t="str">
        <f t="shared" si="22"/>
        <v>73아1097</v>
      </c>
      <c r="D11" s="133" t="str">
        <f t="shared" si="23"/>
        <v>중형</v>
      </c>
      <c r="E11" s="129" t="str">
        <f t="shared" si="16"/>
        <v>A</v>
      </c>
      <c r="F11" s="152">
        <f t="shared" si="17"/>
        <v>0.81964285714285712</v>
      </c>
      <c r="G11" s="153">
        <f t="shared" si="18"/>
        <v>2.2949999999999999</v>
      </c>
      <c r="H11" s="154">
        <f t="shared" si="19"/>
        <v>2.8</v>
      </c>
      <c r="I11" s="155">
        <f t="shared" si="24"/>
        <v>6552.1729999999998</v>
      </c>
      <c r="J11" s="156">
        <f t="shared" si="25"/>
        <v>1.5311848580571276E-2</v>
      </c>
      <c r="K11" s="156">
        <f t="shared" si="26"/>
        <v>0.29265368156859178</v>
      </c>
      <c r="L11" s="156">
        <f t="shared" si="27"/>
        <v>0.16666226609095944</v>
      </c>
      <c r="M11" s="157">
        <f t="shared" si="28"/>
        <v>8.3450000000000006</v>
      </c>
      <c r="N11" s="158">
        <f t="shared" si="29"/>
        <v>4.5999999999999999E-2</v>
      </c>
      <c r="O11" s="158">
        <f t="shared" si="30"/>
        <v>2.7930000000000001</v>
      </c>
      <c r="P11" s="159">
        <f t="shared" si="31"/>
        <v>0</v>
      </c>
      <c r="Q11" s="160">
        <f t="shared" si="32"/>
        <v>71</v>
      </c>
      <c r="R11" s="161">
        <f t="shared" si="33"/>
        <v>20.963627862992205</v>
      </c>
      <c r="S11" s="146">
        <f t="shared" si="34"/>
        <v>3</v>
      </c>
      <c r="T11" s="146">
        <f t="shared" si="35"/>
        <v>183</v>
      </c>
      <c r="U11" t="s">
        <v>119</v>
      </c>
      <c r="V11" s="5" t="s">
        <v>121</v>
      </c>
      <c r="W11" t="s">
        <v>119</v>
      </c>
      <c r="X11" s="5" t="s">
        <v>121</v>
      </c>
      <c r="Y11" t="s">
        <v>215</v>
      </c>
      <c r="Z11" t="s">
        <v>204</v>
      </c>
      <c r="AA11" t="s">
        <v>48</v>
      </c>
      <c r="AB11">
        <v>516</v>
      </c>
      <c r="AC11" s="1">
        <v>6552.1729999999998</v>
      </c>
      <c r="AD11" s="1">
        <v>2854.8890000000001</v>
      </c>
      <c r="AE11" s="28">
        <v>2.2949999999999999</v>
      </c>
      <c r="AF11">
        <v>2.8</v>
      </c>
      <c r="AG11">
        <v>8.3450000000000006</v>
      </c>
      <c r="AH11">
        <v>451.63873999999998</v>
      </c>
      <c r="AI11">
        <v>6.9154239999999998</v>
      </c>
      <c r="AJ11">
        <v>132.17374000000001</v>
      </c>
      <c r="AK11">
        <v>1092</v>
      </c>
      <c r="AL11">
        <v>3</v>
      </c>
      <c r="AM11">
        <v>183</v>
      </c>
      <c r="AN11">
        <v>71</v>
      </c>
      <c r="AO11">
        <v>14.507553</v>
      </c>
      <c r="AP11">
        <v>418.3</v>
      </c>
      <c r="AQ11">
        <v>0</v>
      </c>
      <c r="AR11">
        <v>16</v>
      </c>
      <c r="AS11">
        <v>2345</v>
      </c>
      <c r="AT11">
        <v>4.5999999999999999E-2</v>
      </c>
      <c r="AU11">
        <v>2.7930000000000001</v>
      </c>
      <c r="AV11">
        <v>57915</v>
      </c>
      <c r="AW11">
        <v>0</v>
      </c>
      <c r="AX11" s="29">
        <v>0.56000000000000005</v>
      </c>
      <c r="AY11">
        <v>0.96639999999999993</v>
      </c>
      <c r="AZ11" t="s">
        <v>66</v>
      </c>
      <c r="BA11" t="s">
        <v>628</v>
      </c>
      <c r="BB11">
        <v>2</v>
      </c>
      <c r="BC11" t="s">
        <v>634</v>
      </c>
      <c r="BD11">
        <v>6</v>
      </c>
      <c r="BE11">
        <v>26691.203000000001</v>
      </c>
      <c r="BF11">
        <v>5.86124199797214E-2</v>
      </c>
      <c r="BG11">
        <v>5.6643042668402754E-2</v>
      </c>
      <c r="BH11">
        <v>190452.16999999995</v>
      </c>
      <c r="BI11">
        <v>8.2143248879758112E-3</v>
      </c>
      <c r="BJ11">
        <v>7.9383235717398228E-3</v>
      </c>
      <c r="BK11">
        <v>1</v>
      </c>
      <c r="BL11" t="s">
        <v>71</v>
      </c>
      <c r="BM11">
        <v>-1</v>
      </c>
      <c r="BN11" t="s">
        <v>627</v>
      </c>
    </row>
    <row r="12" spans="1:66" s="2" customFormat="1">
      <c r="A12" s="141" t="str">
        <f t="shared" si="20"/>
        <v>선진여객</v>
      </c>
      <c r="B12" s="141" t="str">
        <f t="shared" si="21"/>
        <v>72</v>
      </c>
      <c r="C12" s="142" t="str">
        <f t="shared" si="22"/>
        <v>70바3737</v>
      </c>
      <c r="D12" s="116" t="str">
        <f t="shared" si="23"/>
        <v>저상</v>
      </c>
      <c r="E12" s="112" t="str">
        <f t="shared" si="16"/>
        <v>B</v>
      </c>
      <c r="F12" s="162">
        <f t="shared" si="17"/>
        <v>0.84499999999999997</v>
      </c>
      <c r="G12" s="163">
        <f t="shared" si="18"/>
        <v>1.69</v>
      </c>
      <c r="H12" s="164">
        <f t="shared" si="19"/>
        <v>2</v>
      </c>
      <c r="I12" s="165">
        <f t="shared" si="24"/>
        <v>1039.75</v>
      </c>
      <c r="J12" s="166">
        <f t="shared" si="25"/>
        <v>1.3898671827065156E-2</v>
      </c>
      <c r="K12" s="166">
        <f t="shared" si="26"/>
        <v>0.3400414490660742</v>
      </c>
      <c r="L12" s="166">
        <f t="shared" si="27"/>
        <v>0.26352488578985334</v>
      </c>
      <c r="M12" s="167">
        <f t="shared" si="28"/>
        <v>16.609000000000002</v>
      </c>
      <c r="N12" s="168">
        <f t="shared" si="29"/>
        <v>0</v>
      </c>
      <c r="O12" s="168">
        <f t="shared" si="30"/>
        <v>11.734</v>
      </c>
      <c r="P12" s="169">
        <f t="shared" si="31"/>
        <v>1.1950000000000001</v>
      </c>
      <c r="Q12" s="170">
        <f t="shared" si="32"/>
        <v>90</v>
      </c>
      <c r="R12" s="171">
        <f t="shared" si="33"/>
        <v>28.904232819529728</v>
      </c>
      <c r="S12" s="143">
        <f t="shared" si="34"/>
        <v>0</v>
      </c>
      <c r="T12" s="143">
        <f t="shared" si="35"/>
        <v>122</v>
      </c>
      <c r="U12" t="s">
        <v>119</v>
      </c>
      <c r="V12" s="5" t="s">
        <v>122</v>
      </c>
      <c r="W12" t="s">
        <v>119</v>
      </c>
      <c r="X12" s="5" t="s">
        <v>122</v>
      </c>
      <c r="Y12" t="s">
        <v>635</v>
      </c>
      <c r="Z12" t="s">
        <v>197</v>
      </c>
      <c r="AA12" t="s">
        <v>48</v>
      </c>
      <c r="AB12">
        <v>516</v>
      </c>
      <c r="AC12" s="1">
        <v>1039.75</v>
      </c>
      <c r="AD12" s="1">
        <v>615.30899999999997</v>
      </c>
      <c r="AE12" s="28">
        <v>1.69</v>
      </c>
      <c r="AF12">
        <v>2</v>
      </c>
      <c r="AG12">
        <v>16.609000000000002</v>
      </c>
      <c r="AH12">
        <v>55.679420999999998</v>
      </c>
      <c r="AI12">
        <v>0.77386999999999995</v>
      </c>
      <c r="AJ12">
        <v>18.933311</v>
      </c>
      <c r="AK12">
        <v>274</v>
      </c>
      <c r="AL12">
        <v>0</v>
      </c>
      <c r="AM12">
        <v>122</v>
      </c>
      <c r="AN12">
        <v>90</v>
      </c>
      <c r="AO12">
        <v>18.673864999999999</v>
      </c>
      <c r="AP12">
        <v>782.3</v>
      </c>
      <c r="AQ12">
        <v>71.7</v>
      </c>
      <c r="AR12">
        <v>1</v>
      </c>
      <c r="AS12">
        <v>47</v>
      </c>
      <c r="AT12">
        <v>0</v>
      </c>
      <c r="AU12">
        <v>11.734</v>
      </c>
      <c r="AV12">
        <v>9463</v>
      </c>
      <c r="AW12">
        <v>0</v>
      </c>
      <c r="AX12" s="29">
        <v>0.46</v>
      </c>
      <c r="AY12" s="2">
        <v>0.94199999999999995</v>
      </c>
      <c r="AZ12" s="2" t="s">
        <v>68</v>
      </c>
      <c r="BA12" s="2" t="s">
        <v>628</v>
      </c>
      <c r="BB12" s="2">
        <v>1</v>
      </c>
      <c r="BC12" s="2" t="s">
        <v>636</v>
      </c>
      <c r="BD12" s="2">
        <v>11</v>
      </c>
      <c r="BE12" s="2">
        <v>26691.203000000001</v>
      </c>
      <c r="BF12" s="2">
        <v>0.18202532871972837</v>
      </c>
      <c r="BG12" s="2">
        <v>0.17146785965398412</v>
      </c>
      <c r="BH12" s="2">
        <v>190452.16999999995</v>
      </c>
      <c r="BI12" s="2">
        <v>2.551021077890581E-2</v>
      </c>
      <c r="BJ12" s="2">
        <v>2.4030618553729271E-2</v>
      </c>
      <c r="BK12" s="2">
        <v>1</v>
      </c>
      <c r="BL12" s="2" t="s">
        <v>71</v>
      </c>
      <c r="BM12" s="2">
        <v>-2</v>
      </c>
      <c r="BN12" s="2" t="s">
        <v>627</v>
      </c>
    </row>
    <row r="13" spans="1:66">
      <c r="A13" s="144" t="str">
        <f t="shared" si="20"/>
        <v>선진여객</v>
      </c>
      <c r="B13" s="144" t="str">
        <f t="shared" si="21"/>
        <v>72</v>
      </c>
      <c r="C13" s="145" t="str">
        <f t="shared" si="22"/>
        <v>70바3741</v>
      </c>
      <c r="D13" s="133" t="str">
        <f t="shared" si="23"/>
        <v>하이</v>
      </c>
      <c r="E13" s="129" t="str">
        <f t="shared" si="16"/>
        <v>C</v>
      </c>
      <c r="F13" s="152">
        <f t="shared" si="17"/>
        <v>0.87150000000000005</v>
      </c>
      <c r="G13" s="153">
        <f t="shared" si="18"/>
        <v>1.7430000000000001</v>
      </c>
      <c r="H13" s="154">
        <f t="shared" si="19"/>
        <v>2</v>
      </c>
      <c r="I13" s="155">
        <f t="shared" si="24"/>
        <v>2945.7069999999999</v>
      </c>
      <c r="J13" s="156">
        <f t="shared" si="25"/>
        <v>1.5950688273986092E-2</v>
      </c>
      <c r="K13" s="156">
        <f t="shared" si="26"/>
        <v>0.31604477942035658</v>
      </c>
      <c r="L13" s="156">
        <f t="shared" si="27"/>
        <v>0.16125161124307341</v>
      </c>
      <c r="M13" s="157">
        <f t="shared" si="28"/>
        <v>10.63</v>
      </c>
      <c r="N13" s="158">
        <f t="shared" si="29"/>
        <v>0.54300000000000004</v>
      </c>
      <c r="O13" s="158">
        <f t="shared" si="30"/>
        <v>15.989000000000001</v>
      </c>
      <c r="P13" s="159">
        <f t="shared" si="31"/>
        <v>0.12833333333333333</v>
      </c>
      <c r="Q13" s="160">
        <f t="shared" si="32"/>
        <v>82</v>
      </c>
      <c r="R13" s="161">
        <f t="shared" si="33"/>
        <v>30.124134927701476</v>
      </c>
      <c r="S13" s="146">
        <f t="shared" si="34"/>
        <v>16</v>
      </c>
      <c r="T13" s="146">
        <f t="shared" si="35"/>
        <v>471</v>
      </c>
      <c r="U13" t="s">
        <v>119</v>
      </c>
      <c r="V13" t="s">
        <v>122</v>
      </c>
      <c r="W13" s="4" t="s">
        <v>119</v>
      </c>
      <c r="X13" s="4" t="s">
        <v>122</v>
      </c>
      <c r="Y13" s="4" t="s">
        <v>217</v>
      </c>
      <c r="Z13" s="4" t="s">
        <v>218</v>
      </c>
      <c r="AA13" s="4" t="s">
        <v>219</v>
      </c>
      <c r="AB13" s="4">
        <v>516</v>
      </c>
      <c r="AC13" s="4">
        <v>2945.7069999999999</v>
      </c>
      <c r="AD13" s="4">
        <v>1690.066</v>
      </c>
      <c r="AE13" s="4">
        <v>1.7430000000000001</v>
      </c>
      <c r="AF13" s="4">
        <v>2</v>
      </c>
      <c r="AG13" s="4">
        <v>10.63</v>
      </c>
      <c r="AH13" s="4">
        <v>146.38465500000001</v>
      </c>
      <c r="AI13" s="4">
        <v>2.3349359999999999</v>
      </c>
      <c r="AJ13" s="4">
        <v>46.264105999999998</v>
      </c>
      <c r="AK13" s="4">
        <v>475</v>
      </c>
      <c r="AL13" s="4">
        <v>16</v>
      </c>
      <c r="AM13" s="4">
        <v>471</v>
      </c>
      <c r="AN13" s="4">
        <v>82</v>
      </c>
      <c r="AO13" s="4">
        <v>20.123058</v>
      </c>
      <c r="AP13" s="4">
        <v>4665.8</v>
      </c>
      <c r="AQ13" s="4">
        <v>7.7</v>
      </c>
      <c r="AR13" s="4">
        <v>5</v>
      </c>
      <c r="AS13" s="4">
        <v>908</v>
      </c>
      <c r="AT13" s="4">
        <v>0.54300000000000004</v>
      </c>
      <c r="AU13" s="4">
        <v>15.989000000000001</v>
      </c>
      <c r="AV13" s="4">
        <v>26196</v>
      </c>
      <c r="AW13" s="4">
        <v>0</v>
      </c>
      <c r="AX13" s="30">
        <v>0.34</v>
      </c>
      <c r="AY13">
        <v>0.86580645161290326</v>
      </c>
      <c r="AZ13" t="s">
        <v>69</v>
      </c>
      <c r="BA13" t="s">
        <v>637</v>
      </c>
      <c r="BB13">
        <v>2</v>
      </c>
      <c r="BC13" t="s">
        <v>638</v>
      </c>
      <c r="BD13">
        <v>7</v>
      </c>
      <c r="BE13">
        <v>23347.395</v>
      </c>
      <c r="BF13">
        <v>0.22759314261826641</v>
      </c>
      <c r="BG13">
        <v>0.19705161122175066</v>
      </c>
      <c r="BH13">
        <v>190452.16999999995</v>
      </c>
      <c r="BI13">
        <v>2.7900480209808065E-2</v>
      </c>
      <c r="BJ13">
        <v>2.4156415768749953E-2</v>
      </c>
      <c r="BK13">
        <v>1</v>
      </c>
      <c r="BL13" t="s">
        <v>68</v>
      </c>
      <c r="BM13">
        <v>-1</v>
      </c>
      <c r="BN13" t="s">
        <v>627</v>
      </c>
    </row>
    <row r="14" spans="1:66">
      <c r="A14" s="141" t="str">
        <f t="shared" si="20"/>
        <v>선진여객</v>
      </c>
      <c r="B14" s="141" t="str">
        <f t="shared" si="21"/>
        <v>72</v>
      </c>
      <c r="C14" s="142" t="str">
        <f t="shared" si="22"/>
        <v>70바3742</v>
      </c>
      <c r="D14" s="116" t="str">
        <f t="shared" si="23"/>
        <v>저상</v>
      </c>
      <c r="E14" s="112" t="str">
        <f t="shared" si="16"/>
        <v>C</v>
      </c>
      <c r="F14" s="162">
        <f t="shared" si="17"/>
        <v>0.85550000000000004</v>
      </c>
      <c r="G14" s="163">
        <f t="shared" si="18"/>
        <v>1.7110000000000001</v>
      </c>
      <c r="H14" s="164">
        <f t="shared" si="19"/>
        <v>2</v>
      </c>
      <c r="I14" s="165">
        <f t="shared" si="24"/>
        <v>3456.114</v>
      </c>
      <c r="J14" s="166">
        <f t="shared" si="25"/>
        <v>1.6260140815163714E-2</v>
      </c>
      <c r="K14" s="166">
        <f t="shared" si="26"/>
        <v>0.31300274748084111</v>
      </c>
      <c r="L14" s="166">
        <f t="shared" si="27"/>
        <v>0.20051421914902112</v>
      </c>
      <c r="M14" s="167">
        <f t="shared" si="28"/>
        <v>16.699000000000002</v>
      </c>
      <c r="N14" s="168">
        <f t="shared" si="29"/>
        <v>0</v>
      </c>
      <c r="O14" s="168">
        <f t="shared" si="30"/>
        <v>10.33</v>
      </c>
      <c r="P14" s="169">
        <f t="shared" si="31"/>
        <v>0</v>
      </c>
      <c r="Q14" s="170">
        <f t="shared" si="32"/>
        <v>81</v>
      </c>
      <c r="R14" s="171">
        <f t="shared" si="33"/>
        <v>29.378504966996687</v>
      </c>
      <c r="S14" s="143">
        <f t="shared" si="34"/>
        <v>0</v>
      </c>
      <c r="T14" s="143">
        <f t="shared" si="35"/>
        <v>357</v>
      </c>
      <c r="U14" t="s">
        <v>119</v>
      </c>
      <c r="V14" s="5" t="s">
        <v>122</v>
      </c>
      <c r="W14" t="s">
        <v>119</v>
      </c>
      <c r="X14" s="5" t="s">
        <v>122</v>
      </c>
      <c r="Y14" t="s">
        <v>221</v>
      </c>
      <c r="Z14" t="s">
        <v>197</v>
      </c>
      <c r="AA14" t="s">
        <v>48</v>
      </c>
      <c r="AB14">
        <v>516</v>
      </c>
      <c r="AC14" s="1">
        <v>3456.114</v>
      </c>
      <c r="AD14" s="1">
        <v>2020.1579999999999</v>
      </c>
      <c r="AE14" s="28">
        <v>1.7110000000000001</v>
      </c>
      <c r="AF14">
        <v>2</v>
      </c>
      <c r="AG14">
        <v>16.699000000000002</v>
      </c>
      <c r="AH14">
        <v>175.39048600000001</v>
      </c>
      <c r="AI14">
        <v>2.851874</v>
      </c>
      <c r="AJ14">
        <v>54.897703999999997</v>
      </c>
      <c r="AK14">
        <v>693</v>
      </c>
      <c r="AL14">
        <v>0</v>
      </c>
      <c r="AM14">
        <v>357</v>
      </c>
      <c r="AN14">
        <v>81</v>
      </c>
      <c r="AO14">
        <v>19.705252999999999</v>
      </c>
      <c r="AP14">
        <v>2353.9</v>
      </c>
      <c r="AQ14">
        <v>0</v>
      </c>
      <c r="AR14">
        <v>19</v>
      </c>
      <c r="AS14">
        <v>2888</v>
      </c>
      <c r="AT14">
        <v>0</v>
      </c>
      <c r="AU14">
        <v>10.33</v>
      </c>
      <c r="AV14">
        <v>30065</v>
      </c>
      <c r="AW14">
        <v>0</v>
      </c>
      <c r="AX14" s="29">
        <v>0.46</v>
      </c>
      <c r="AY14">
        <v>0.89103448275862074</v>
      </c>
      <c r="AZ14" t="s">
        <v>69</v>
      </c>
      <c r="BA14" t="s">
        <v>637</v>
      </c>
      <c r="BB14">
        <v>1</v>
      </c>
      <c r="BC14" t="s">
        <v>639</v>
      </c>
      <c r="BD14">
        <v>7</v>
      </c>
      <c r="BE14">
        <v>23347.395</v>
      </c>
      <c r="BF14">
        <v>0.22267824740190503</v>
      </c>
      <c r="BG14">
        <v>0.19841399699535264</v>
      </c>
      <c r="BH14">
        <v>190452.16999999995</v>
      </c>
      <c r="BI14">
        <v>2.7297966728339201E-2</v>
      </c>
      <c r="BJ14">
        <v>2.4323429664147758E-2</v>
      </c>
      <c r="BK14">
        <v>1</v>
      </c>
      <c r="BL14" t="s">
        <v>68</v>
      </c>
      <c r="BM14">
        <v>-1</v>
      </c>
      <c r="BN14" t="s">
        <v>627</v>
      </c>
    </row>
    <row r="15" spans="1:66">
      <c r="A15" s="144" t="str">
        <f t="shared" si="20"/>
        <v>선진여객</v>
      </c>
      <c r="B15" s="144" t="str">
        <f t="shared" si="21"/>
        <v>72</v>
      </c>
      <c r="C15" s="145" t="str">
        <f t="shared" si="22"/>
        <v>73아1085</v>
      </c>
      <c r="D15" s="133" t="str">
        <f t="shared" si="23"/>
        <v>하이</v>
      </c>
      <c r="E15" s="129" t="str">
        <f t="shared" si="16"/>
        <v>B</v>
      </c>
      <c r="F15" s="152">
        <f t="shared" si="17"/>
        <v>0.84899999999999998</v>
      </c>
      <c r="G15" s="153">
        <f t="shared" si="18"/>
        <v>1.698</v>
      </c>
      <c r="H15" s="154">
        <f t="shared" si="19"/>
        <v>2</v>
      </c>
      <c r="I15" s="155">
        <f t="shared" si="24"/>
        <v>772.23599999999999</v>
      </c>
      <c r="J15" s="156">
        <f t="shared" si="25"/>
        <v>2.9015555105507917E-2</v>
      </c>
      <c r="K15" s="156">
        <f t="shared" si="26"/>
        <v>0.29656172465440289</v>
      </c>
      <c r="L15" s="156">
        <f t="shared" si="27"/>
        <v>0.13337891525388612</v>
      </c>
      <c r="M15" s="157">
        <f t="shared" si="28"/>
        <v>12.374000000000001</v>
      </c>
      <c r="N15" s="158">
        <f t="shared" si="29"/>
        <v>0</v>
      </c>
      <c r="O15" s="158">
        <f t="shared" si="30"/>
        <v>15.41</v>
      </c>
      <c r="P15" s="159">
        <f t="shared" si="31"/>
        <v>3.1666666666666662E-2</v>
      </c>
      <c r="Q15" s="160">
        <f t="shared" si="32"/>
        <v>83</v>
      </c>
      <c r="R15" s="161">
        <f t="shared" si="33"/>
        <v>32.256731900449878</v>
      </c>
      <c r="S15" s="146">
        <f t="shared" si="34"/>
        <v>0</v>
      </c>
      <c r="T15" s="146">
        <f t="shared" si="35"/>
        <v>119</v>
      </c>
      <c r="U15" t="s">
        <v>119</v>
      </c>
      <c r="V15" s="5" t="s">
        <v>122</v>
      </c>
      <c r="W15" t="s">
        <v>119</v>
      </c>
      <c r="X15" s="5" t="s">
        <v>122</v>
      </c>
      <c r="Y15" t="s">
        <v>222</v>
      </c>
      <c r="Z15" t="s">
        <v>218</v>
      </c>
      <c r="AA15" t="s">
        <v>219</v>
      </c>
      <c r="AB15">
        <v>516</v>
      </c>
      <c r="AC15" s="1">
        <v>772.23599999999999</v>
      </c>
      <c r="AD15" s="1">
        <v>454.76400000000001</v>
      </c>
      <c r="AE15" s="28">
        <v>1.698</v>
      </c>
      <c r="AF15">
        <v>2</v>
      </c>
      <c r="AG15">
        <v>12.374000000000001</v>
      </c>
      <c r="AH15">
        <v>35.497477000000003</v>
      </c>
      <c r="AI15">
        <v>1.029979</v>
      </c>
      <c r="AJ15">
        <v>10.527193</v>
      </c>
      <c r="AK15">
        <v>103</v>
      </c>
      <c r="AL15">
        <v>0</v>
      </c>
      <c r="AM15">
        <v>119</v>
      </c>
      <c r="AN15">
        <v>83</v>
      </c>
      <c r="AO15">
        <v>21.754671999999999</v>
      </c>
      <c r="AP15">
        <v>1160.4000000000001</v>
      </c>
      <c r="AQ15">
        <v>1.9</v>
      </c>
      <c r="AR15">
        <v>3</v>
      </c>
      <c r="AS15">
        <v>494</v>
      </c>
      <c r="AT15">
        <v>0</v>
      </c>
      <c r="AU15">
        <v>15.41</v>
      </c>
      <c r="AV15">
        <v>6925</v>
      </c>
      <c r="AW15">
        <v>0</v>
      </c>
      <c r="AX15" s="29">
        <v>0.34</v>
      </c>
      <c r="AY15">
        <v>0.90172413793103456</v>
      </c>
      <c r="AZ15" t="s">
        <v>68</v>
      </c>
      <c r="BA15" t="s">
        <v>637</v>
      </c>
      <c r="BB15">
        <v>2</v>
      </c>
      <c r="BC15" t="s">
        <v>640</v>
      </c>
      <c r="BD15">
        <v>5</v>
      </c>
      <c r="BE15">
        <v>23347.395</v>
      </c>
      <c r="BF15">
        <v>0.18486062363702674</v>
      </c>
      <c r="BG15">
        <v>0.16669328648649137</v>
      </c>
      <c r="BH15">
        <v>190452.16999999995</v>
      </c>
      <c r="BI15">
        <v>2.2661931339506402E-2</v>
      </c>
      <c r="BJ15">
        <v>2.0434810500968705E-2</v>
      </c>
      <c r="BK15">
        <v>1</v>
      </c>
      <c r="BL15" t="s">
        <v>68</v>
      </c>
      <c r="BM15">
        <v>0</v>
      </c>
      <c r="BN15" t="s">
        <v>641</v>
      </c>
    </row>
    <row r="16" spans="1:66">
      <c r="A16" s="141" t="str">
        <f t="shared" si="20"/>
        <v>선진여객</v>
      </c>
      <c r="B16" s="141" t="str">
        <f t="shared" si="21"/>
        <v>72</v>
      </c>
      <c r="C16" s="142" t="str">
        <f t="shared" si="22"/>
        <v>73아1086</v>
      </c>
      <c r="D16" s="116" t="str">
        <f t="shared" si="23"/>
        <v>하이</v>
      </c>
      <c r="E16" s="112" t="str">
        <f t="shared" si="16"/>
        <v>B</v>
      </c>
      <c r="F16" s="162">
        <f t="shared" si="17"/>
        <v>0.88349999999999995</v>
      </c>
      <c r="G16" s="163">
        <f t="shared" si="18"/>
        <v>1.7669999999999999</v>
      </c>
      <c r="H16" s="164">
        <f t="shared" si="19"/>
        <v>2</v>
      </c>
      <c r="I16" s="165">
        <f t="shared" si="24"/>
        <v>2608.3270000000002</v>
      </c>
      <c r="J16" s="166">
        <f t="shared" si="25"/>
        <v>1.3161272482351096E-2</v>
      </c>
      <c r="K16" s="166">
        <f t="shared" si="26"/>
        <v>0.31288873321053995</v>
      </c>
      <c r="L16" s="166">
        <f t="shared" si="27"/>
        <v>0.13840289196868336</v>
      </c>
      <c r="M16" s="167">
        <f t="shared" si="28"/>
        <v>11.308</v>
      </c>
      <c r="N16" s="168">
        <f t="shared" si="29"/>
        <v>0.53700000000000003</v>
      </c>
      <c r="O16" s="168">
        <f t="shared" si="30"/>
        <v>12.192</v>
      </c>
      <c r="P16" s="169">
        <f t="shared" si="31"/>
        <v>0</v>
      </c>
      <c r="Q16" s="170">
        <f t="shared" si="32"/>
        <v>81</v>
      </c>
      <c r="R16" s="171">
        <f t="shared" si="33"/>
        <v>31.715381286360511</v>
      </c>
      <c r="S16" s="143">
        <f t="shared" si="34"/>
        <v>14</v>
      </c>
      <c r="T16" s="143">
        <f t="shared" si="35"/>
        <v>318</v>
      </c>
      <c r="U16" t="s">
        <v>119</v>
      </c>
      <c r="V16" t="s">
        <v>122</v>
      </c>
      <c r="W16" s="4" t="s">
        <v>119</v>
      </c>
      <c r="X16" s="4" t="s">
        <v>122</v>
      </c>
      <c r="Y16" s="4" t="s">
        <v>224</v>
      </c>
      <c r="Z16" s="4" t="s">
        <v>218</v>
      </c>
      <c r="AA16" s="4" t="s">
        <v>219</v>
      </c>
      <c r="AB16" s="4">
        <v>516</v>
      </c>
      <c r="AC16" s="4">
        <v>2608.3270000000002</v>
      </c>
      <c r="AD16" s="4">
        <v>1476.31</v>
      </c>
      <c r="AE16" s="4">
        <v>1.7669999999999999</v>
      </c>
      <c r="AF16" s="4">
        <v>2</v>
      </c>
      <c r="AG16" s="4">
        <v>11.308</v>
      </c>
      <c r="AH16" s="4">
        <v>122.029386</v>
      </c>
      <c r="AI16" s="4">
        <v>1.6060620000000001</v>
      </c>
      <c r="AJ16" s="4">
        <v>38.181620000000002</v>
      </c>
      <c r="AK16" s="4">
        <v>361</v>
      </c>
      <c r="AL16" s="4">
        <v>14</v>
      </c>
      <c r="AM16" s="4">
        <v>318</v>
      </c>
      <c r="AN16" s="4">
        <v>81</v>
      </c>
      <c r="AO16" s="4">
        <v>21.374580999999999</v>
      </c>
      <c r="AP16" s="4">
        <v>4117</v>
      </c>
      <c r="AQ16" s="4">
        <v>0</v>
      </c>
      <c r="AR16" s="4">
        <v>1</v>
      </c>
      <c r="AS16" s="4">
        <v>47</v>
      </c>
      <c r="AT16" s="4">
        <v>0.53700000000000003</v>
      </c>
      <c r="AU16" s="4">
        <v>12.192</v>
      </c>
      <c r="AV16" s="4">
        <v>22610</v>
      </c>
      <c r="AW16" s="4">
        <v>0</v>
      </c>
      <c r="AX16" s="30">
        <v>0.34</v>
      </c>
      <c r="AY16">
        <v>0.94642857142857151</v>
      </c>
      <c r="AZ16" t="s">
        <v>68</v>
      </c>
      <c r="BA16" t="s">
        <v>637</v>
      </c>
      <c r="BB16">
        <v>1</v>
      </c>
      <c r="BC16" t="s">
        <v>642</v>
      </c>
      <c r="BD16">
        <v>5</v>
      </c>
      <c r="BE16">
        <v>23347.395</v>
      </c>
      <c r="BF16">
        <v>0.20848518646298655</v>
      </c>
      <c r="BG16">
        <v>0.19731633718818373</v>
      </c>
      <c r="BH16">
        <v>190452.16999999995</v>
      </c>
      <c r="BI16">
        <v>2.5558049561735113E-2</v>
      </c>
      <c r="BJ16">
        <v>2.4188868335213592E-2</v>
      </c>
      <c r="BK16">
        <v>1</v>
      </c>
      <c r="BL16" t="s">
        <v>66</v>
      </c>
      <c r="BM16">
        <v>-1</v>
      </c>
      <c r="BN16" t="s">
        <v>627</v>
      </c>
    </row>
    <row r="17" spans="1:66">
      <c r="A17" s="144" t="str">
        <f t="shared" si="20"/>
        <v>선진여객</v>
      </c>
      <c r="B17" s="144" t="str">
        <f t="shared" si="21"/>
        <v>72</v>
      </c>
      <c r="C17" s="145" t="str">
        <f t="shared" si="22"/>
        <v>73아1088</v>
      </c>
      <c r="D17" s="133" t="str">
        <f t="shared" si="23"/>
        <v>저상</v>
      </c>
      <c r="E17" s="129" t="str">
        <f t="shared" si="16"/>
        <v>D</v>
      </c>
      <c r="F17" s="152">
        <f t="shared" si="17"/>
        <v>0.89849999999999997</v>
      </c>
      <c r="G17" s="153">
        <f t="shared" si="18"/>
        <v>1.7969999999999999</v>
      </c>
      <c r="H17" s="154">
        <f t="shared" si="19"/>
        <v>2</v>
      </c>
      <c r="I17" s="155">
        <f t="shared" si="24"/>
        <v>5864.1369999999997</v>
      </c>
      <c r="J17" s="156">
        <f t="shared" si="25"/>
        <v>1.0732052305317931E-2</v>
      </c>
      <c r="K17" s="156">
        <f t="shared" si="26"/>
        <v>0.32335095258325297</v>
      </c>
      <c r="L17" s="156">
        <f t="shared" si="27"/>
        <v>0.19082091704201318</v>
      </c>
      <c r="M17" s="157">
        <f t="shared" si="28"/>
        <v>15.557</v>
      </c>
      <c r="N17" s="158">
        <f t="shared" si="29"/>
        <v>0.188</v>
      </c>
      <c r="O17" s="158">
        <f t="shared" si="30"/>
        <v>10.385</v>
      </c>
      <c r="P17" s="159">
        <f t="shared" si="31"/>
        <v>3.833333333333333E-2</v>
      </c>
      <c r="Q17" s="160">
        <f t="shared" si="32"/>
        <v>85</v>
      </c>
      <c r="R17" s="161">
        <f t="shared" si="33"/>
        <v>29.379140381826318</v>
      </c>
      <c r="S17" s="146">
        <f t="shared" si="34"/>
        <v>11</v>
      </c>
      <c r="T17" s="146">
        <f t="shared" si="35"/>
        <v>609</v>
      </c>
      <c r="U17" t="s">
        <v>119</v>
      </c>
      <c r="V17" s="5" t="s">
        <v>122</v>
      </c>
      <c r="W17" t="s">
        <v>119</v>
      </c>
      <c r="X17" s="5" t="s">
        <v>122</v>
      </c>
      <c r="Y17" t="s">
        <v>225</v>
      </c>
      <c r="Z17" t="s">
        <v>197</v>
      </c>
      <c r="AA17" t="s">
        <v>48</v>
      </c>
      <c r="AB17">
        <v>516</v>
      </c>
      <c r="AC17" s="1">
        <v>5864.1369999999997</v>
      </c>
      <c r="AD17" s="1">
        <v>3262.5659999999998</v>
      </c>
      <c r="AE17" s="28">
        <v>1.7969999999999999</v>
      </c>
      <c r="AF17">
        <v>2</v>
      </c>
      <c r="AG17">
        <v>15.557</v>
      </c>
      <c r="AH17">
        <v>299.74015300000002</v>
      </c>
      <c r="AI17">
        <v>3.2168269999999999</v>
      </c>
      <c r="AJ17">
        <v>96.921263999999994</v>
      </c>
      <c r="AK17">
        <v>1119</v>
      </c>
      <c r="AL17">
        <v>11</v>
      </c>
      <c r="AM17">
        <v>609</v>
      </c>
      <c r="AN17">
        <v>85</v>
      </c>
      <c r="AO17">
        <v>19.564067999999999</v>
      </c>
      <c r="AP17">
        <v>2960</v>
      </c>
      <c r="AQ17">
        <v>2.2999999999999998</v>
      </c>
      <c r="AR17">
        <v>7</v>
      </c>
      <c r="AS17">
        <v>2482</v>
      </c>
      <c r="AT17">
        <v>0.188</v>
      </c>
      <c r="AU17">
        <v>10.385</v>
      </c>
      <c r="AV17">
        <v>44689</v>
      </c>
      <c r="AW17">
        <v>0</v>
      </c>
      <c r="AX17" s="29">
        <v>0.46</v>
      </c>
      <c r="AY17">
        <v>0.83783783783783783</v>
      </c>
      <c r="AZ17" t="s">
        <v>67</v>
      </c>
      <c r="BA17" t="s">
        <v>637</v>
      </c>
      <c r="BB17">
        <v>1</v>
      </c>
      <c r="BC17" t="s">
        <v>643</v>
      </c>
      <c r="BD17">
        <v>6</v>
      </c>
      <c r="BE17">
        <v>23347.395</v>
      </c>
      <c r="BF17">
        <v>0.15638279987981527</v>
      </c>
      <c r="BG17">
        <v>0.1310234269263317</v>
      </c>
      <c r="BH17">
        <v>190452.16999999995</v>
      </c>
      <c r="BI17">
        <v>1.917085533863962E-2</v>
      </c>
      <c r="BJ17">
        <v>1.6062067986427789E-2</v>
      </c>
      <c r="BK17">
        <v>1</v>
      </c>
      <c r="BL17" t="s">
        <v>69</v>
      </c>
      <c r="BM17">
        <v>-1</v>
      </c>
      <c r="BN17" t="s">
        <v>627</v>
      </c>
    </row>
    <row r="18" spans="1:66">
      <c r="A18" s="141" t="str">
        <f t="shared" si="20"/>
        <v>선진여객</v>
      </c>
      <c r="B18" s="141" t="str">
        <f t="shared" si="21"/>
        <v>72</v>
      </c>
      <c r="C18" s="142" t="str">
        <f t="shared" si="22"/>
        <v>73아1089</v>
      </c>
      <c r="D18" s="116" t="str">
        <f t="shared" si="23"/>
        <v>하이</v>
      </c>
      <c r="E18" s="112" t="str">
        <f t="shared" si="16"/>
        <v>F</v>
      </c>
      <c r="F18" s="162">
        <f t="shared" si="17"/>
        <v>0.88849999999999996</v>
      </c>
      <c r="G18" s="163">
        <f t="shared" si="18"/>
        <v>1.7769999999999999</v>
      </c>
      <c r="H18" s="164">
        <f t="shared" si="19"/>
        <v>2</v>
      </c>
      <c r="I18" s="165">
        <f t="shared" si="24"/>
        <v>1911.434</v>
      </c>
      <c r="J18" s="166">
        <f t="shared" si="25"/>
        <v>1.6110560924068741E-2</v>
      </c>
      <c r="K18" s="166">
        <f t="shared" si="26"/>
        <v>0.26410609370527277</v>
      </c>
      <c r="L18" s="166">
        <f t="shared" si="27"/>
        <v>0.14282470647691733</v>
      </c>
      <c r="M18" s="167">
        <f t="shared" si="28"/>
        <v>11.491</v>
      </c>
      <c r="N18" s="168">
        <f t="shared" si="29"/>
        <v>0.105</v>
      </c>
      <c r="O18" s="168">
        <f t="shared" si="30"/>
        <v>6.383</v>
      </c>
      <c r="P18" s="169">
        <f t="shared" si="31"/>
        <v>0.2</v>
      </c>
      <c r="Q18" s="170">
        <f t="shared" si="32"/>
        <v>92</v>
      </c>
      <c r="R18" s="171">
        <f t="shared" si="33"/>
        <v>32.209120660644253</v>
      </c>
      <c r="S18" s="143">
        <f t="shared" si="34"/>
        <v>2</v>
      </c>
      <c r="T18" s="143">
        <f t="shared" si="35"/>
        <v>122</v>
      </c>
      <c r="U18" t="s">
        <v>119</v>
      </c>
      <c r="V18" s="5" t="s">
        <v>122</v>
      </c>
      <c r="W18" t="s">
        <v>119</v>
      </c>
      <c r="X18" s="5" t="s">
        <v>122</v>
      </c>
      <c r="Y18" t="s">
        <v>226</v>
      </c>
      <c r="Z18" t="s">
        <v>218</v>
      </c>
      <c r="AA18" t="s">
        <v>219</v>
      </c>
      <c r="AB18">
        <v>516</v>
      </c>
      <c r="AC18" s="1">
        <v>1911.434</v>
      </c>
      <c r="AD18" s="1">
        <v>1075.6669999999999</v>
      </c>
      <c r="AE18" s="28">
        <v>1.7769999999999999</v>
      </c>
      <c r="AF18">
        <v>2</v>
      </c>
      <c r="AG18">
        <v>11.491</v>
      </c>
      <c r="AH18">
        <v>82.447719000000006</v>
      </c>
      <c r="AI18">
        <v>1.328279</v>
      </c>
      <c r="AJ18">
        <v>21.774944999999999</v>
      </c>
      <c r="AK18">
        <v>273</v>
      </c>
      <c r="AL18">
        <v>2</v>
      </c>
      <c r="AM18">
        <v>122</v>
      </c>
      <c r="AN18">
        <v>92</v>
      </c>
      <c r="AO18">
        <v>23.183588</v>
      </c>
      <c r="AP18">
        <v>2706</v>
      </c>
      <c r="AQ18">
        <v>12</v>
      </c>
      <c r="AR18">
        <v>1</v>
      </c>
      <c r="AS18">
        <v>193</v>
      </c>
      <c r="AT18">
        <v>0.105</v>
      </c>
      <c r="AU18">
        <v>6.383</v>
      </c>
      <c r="AV18">
        <v>17157</v>
      </c>
      <c r="AW18">
        <v>0</v>
      </c>
      <c r="AX18" s="29">
        <v>0.34</v>
      </c>
      <c r="AY18">
        <v>0.79709677419354841</v>
      </c>
      <c r="AZ18" t="s">
        <v>70</v>
      </c>
      <c r="BA18" t="s">
        <v>205</v>
      </c>
      <c r="BB18">
        <v>1</v>
      </c>
      <c r="BC18" t="s">
        <v>209</v>
      </c>
      <c r="BD18">
        <v>11</v>
      </c>
      <c r="BE18">
        <v>26489.517</v>
      </c>
      <c r="BF18">
        <v>0.2885688704705337</v>
      </c>
      <c r="BG18">
        <v>0.23001731578473833</v>
      </c>
      <c r="BH18">
        <v>376199.73799999995</v>
      </c>
      <c r="BI18">
        <v>2.0319126325388352E-2</v>
      </c>
      <c r="BJ18">
        <v>1.6196310048398263E-2</v>
      </c>
      <c r="BK18">
        <v>1</v>
      </c>
      <c r="BL18" t="s">
        <v>67</v>
      </c>
      <c r="BM18">
        <v>-1</v>
      </c>
      <c r="BN18" t="s">
        <v>627</v>
      </c>
    </row>
    <row r="19" spans="1:66">
      <c r="A19" s="144" t="str">
        <f t="shared" si="20"/>
        <v>선진여객</v>
      </c>
      <c r="B19" s="144" t="str">
        <f t="shared" si="21"/>
        <v>72</v>
      </c>
      <c r="C19" s="145" t="str">
        <f t="shared" si="22"/>
        <v>78바1173</v>
      </c>
      <c r="D19" s="133" t="str">
        <f t="shared" si="23"/>
        <v>중형</v>
      </c>
      <c r="E19" s="129" t="str">
        <f t="shared" si="16"/>
        <v>F</v>
      </c>
      <c r="F19" s="152">
        <f t="shared" si="17"/>
        <v>0.71499999999999997</v>
      </c>
      <c r="G19" s="153">
        <f t="shared" si="18"/>
        <v>1.859</v>
      </c>
      <c r="H19" s="154">
        <f t="shared" si="19"/>
        <v>2.6</v>
      </c>
      <c r="I19" s="155">
        <f t="shared" si="24"/>
        <v>6914.7330000000002</v>
      </c>
      <c r="J19" s="156">
        <f t="shared" si="25"/>
        <v>2.0684681035892705E-2</v>
      </c>
      <c r="K19" s="156">
        <f t="shared" si="26"/>
        <v>0.35044270367145103</v>
      </c>
      <c r="L19" s="156">
        <f t="shared" si="27"/>
        <v>0.23760859602243498</v>
      </c>
      <c r="M19" s="157">
        <f t="shared" si="28"/>
        <v>15.71</v>
      </c>
      <c r="N19" s="158">
        <f t="shared" si="29"/>
        <v>0</v>
      </c>
      <c r="O19" s="158">
        <f t="shared" si="30"/>
        <v>24.18</v>
      </c>
      <c r="P19" s="159">
        <f t="shared" si="31"/>
        <v>0</v>
      </c>
      <c r="Q19" s="160">
        <f t="shared" si="32"/>
        <v>82</v>
      </c>
      <c r="R19" s="161">
        <f t="shared" si="33"/>
        <v>28.71929882897739</v>
      </c>
      <c r="S19" s="146">
        <f t="shared" si="34"/>
        <v>0</v>
      </c>
      <c r="T19" s="146">
        <f t="shared" si="35"/>
        <v>1672</v>
      </c>
      <c r="U19" t="s">
        <v>119</v>
      </c>
      <c r="V19" t="s">
        <v>122</v>
      </c>
      <c r="W19" s="4" t="s">
        <v>119</v>
      </c>
      <c r="X19" s="4" t="s">
        <v>122</v>
      </c>
      <c r="Y19" s="4" t="s">
        <v>227</v>
      </c>
      <c r="Z19" s="4" t="s">
        <v>204</v>
      </c>
      <c r="AA19" s="4" t="s">
        <v>48</v>
      </c>
      <c r="AB19" s="4">
        <v>516</v>
      </c>
      <c r="AC19" s="4">
        <v>6914.7330000000002</v>
      </c>
      <c r="AD19" s="4">
        <v>3719.4070000000002</v>
      </c>
      <c r="AE19" s="4">
        <v>1.859</v>
      </c>
      <c r="AF19" s="4">
        <v>2.6</v>
      </c>
      <c r="AG19" s="4">
        <v>15.71</v>
      </c>
      <c r="AH19" s="4">
        <v>382.85903400000001</v>
      </c>
      <c r="AI19" s="4">
        <v>7.9193170000000004</v>
      </c>
      <c r="AJ19" s="4">
        <v>134.17015499999999</v>
      </c>
      <c r="AK19" s="4">
        <v>1643</v>
      </c>
      <c r="AL19" s="4">
        <v>0</v>
      </c>
      <c r="AM19" s="4">
        <v>1672</v>
      </c>
      <c r="AN19" s="4">
        <v>82</v>
      </c>
      <c r="AO19" s="4">
        <v>18.060780000000001</v>
      </c>
      <c r="AP19" s="4">
        <v>9808.9</v>
      </c>
      <c r="AQ19" s="4">
        <v>0</v>
      </c>
      <c r="AR19" s="4">
        <v>46</v>
      </c>
      <c r="AS19" s="4">
        <v>10355</v>
      </c>
      <c r="AT19" s="4">
        <v>0</v>
      </c>
      <c r="AU19" s="4">
        <v>24.18</v>
      </c>
      <c r="AV19" s="4">
        <v>61188</v>
      </c>
      <c r="AW19" s="4">
        <v>0</v>
      </c>
      <c r="AX19" s="30">
        <v>0.49</v>
      </c>
      <c r="AY19">
        <v>0.69451612903225801</v>
      </c>
      <c r="AZ19" t="s">
        <v>70</v>
      </c>
      <c r="BA19" t="s">
        <v>205</v>
      </c>
      <c r="BB19">
        <v>3</v>
      </c>
      <c r="BC19" t="s">
        <v>596</v>
      </c>
      <c r="BD19">
        <v>12</v>
      </c>
      <c r="BE19">
        <v>26489.517</v>
      </c>
      <c r="BF19">
        <v>0.22688076947571376</v>
      </c>
      <c r="BG19">
        <v>0.15757235376813281</v>
      </c>
      <c r="BH19">
        <v>376199.73799999995</v>
      </c>
      <c r="BI19">
        <v>1.597545503872733E-2</v>
      </c>
      <c r="BJ19">
        <v>1.1095211193025787E-2</v>
      </c>
      <c r="BK19">
        <v>1</v>
      </c>
      <c r="BL19" t="s">
        <v>70</v>
      </c>
      <c r="BM19">
        <v>0</v>
      </c>
      <c r="BN19" t="s">
        <v>641</v>
      </c>
    </row>
    <row r="20" spans="1:66">
      <c r="A20" s="141" t="str">
        <f t="shared" si="20"/>
        <v>선진여객</v>
      </c>
      <c r="B20" s="141" t="str">
        <f t="shared" si="21"/>
        <v>72</v>
      </c>
      <c r="C20" s="142" t="str">
        <f t="shared" si="22"/>
        <v>78바1180</v>
      </c>
      <c r="D20" s="116" t="str">
        <f t="shared" si="23"/>
        <v>중형</v>
      </c>
      <c r="E20" s="112" t="str">
        <f t="shared" si="16"/>
        <v>F</v>
      </c>
      <c r="F20" s="162">
        <f t="shared" si="17"/>
        <v>0.74</v>
      </c>
      <c r="G20" s="163">
        <f t="shared" si="18"/>
        <v>1.9239999999999999</v>
      </c>
      <c r="H20" s="164">
        <f t="shared" si="19"/>
        <v>2.6</v>
      </c>
      <c r="I20" s="165">
        <f t="shared" si="24"/>
        <v>6629.3580000000002</v>
      </c>
      <c r="J20" s="166">
        <f t="shared" si="25"/>
        <v>1.8205251226549885E-2</v>
      </c>
      <c r="K20" s="166">
        <f t="shared" si="26"/>
        <v>0.35957107070346211</v>
      </c>
      <c r="L20" s="166">
        <f t="shared" si="27"/>
        <v>0.19473982246848034</v>
      </c>
      <c r="M20" s="167">
        <f t="shared" si="28"/>
        <v>14.324999999999999</v>
      </c>
      <c r="N20" s="168">
        <f t="shared" si="29"/>
        <v>4.4999999999999998E-2</v>
      </c>
      <c r="O20" s="168">
        <f t="shared" si="30"/>
        <v>19.715</v>
      </c>
      <c r="P20" s="169">
        <f t="shared" si="31"/>
        <v>0</v>
      </c>
      <c r="Q20" s="170">
        <f t="shared" si="32"/>
        <v>79</v>
      </c>
      <c r="R20" s="171">
        <f t="shared" si="33"/>
        <v>28.4896643412036</v>
      </c>
      <c r="S20" s="143">
        <f t="shared" si="34"/>
        <v>3</v>
      </c>
      <c r="T20" s="143">
        <f t="shared" si="35"/>
        <v>1307</v>
      </c>
      <c r="U20" t="s">
        <v>119</v>
      </c>
      <c r="V20" s="5" t="s">
        <v>122</v>
      </c>
      <c r="W20" t="s">
        <v>119</v>
      </c>
      <c r="X20" s="5" t="s">
        <v>122</v>
      </c>
      <c r="Y20" t="s">
        <v>228</v>
      </c>
      <c r="Z20" t="s">
        <v>204</v>
      </c>
      <c r="AA20" t="s">
        <v>48</v>
      </c>
      <c r="AB20">
        <v>516</v>
      </c>
      <c r="AC20" s="1">
        <v>6629.3580000000002</v>
      </c>
      <c r="AD20" s="1">
        <v>3446.1039999999998</v>
      </c>
      <c r="AE20" s="28">
        <v>1.9239999999999999</v>
      </c>
      <c r="AF20">
        <v>2.6</v>
      </c>
      <c r="AG20">
        <v>14.324999999999999</v>
      </c>
      <c r="AH20">
        <v>373.97072500000002</v>
      </c>
      <c r="AI20">
        <v>6.8082310000000001</v>
      </c>
      <c r="AJ20">
        <v>134.469054</v>
      </c>
      <c r="AK20">
        <v>1291</v>
      </c>
      <c r="AL20">
        <v>3</v>
      </c>
      <c r="AM20">
        <v>1307</v>
      </c>
      <c r="AN20">
        <v>79</v>
      </c>
      <c r="AO20">
        <v>17.726942999999999</v>
      </c>
      <c r="AP20">
        <v>6904.2</v>
      </c>
      <c r="AQ20">
        <v>0</v>
      </c>
      <c r="AR20">
        <v>50</v>
      </c>
      <c r="AS20">
        <v>16801</v>
      </c>
      <c r="AT20">
        <v>4.4999999999999998E-2</v>
      </c>
      <c r="AU20">
        <v>19.715</v>
      </c>
      <c r="AV20">
        <v>59818</v>
      </c>
      <c r="AW20">
        <v>0</v>
      </c>
      <c r="AX20" s="29">
        <v>0.48</v>
      </c>
      <c r="AY20">
        <v>0.71031250000000001</v>
      </c>
      <c r="AZ20" t="s">
        <v>70</v>
      </c>
      <c r="BA20" t="s">
        <v>205</v>
      </c>
      <c r="BB20">
        <v>2</v>
      </c>
      <c r="BC20" t="s">
        <v>207</v>
      </c>
      <c r="BD20">
        <v>11</v>
      </c>
      <c r="BE20">
        <v>26489.517</v>
      </c>
      <c r="BF20">
        <v>0.21731694843662117</v>
      </c>
      <c r="BG20">
        <v>0.15436294493638747</v>
      </c>
      <c r="BH20">
        <v>376199.73799999995</v>
      </c>
      <c r="BI20">
        <v>1.5302033517099368E-2</v>
      </c>
      <c r="BJ20">
        <v>1.0869225682614645E-2</v>
      </c>
      <c r="BK20">
        <v>1</v>
      </c>
      <c r="BL20" t="s">
        <v>70</v>
      </c>
      <c r="BM20">
        <v>0</v>
      </c>
      <c r="BN20" t="s">
        <v>641</v>
      </c>
    </row>
    <row r="21" spans="1:66">
      <c r="A21" s="144" t="str">
        <f t="shared" si="20"/>
        <v>선진여객</v>
      </c>
      <c r="B21" s="144" t="str">
        <f t="shared" si="21"/>
        <v>72</v>
      </c>
      <c r="C21" s="145" t="str">
        <f t="shared" si="22"/>
        <v>78바1185</v>
      </c>
      <c r="D21" s="133" t="str">
        <f t="shared" si="23"/>
        <v>하이</v>
      </c>
      <c r="E21" s="129" t="str">
        <f t="shared" si="16"/>
        <v>D</v>
      </c>
      <c r="F21" s="152">
        <f t="shared" si="17"/>
        <v>0.88600000000000001</v>
      </c>
      <c r="G21" s="153">
        <f t="shared" si="18"/>
        <v>1.772</v>
      </c>
      <c r="H21" s="154">
        <f t="shared" si="19"/>
        <v>2</v>
      </c>
      <c r="I21" s="155">
        <f t="shared" si="24"/>
        <v>3008.4949999999999</v>
      </c>
      <c r="J21" s="156">
        <f t="shared" si="25"/>
        <v>1.0282547129754798E-2</v>
      </c>
      <c r="K21" s="156">
        <f t="shared" si="26"/>
        <v>0.28329490506244065</v>
      </c>
      <c r="L21" s="156">
        <f t="shared" si="27"/>
        <v>0.16519887850902196</v>
      </c>
      <c r="M21" s="157">
        <f t="shared" si="28"/>
        <v>10.433</v>
      </c>
      <c r="N21" s="158">
        <f t="shared" si="29"/>
        <v>0.73099999999999998</v>
      </c>
      <c r="O21" s="158">
        <f t="shared" si="30"/>
        <v>12.465</v>
      </c>
      <c r="P21" s="159">
        <f t="shared" si="31"/>
        <v>3.9050000000000002</v>
      </c>
      <c r="Q21" s="160">
        <f t="shared" si="32"/>
        <v>93</v>
      </c>
      <c r="R21" s="161">
        <f t="shared" si="33"/>
        <v>30.294392402482021</v>
      </c>
      <c r="S21" s="146">
        <f t="shared" si="34"/>
        <v>22</v>
      </c>
      <c r="T21" s="146">
        <f t="shared" si="35"/>
        <v>375</v>
      </c>
      <c r="U21" t="s">
        <v>119</v>
      </c>
      <c r="V21" s="5" t="s">
        <v>122</v>
      </c>
      <c r="W21" t="s">
        <v>119</v>
      </c>
      <c r="X21" s="5" t="s">
        <v>122</v>
      </c>
      <c r="Y21" t="s">
        <v>230</v>
      </c>
      <c r="Z21" t="s">
        <v>218</v>
      </c>
      <c r="AA21" t="s">
        <v>219</v>
      </c>
      <c r="AB21">
        <v>516</v>
      </c>
      <c r="AC21" s="1">
        <v>3008.4949999999999</v>
      </c>
      <c r="AD21" s="1">
        <v>1697.386</v>
      </c>
      <c r="AE21" s="28">
        <v>1.772</v>
      </c>
      <c r="AF21">
        <v>2</v>
      </c>
      <c r="AG21">
        <v>10.433</v>
      </c>
      <c r="AH21">
        <v>140.57966200000001</v>
      </c>
      <c r="AI21">
        <v>1.4455169999999999</v>
      </c>
      <c r="AJ21">
        <v>39.825502</v>
      </c>
      <c r="AK21">
        <v>497</v>
      </c>
      <c r="AL21">
        <v>22</v>
      </c>
      <c r="AM21">
        <v>375</v>
      </c>
      <c r="AN21">
        <v>93</v>
      </c>
      <c r="AO21">
        <v>21.400641</v>
      </c>
      <c r="AP21">
        <v>4974.7</v>
      </c>
      <c r="AQ21">
        <v>234.3</v>
      </c>
      <c r="AR21">
        <v>8</v>
      </c>
      <c r="AS21">
        <v>1683</v>
      </c>
      <c r="AT21">
        <v>0.73099999999999998</v>
      </c>
      <c r="AU21">
        <v>12.465</v>
      </c>
      <c r="AV21">
        <v>27029</v>
      </c>
      <c r="AW21">
        <v>0</v>
      </c>
      <c r="AX21" s="29">
        <v>0.34</v>
      </c>
      <c r="AY21">
        <v>0.83281249999999996</v>
      </c>
      <c r="AZ21" t="s">
        <v>67</v>
      </c>
      <c r="BA21" t="s">
        <v>205</v>
      </c>
      <c r="BB21">
        <v>1</v>
      </c>
      <c r="BC21" t="s">
        <v>211</v>
      </c>
      <c r="BD21">
        <v>13</v>
      </c>
      <c r="BE21">
        <v>26489.517</v>
      </c>
      <c r="BF21">
        <v>0.26723341161713143</v>
      </c>
      <c r="BG21">
        <v>0.22255532561239225</v>
      </c>
      <c r="BH21">
        <v>376199.73799999995</v>
      </c>
      <c r="BI21">
        <v>1.8816823312088539E-2</v>
      </c>
      <c r="BJ21">
        <v>1.5670885664598736E-2</v>
      </c>
      <c r="BK21">
        <v>1</v>
      </c>
      <c r="BL21" t="s">
        <v>67</v>
      </c>
      <c r="BM21">
        <v>0</v>
      </c>
      <c r="BN21" t="s">
        <v>641</v>
      </c>
    </row>
    <row r="22" spans="1:66">
      <c r="A22" s="141" t="str">
        <f t="shared" si="20"/>
        <v>선진여객</v>
      </c>
      <c r="B22" s="141" t="str">
        <f t="shared" si="21"/>
        <v>72</v>
      </c>
      <c r="C22" s="142" t="str">
        <f t="shared" si="22"/>
        <v>78바1191</v>
      </c>
      <c r="D22" s="116" t="str">
        <f t="shared" si="23"/>
        <v>대형</v>
      </c>
      <c r="E22" s="112" t="str">
        <f t="shared" si="16"/>
        <v>C</v>
      </c>
      <c r="F22" s="162">
        <f t="shared" si="17"/>
        <v>0.78590909090909089</v>
      </c>
      <c r="G22" s="163">
        <f t="shared" si="18"/>
        <v>1.7290000000000001</v>
      </c>
      <c r="H22" s="164">
        <f t="shared" si="19"/>
        <v>2.2000000000000002</v>
      </c>
      <c r="I22" s="165">
        <f t="shared" si="24"/>
        <v>2485.3000000000002</v>
      </c>
      <c r="J22" s="166">
        <f t="shared" si="25"/>
        <v>3.1878090929822474E-2</v>
      </c>
      <c r="K22" s="166">
        <f t="shared" si="26"/>
        <v>0.29877512010286095</v>
      </c>
      <c r="L22" s="166">
        <f t="shared" si="27"/>
        <v>0.10702933247495272</v>
      </c>
      <c r="M22" s="167">
        <f t="shared" si="28"/>
        <v>15.907</v>
      </c>
      <c r="N22" s="168">
        <f t="shared" si="29"/>
        <v>0.04</v>
      </c>
      <c r="O22" s="168">
        <f t="shared" si="30"/>
        <v>10.904</v>
      </c>
      <c r="P22" s="169">
        <f t="shared" si="31"/>
        <v>2.7183333333333333</v>
      </c>
      <c r="Q22" s="170">
        <f t="shared" si="32"/>
        <v>85</v>
      </c>
      <c r="R22" s="171">
        <f t="shared" si="33"/>
        <v>29.995556003832068</v>
      </c>
      <c r="S22" s="143">
        <f t="shared" si="34"/>
        <v>1</v>
      </c>
      <c r="T22" s="143">
        <f t="shared" si="35"/>
        <v>271</v>
      </c>
      <c r="U22" t="s">
        <v>119</v>
      </c>
      <c r="V22" t="s">
        <v>122</v>
      </c>
      <c r="W22" s="4" t="s">
        <v>119</v>
      </c>
      <c r="X22" s="4" t="s">
        <v>122</v>
      </c>
      <c r="Y22" s="4" t="s">
        <v>232</v>
      </c>
      <c r="Z22" s="4" t="s">
        <v>143</v>
      </c>
      <c r="AA22" s="4" t="s">
        <v>48</v>
      </c>
      <c r="AB22" s="4">
        <v>516</v>
      </c>
      <c r="AC22" s="4">
        <v>2485.3000000000002</v>
      </c>
      <c r="AD22" s="4">
        <v>1437.818</v>
      </c>
      <c r="AE22" s="4">
        <v>1.7290000000000001</v>
      </c>
      <c r="AF22" s="4">
        <v>2.2000000000000002</v>
      </c>
      <c r="AG22" s="4">
        <v>15.907</v>
      </c>
      <c r="AH22" s="4">
        <v>123.785769</v>
      </c>
      <c r="AI22" s="4">
        <v>3.9460540000000002</v>
      </c>
      <c r="AJ22" s="4">
        <v>36.984107999999999</v>
      </c>
      <c r="AK22" s="4">
        <v>266</v>
      </c>
      <c r="AL22" s="4">
        <v>1</v>
      </c>
      <c r="AM22" s="4">
        <v>271</v>
      </c>
      <c r="AN22" s="4">
        <v>85</v>
      </c>
      <c r="AO22" s="4">
        <v>20.077428999999999</v>
      </c>
      <c r="AP22" s="4">
        <v>4628.3</v>
      </c>
      <c r="AQ22" s="4">
        <v>163.1</v>
      </c>
      <c r="AR22" s="4">
        <v>20</v>
      </c>
      <c r="AS22" s="4">
        <v>5426</v>
      </c>
      <c r="AT22" s="4">
        <v>0.04</v>
      </c>
      <c r="AU22" s="4">
        <v>10.904</v>
      </c>
      <c r="AV22" s="4">
        <v>22186</v>
      </c>
      <c r="AW22" s="4">
        <v>0</v>
      </c>
      <c r="AX22" s="30">
        <v>0.44</v>
      </c>
      <c r="AY22">
        <v>0.85607142857142859</v>
      </c>
      <c r="AZ22" t="s">
        <v>69</v>
      </c>
      <c r="BA22" t="s">
        <v>213</v>
      </c>
      <c r="BB22">
        <v>2</v>
      </c>
      <c r="BC22" t="s">
        <v>597</v>
      </c>
      <c r="BD22">
        <v>6</v>
      </c>
      <c r="BE22">
        <v>19388.713</v>
      </c>
      <c r="BF22">
        <v>0.32933356638988881</v>
      </c>
      <c r="BG22">
        <v>0.28193305665591556</v>
      </c>
      <c r="BH22">
        <v>376199.73799999995</v>
      </c>
      <c r="BI22">
        <v>1.6973307939943331E-2</v>
      </c>
      <c r="BJ22">
        <v>1.453036397573006E-2</v>
      </c>
      <c r="BK22">
        <v>1</v>
      </c>
      <c r="BL22" t="s">
        <v>68</v>
      </c>
      <c r="BM22">
        <v>-1</v>
      </c>
      <c r="BN22" t="s">
        <v>627</v>
      </c>
    </row>
    <row r="23" spans="1:66">
      <c r="A23" s="144" t="str">
        <f t="shared" si="20"/>
        <v>선진여객</v>
      </c>
      <c r="B23" s="144" t="str">
        <f t="shared" si="21"/>
        <v>72</v>
      </c>
      <c r="C23" s="145" t="str">
        <f t="shared" si="22"/>
        <v>78바1192</v>
      </c>
      <c r="D23" s="133" t="str">
        <f t="shared" si="23"/>
        <v>대형</v>
      </c>
      <c r="E23" s="129" t="str">
        <f t="shared" si="16"/>
        <v>D</v>
      </c>
      <c r="F23" s="152">
        <f t="shared" si="17"/>
        <v>0.89409090909090905</v>
      </c>
      <c r="G23" s="153">
        <f t="shared" si="18"/>
        <v>1.9670000000000001</v>
      </c>
      <c r="H23" s="154">
        <f t="shared" si="19"/>
        <v>2.2000000000000002</v>
      </c>
      <c r="I23" s="155">
        <f t="shared" si="24"/>
        <v>3629.6309999999999</v>
      </c>
      <c r="J23" s="156">
        <f t="shared" si="25"/>
        <v>2.2500958560260444E-2</v>
      </c>
      <c r="K23" s="156">
        <f t="shared" si="26"/>
        <v>0.3025481013727459</v>
      </c>
      <c r="L23" s="156">
        <f t="shared" si="27"/>
        <v>0.1768774842401335</v>
      </c>
      <c r="M23" s="157">
        <f t="shared" si="28"/>
        <v>12.907</v>
      </c>
      <c r="N23" s="158">
        <f t="shared" si="29"/>
        <v>0.63400000000000001</v>
      </c>
      <c r="O23" s="158">
        <f t="shared" si="30"/>
        <v>21.957999999999998</v>
      </c>
      <c r="P23" s="159">
        <f t="shared" si="31"/>
        <v>1.75</v>
      </c>
      <c r="Q23" s="160">
        <f t="shared" si="32"/>
        <v>92</v>
      </c>
      <c r="R23" s="161">
        <f t="shared" si="33"/>
        <v>29.66392674609142</v>
      </c>
      <c r="S23" s="146">
        <f t="shared" si="34"/>
        <v>23</v>
      </c>
      <c r="T23" s="146">
        <f t="shared" si="35"/>
        <v>797</v>
      </c>
      <c r="U23" t="s">
        <v>119</v>
      </c>
      <c r="V23" s="5" t="s">
        <v>122</v>
      </c>
      <c r="W23" t="s">
        <v>119</v>
      </c>
      <c r="X23" s="5" t="s">
        <v>122</v>
      </c>
      <c r="Y23" t="s">
        <v>233</v>
      </c>
      <c r="Z23" t="s">
        <v>143</v>
      </c>
      <c r="AA23" t="s">
        <v>48</v>
      </c>
      <c r="AB23">
        <v>516</v>
      </c>
      <c r="AC23" s="1">
        <v>3629.6309999999999</v>
      </c>
      <c r="AD23" s="1">
        <v>1845.6</v>
      </c>
      <c r="AE23" s="28">
        <v>1.9670000000000001</v>
      </c>
      <c r="AF23">
        <v>2.2000000000000002</v>
      </c>
      <c r="AG23">
        <v>12.907</v>
      </c>
      <c r="AH23">
        <v>181.284899</v>
      </c>
      <c r="AI23">
        <v>4.0790839999999999</v>
      </c>
      <c r="AJ23">
        <v>54.847402000000002</v>
      </c>
      <c r="AK23">
        <v>642</v>
      </c>
      <c r="AL23">
        <v>23</v>
      </c>
      <c r="AM23">
        <v>797</v>
      </c>
      <c r="AN23">
        <v>92</v>
      </c>
      <c r="AO23">
        <v>20.021695000000001</v>
      </c>
      <c r="AP23">
        <v>3678.7</v>
      </c>
      <c r="AQ23">
        <v>105</v>
      </c>
      <c r="AR23">
        <v>5</v>
      </c>
      <c r="AS23">
        <v>647</v>
      </c>
      <c r="AT23">
        <v>0.63400000000000001</v>
      </c>
      <c r="AU23">
        <v>21.957999999999998</v>
      </c>
      <c r="AV23">
        <v>31032</v>
      </c>
      <c r="AW23">
        <v>0</v>
      </c>
      <c r="AX23" s="29">
        <v>0.44</v>
      </c>
      <c r="AY23">
        <v>0.83535714285714291</v>
      </c>
      <c r="AZ23" t="s">
        <v>67</v>
      </c>
      <c r="BA23" t="s">
        <v>213</v>
      </c>
      <c r="BB23">
        <v>1</v>
      </c>
      <c r="BC23" t="s">
        <v>598</v>
      </c>
      <c r="BD23">
        <v>9</v>
      </c>
      <c r="BE23">
        <v>19388.713</v>
      </c>
      <c r="BF23">
        <v>0.33530466926814589</v>
      </c>
      <c r="BG23">
        <v>0.28009915050649759</v>
      </c>
      <c r="BH23">
        <v>376199.73799999995</v>
      </c>
      <c r="BI23">
        <v>1.7281048717795761E-2</v>
      </c>
      <c r="BJ23">
        <v>1.4435847482472959E-2</v>
      </c>
      <c r="BK23">
        <v>1</v>
      </c>
      <c r="BL23" t="s">
        <v>68</v>
      </c>
      <c r="BM23">
        <v>-2</v>
      </c>
      <c r="BN23" t="s">
        <v>627</v>
      </c>
    </row>
    <row r="24" spans="1:66">
      <c r="A24" s="141" t="str">
        <f t="shared" si="20"/>
        <v>선진여객</v>
      </c>
      <c r="B24" s="141" t="str">
        <f t="shared" si="21"/>
        <v>72</v>
      </c>
      <c r="C24" s="142" t="str">
        <f t="shared" si="22"/>
        <v>78바1193</v>
      </c>
      <c r="D24" s="116" t="str">
        <f t="shared" si="23"/>
        <v>대형</v>
      </c>
      <c r="E24" s="112" t="str">
        <f t="shared" si="16"/>
        <v>C</v>
      </c>
      <c r="F24" s="162">
        <f t="shared" si="17"/>
        <v>0.85363636363636353</v>
      </c>
      <c r="G24" s="163">
        <f t="shared" si="18"/>
        <v>1.8779999999999999</v>
      </c>
      <c r="H24" s="164">
        <f t="shared" si="19"/>
        <v>2.2000000000000002</v>
      </c>
      <c r="I24" s="165">
        <f t="shared" si="24"/>
        <v>6590.9030000000002</v>
      </c>
      <c r="J24" s="166">
        <f t="shared" si="25"/>
        <v>1.1929821470669314E-2</v>
      </c>
      <c r="K24" s="166">
        <f t="shared" si="26"/>
        <v>0.33137648139532105</v>
      </c>
      <c r="L24" s="166">
        <f t="shared" si="27"/>
        <v>0.14398633995979002</v>
      </c>
      <c r="M24" s="167">
        <f t="shared" si="28"/>
        <v>11.968999999999999</v>
      </c>
      <c r="N24" s="168">
        <f t="shared" si="29"/>
        <v>1.4999999999999999E-2</v>
      </c>
      <c r="O24" s="168">
        <f t="shared" si="30"/>
        <v>6.8280000000000003</v>
      </c>
      <c r="P24" s="169">
        <f t="shared" si="31"/>
        <v>0</v>
      </c>
      <c r="Q24" s="170">
        <f t="shared" si="32"/>
        <v>73</v>
      </c>
      <c r="R24" s="171">
        <f t="shared" si="33"/>
        <v>26.986384016294963</v>
      </c>
      <c r="S24" s="143">
        <f t="shared" si="34"/>
        <v>1</v>
      </c>
      <c r="T24" s="143">
        <f t="shared" si="35"/>
        <v>450</v>
      </c>
      <c r="U24" t="s">
        <v>119</v>
      </c>
      <c r="V24" s="5" t="s">
        <v>122</v>
      </c>
      <c r="W24" t="s">
        <v>119</v>
      </c>
      <c r="X24" s="5" t="s">
        <v>122</v>
      </c>
      <c r="Y24" t="s">
        <v>234</v>
      </c>
      <c r="Z24" t="s">
        <v>143</v>
      </c>
      <c r="AA24" t="s">
        <v>48</v>
      </c>
      <c r="AB24">
        <v>516</v>
      </c>
      <c r="AC24" s="1">
        <v>6590.9030000000002</v>
      </c>
      <c r="AD24" s="1">
        <v>3510.0320000000002</v>
      </c>
      <c r="AE24" s="28">
        <v>1.8779999999999999</v>
      </c>
      <c r="AF24">
        <v>2.2000000000000002</v>
      </c>
      <c r="AG24">
        <v>11.968999999999999</v>
      </c>
      <c r="AH24">
        <v>371.90958899999998</v>
      </c>
      <c r="AI24">
        <v>4.4368150000000002</v>
      </c>
      <c r="AJ24">
        <v>123.242091</v>
      </c>
      <c r="AK24">
        <v>949</v>
      </c>
      <c r="AL24">
        <v>1</v>
      </c>
      <c r="AM24">
        <v>450</v>
      </c>
      <c r="AN24">
        <v>73</v>
      </c>
      <c r="AO24">
        <v>17.721788</v>
      </c>
      <c r="AP24">
        <v>2551.5</v>
      </c>
      <c r="AQ24">
        <v>0</v>
      </c>
      <c r="AR24">
        <v>10</v>
      </c>
      <c r="AS24">
        <v>1979</v>
      </c>
      <c r="AT24">
        <v>1.4999999999999999E-2</v>
      </c>
      <c r="AU24">
        <v>6.8280000000000003</v>
      </c>
      <c r="AV24">
        <v>57783</v>
      </c>
      <c r="AW24">
        <v>0</v>
      </c>
      <c r="AX24" s="29">
        <v>0.44</v>
      </c>
      <c r="AY24">
        <v>0.86071428571428577</v>
      </c>
      <c r="AZ24" t="s">
        <v>69</v>
      </c>
      <c r="BA24" t="s">
        <v>213</v>
      </c>
      <c r="BB24">
        <v>1</v>
      </c>
      <c r="BC24" t="s">
        <v>599</v>
      </c>
      <c r="BD24">
        <v>7</v>
      </c>
      <c r="BE24">
        <v>19388.713</v>
      </c>
      <c r="BF24">
        <v>0.33536176434196535</v>
      </c>
      <c r="BG24">
        <v>0.28865066145147733</v>
      </c>
      <c r="BH24">
        <v>376199.73799999995</v>
      </c>
      <c r="BI24">
        <v>1.7283991303577148E-2</v>
      </c>
      <c r="BJ24">
        <v>1.4876578229150332E-2</v>
      </c>
      <c r="BK24">
        <v>1</v>
      </c>
      <c r="BL24" t="s">
        <v>69</v>
      </c>
      <c r="BM24">
        <v>0</v>
      </c>
      <c r="BN24" t="s">
        <v>641</v>
      </c>
    </row>
    <row r="25" spans="1:66">
      <c r="A25" s="144" t="str">
        <f t="shared" si="20"/>
        <v>선진여객</v>
      </c>
      <c r="B25" s="144" t="str">
        <f t="shared" si="21"/>
        <v>80</v>
      </c>
      <c r="C25" s="145" t="str">
        <f t="shared" si="22"/>
        <v>73아1437</v>
      </c>
      <c r="D25" s="133" t="str">
        <f t="shared" si="23"/>
        <v>중형</v>
      </c>
      <c r="E25" s="129" t="str">
        <f t="shared" si="16"/>
        <v>B</v>
      </c>
      <c r="F25" s="152">
        <f t="shared" si="17"/>
        <v>0.86076923076923073</v>
      </c>
      <c r="G25" s="153">
        <f t="shared" si="18"/>
        <v>2.238</v>
      </c>
      <c r="H25" s="154">
        <f t="shared" si="19"/>
        <v>2.6</v>
      </c>
      <c r="I25" s="155">
        <f t="shared" si="24"/>
        <v>6380.5829999999996</v>
      </c>
      <c r="J25" s="156">
        <f t="shared" si="25"/>
        <v>1.2451880741965578E-2</v>
      </c>
      <c r="K25" s="156">
        <f t="shared" si="26"/>
        <v>0.38058059245814618</v>
      </c>
      <c r="L25" s="156">
        <f t="shared" si="27"/>
        <v>0.18995129441933442</v>
      </c>
      <c r="M25" s="157">
        <f t="shared" si="28"/>
        <v>14.167</v>
      </c>
      <c r="N25" s="158">
        <f t="shared" si="29"/>
        <v>4.7E-2</v>
      </c>
      <c r="O25" s="158">
        <f t="shared" si="30"/>
        <v>26.533999999999999</v>
      </c>
      <c r="P25" s="159">
        <f t="shared" si="31"/>
        <v>0</v>
      </c>
      <c r="Q25" s="160">
        <f t="shared" si="32"/>
        <v>78</v>
      </c>
      <c r="R25" s="161">
        <f t="shared" si="33"/>
        <v>25.067294428466049</v>
      </c>
      <c r="S25" s="146">
        <f t="shared" si="34"/>
        <v>3</v>
      </c>
      <c r="T25" s="146">
        <f t="shared" si="35"/>
        <v>1693</v>
      </c>
      <c r="U25" t="s">
        <v>119</v>
      </c>
      <c r="V25" t="s">
        <v>123</v>
      </c>
      <c r="W25" s="4" t="s">
        <v>119</v>
      </c>
      <c r="X25" s="4" t="s">
        <v>123</v>
      </c>
      <c r="Y25" s="4" t="s">
        <v>235</v>
      </c>
      <c r="Z25" s="4" t="s">
        <v>204</v>
      </c>
      <c r="AA25" s="4" t="s">
        <v>48</v>
      </c>
      <c r="AB25" s="4">
        <v>516</v>
      </c>
      <c r="AC25" s="4">
        <v>6380.5829999999996</v>
      </c>
      <c r="AD25" s="4">
        <v>2850.6109999999999</v>
      </c>
      <c r="AE25" s="4">
        <v>2.238</v>
      </c>
      <c r="AF25" s="4">
        <v>2.6</v>
      </c>
      <c r="AG25" s="4">
        <v>14.167</v>
      </c>
      <c r="AH25" s="4">
        <v>419.36042500000002</v>
      </c>
      <c r="AI25" s="4">
        <v>5.2218260000000001</v>
      </c>
      <c r="AJ25" s="4">
        <v>159.60043899999999</v>
      </c>
      <c r="AK25" s="4">
        <v>1212</v>
      </c>
      <c r="AL25" s="4">
        <v>3</v>
      </c>
      <c r="AM25" s="4">
        <v>1693</v>
      </c>
      <c r="AN25" s="4">
        <v>78</v>
      </c>
      <c r="AO25" s="4">
        <v>15.215033</v>
      </c>
      <c r="AP25" s="4">
        <v>1479.4</v>
      </c>
      <c r="AQ25" s="4">
        <v>0</v>
      </c>
      <c r="AR25" s="4">
        <v>15</v>
      </c>
      <c r="AS25" s="4">
        <v>2314</v>
      </c>
      <c r="AT25" s="4">
        <v>4.7E-2</v>
      </c>
      <c r="AU25" s="4">
        <v>26.533999999999999</v>
      </c>
      <c r="AV25" s="4">
        <v>53086</v>
      </c>
      <c r="AW25" s="4">
        <v>0</v>
      </c>
      <c r="AX25" s="30">
        <v>0.63</v>
      </c>
      <c r="AY25">
        <v>0.90649999999999997</v>
      </c>
      <c r="AZ25" t="s">
        <v>68</v>
      </c>
      <c r="BA25" t="s">
        <v>216</v>
      </c>
      <c r="BB25">
        <v>4</v>
      </c>
      <c r="BC25" t="s">
        <v>644</v>
      </c>
      <c r="BD25">
        <v>11</v>
      </c>
      <c r="BE25">
        <v>63960.132999999994</v>
      </c>
      <c r="BF25">
        <v>8.4951934043038982E-2</v>
      </c>
      <c r="BG25">
        <v>7.7008928210014829E-2</v>
      </c>
      <c r="BH25">
        <v>376199.73799999995</v>
      </c>
      <c r="BI25">
        <v>1.4443223774919271E-2</v>
      </c>
      <c r="BJ25">
        <v>1.309278235196432E-2</v>
      </c>
      <c r="BK25">
        <v>1</v>
      </c>
      <c r="BL25" t="s">
        <v>68</v>
      </c>
      <c r="BM25">
        <v>0</v>
      </c>
      <c r="BN25" t="s">
        <v>641</v>
      </c>
    </row>
    <row r="26" spans="1:66">
      <c r="A26" s="141" t="str">
        <f t="shared" si="20"/>
        <v>선진여객</v>
      </c>
      <c r="B26" s="141" t="str">
        <f t="shared" si="21"/>
        <v>80</v>
      </c>
      <c r="C26" s="142" t="str">
        <f t="shared" si="22"/>
        <v>78바1137</v>
      </c>
      <c r="D26" s="116" t="str">
        <f t="shared" si="23"/>
        <v>중형</v>
      </c>
      <c r="E26" s="112" t="str">
        <f t="shared" si="16"/>
        <v>C</v>
      </c>
      <c r="F26" s="162">
        <f t="shared" si="17"/>
        <v>0.82040000000000002</v>
      </c>
      <c r="G26" s="163">
        <f t="shared" si="18"/>
        <v>2.0510000000000002</v>
      </c>
      <c r="H26" s="164">
        <f t="shared" si="19"/>
        <v>2.5</v>
      </c>
      <c r="I26" s="165">
        <f t="shared" si="24"/>
        <v>5597.99</v>
      </c>
      <c r="J26" s="166">
        <f t="shared" si="25"/>
        <v>1.3680237859506028E-2</v>
      </c>
      <c r="K26" s="166">
        <f t="shared" si="26"/>
        <v>0.35809636626257035</v>
      </c>
      <c r="L26" s="166">
        <f t="shared" si="27"/>
        <v>0.15970017809963935</v>
      </c>
      <c r="M26" s="167">
        <f t="shared" si="28"/>
        <v>14.116</v>
      </c>
      <c r="N26" s="168">
        <f t="shared" si="29"/>
        <v>3.5999999999999997E-2</v>
      </c>
      <c r="O26" s="168">
        <f t="shared" si="30"/>
        <v>14.273</v>
      </c>
      <c r="P26" s="169">
        <f t="shared" si="31"/>
        <v>0.23166666666666666</v>
      </c>
      <c r="Q26" s="170">
        <f t="shared" si="32"/>
        <v>86</v>
      </c>
      <c r="R26" s="171">
        <f t="shared" si="33"/>
        <v>24.462454518128599</v>
      </c>
      <c r="S26" s="143">
        <f t="shared" si="34"/>
        <v>2</v>
      </c>
      <c r="T26" s="143">
        <f t="shared" si="35"/>
        <v>799</v>
      </c>
      <c r="U26" t="s">
        <v>119</v>
      </c>
      <c r="V26" s="5" t="s">
        <v>123</v>
      </c>
      <c r="W26" t="s">
        <v>119</v>
      </c>
      <c r="X26" s="5" t="s">
        <v>123</v>
      </c>
      <c r="Y26" t="s">
        <v>238</v>
      </c>
      <c r="Z26" t="s">
        <v>204</v>
      </c>
      <c r="AA26" t="s">
        <v>48</v>
      </c>
      <c r="AB26">
        <v>516</v>
      </c>
      <c r="AC26" s="1">
        <v>5597.99</v>
      </c>
      <c r="AD26" s="1">
        <v>2730.0169999999998</v>
      </c>
      <c r="AE26" s="28">
        <v>2.0510000000000002</v>
      </c>
      <c r="AF26">
        <v>2.5</v>
      </c>
      <c r="AG26">
        <v>14.116</v>
      </c>
      <c r="AH26">
        <v>364.26544999999999</v>
      </c>
      <c r="AI26">
        <v>4.9832380000000001</v>
      </c>
      <c r="AJ26">
        <v>130.44213400000001</v>
      </c>
      <c r="AK26">
        <v>894</v>
      </c>
      <c r="AL26">
        <v>2</v>
      </c>
      <c r="AM26">
        <v>799</v>
      </c>
      <c r="AN26">
        <v>86</v>
      </c>
      <c r="AO26">
        <v>15.367886</v>
      </c>
      <c r="AP26">
        <v>2021.3</v>
      </c>
      <c r="AQ26">
        <v>13.9</v>
      </c>
      <c r="AR26">
        <v>3</v>
      </c>
      <c r="AS26">
        <v>76</v>
      </c>
      <c r="AT26">
        <v>3.5999999999999997E-2</v>
      </c>
      <c r="AU26">
        <v>14.273</v>
      </c>
      <c r="AV26">
        <v>47536</v>
      </c>
      <c r="AW26">
        <v>0</v>
      </c>
      <c r="AX26" s="29">
        <v>0.59</v>
      </c>
      <c r="AY26">
        <v>0.878</v>
      </c>
      <c r="AZ26" t="s">
        <v>69</v>
      </c>
      <c r="BA26" t="s">
        <v>216</v>
      </c>
      <c r="BB26">
        <v>4</v>
      </c>
      <c r="BC26" t="s">
        <v>645</v>
      </c>
      <c r="BD26">
        <v>15</v>
      </c>
      <c r="BE26">
        <v>63960.132999999994</v>
      </c>
      <c r="BF26">
        <v>7.8660514980480115E-2</v>
      </c>
      <c r="BG26">
        <v>6.9063932152861537E-2</v>
      </c>
      <c r="BH26">
        <v>376199.73799999995</v>
      </c>
      <c r="BI26">
        <v>1.3373579223492176E-2</v>
      </c>
      <c r="BJ26">
        <v>1.174200255822613E-2</v>
      </c>
      <c r="BK26">
        <v>1</v>
      </c>
      <c r="BL26" t="s">
        <v>69</v>
      </c>
      <c r="BM26">
        <v>0</v>
      </c>
      <c r="BN26" t="s">
        <v>641</v>
      </c>
    </row>
    <row r="27" spans="1:66">
      <c r="A27" s="144" t="str">
        <f t="shared" si="20"/>
        <v>선진여객</v>
      </c>
      <c r="B27" s="144" t="str">
        <f t="shared" si="21"/>
        <v>80</v>
      </c>
      <c r="C27" s="145" t="str">
        <f t="shared" si="22"/>
        <v>78바1138</v>
      </c>
      <c r="D27" s="133" t="str">
        <f t="shared" si="23"/>
        <v>중형</v>
      </c>
      <c r="E27" s="129" t="str">
        <f t="shared" si="16"/>
        <v>C</v>
      </c>
      <c r="F27" s="152">
        <f t="shared" si="17"/>
        <v>0.82919999999999994</v>
      </c>
      <c r="G27" s="153">
        <f t="shared" si="18"/>
        <v>2.073</v>
      </c>
      <c r="H27" s="154">
        <f t="shared" si="19"/>
        <v>2.5</v>
      </c>
      <c r="I27" s="155">
        <f t="shared" si="24"/>
        <v>5873.7089999999998</v>
      </c>
      <c r="J27" s="156">
        <f t="shared" si="25"/>
        <v>9.3863073571304866E-3</v>
      </c>
      <c r="K27" s="156">
        <f t="shared" si="26"/>
        <v>0.36919120489170387</v>
      </c>
      <c r="L27" s="156">
        <f t="shared" si="27"/>
        <v>0.10589561042264777</v>
      </c>
      <c r="M27" s="157">
        <f t="shared" si="28"/>
        <v>13.372999999999999</v>
      </c>
      <c r="N27" s="158">
        <f t="shared" si="29"/>
        <v>0.10199999999999999</v>
      </c>
      <c r="O27" s="158">
        <f t="shared" si="30"/>
        <v>15.151999999999999</v>
      </c>
      <c r="P27" s="159">
        <f t="shared" si="31"/>
        <v>0.15833333333333333</v>
      </c>
      <c r="Q27" s="160">
        <f t="shared" si="32"/>
        <v>86</v>
      </c>
      <c r="R27" s="161">
        <f t="shared" si="33"/>
        <v>24.27602910024239</v>
      </c>
      <c r="S27" s="146">
        <f t="shared" si="34"/>
        <v>6</v>
      </c>
      <c r="T27" s="146">
        <f t="shared" si="35"/>
        <v>890</v>
      </c>
      <c r="U27" t="s">
        <v>119</v>
      </c>
      <c r="V27" t="s">
        <v>123</v>
      </c>
      <c r="W27" t="s">
        <v>119</v>
      </c>
      <c r="X27" s="4" t="s">
        <v>123</v>
      </c>
      <c r="Y27" s="4" t="s">
        <v>240</v>
      </c>
      <c r="Z27" s="4" t="s">
        <v>204</v>
      </c>
      <c r="AA27" s="4" t="s">
        <v>48</v>
      </c>
      <c r="AB27" s="4">
        <v>516</v>
      </c>
      <c r="AC27" s="4">
        <v>5873.7089999999998</v>
      </c>
      <c r="AD27" s="4">
        <v>2832.8939999999998</v>
      </c>
      <c r="AE27" s="4">
        <v>2.073</v>
      </c>
      <c r="AF27" s="4">
        <v>2.5</v>
      </c>
      <c r="AG27" s="4">
        <v>13.372999999999999</v>
      </c>
      <c r="AH27" s="4">
        <v>389.35684300000003</v>
      </c>
      <c r="AI27" s="4">
        <v>3.654623</v>
      </c>
      <c r="AJ27" s="4">
        <v>143.74712199999999</v>
      </c>
      <c r="AK27" s="4">
        <v>622</v>
      </c>
      <c r="AL27" s="4">
        <v>6</v>
      </c>
      <c r="AM27" s="4">
        <v>890</v>
      </c>
      <c r="AN27" s="4">
        <v>86</v>
      </c>
      <c r="AO27" s="4">
        <v>15.08567</v>
      </c>
      <c r="AP27" s="4">
        <v>265.8</v>
      </c>
      <c r="AQ27" s="4">
        <v>9.5</v>
      </c>
      <c r="AR27" s="4">
        <v>3</v>
      </c>
      <c r="AS27" s="4">
        <v>166</v>
      </c>
      <c r="AT27" s="4">
        <v>0.10199999999999999</v>
      </c>
      <c r="AU27" s="4">
        <v>15.151999999999999</v>
      </c>
      <c r="AV27" s="4">
        <v>51272</v>
      </c>
      <c r="AW27" s="4">
        <v>0</v>
      </c>
      <c r="AX27" s="30">
        <v>0.57999999999999996</v>
      </c>
      <c r="AY27">
        <v>0.89800000000000002</v>
      </c>
      <c r="AZ27" t="s">
        <v>69</v>
      </c>
      <c r="BA27" t="s">
        <v>216</v>
      </c>
      <c r="BB27">
        <v>1</v>
      </c>
      <c r="BC27" t="s">
        <v>231</v>
      </c>
      <c r="BD27">
        <v>9</v>
      </c>
      <c r="BE27">
        <v>63960.132999999994</v>
      </c>
      <c r="BF27">
        <v>2.7108980526979208E-2</v>
      </c>
      <c r="BG27">
        <v>2.4343864513227328E-2</v>
      </c>
      <c r="BH27">
        <v>376199.73799999995</v>
      </c>
      <c r="BI27">
        <v>4.6089718435689082E-3</v>
      </c>
      <c r="BJ27">
        <v>4.1388567155248796E-3</v>
      </c>
      <c r="BK27">
        <v>1</v>
      </c>
      <c r="BL27" t="s">
        <v>69</v>
      </c>
      <c r="BM27">
        <v>0</v>
      </c>
      <c r="BN27" t="s">
        <v>641</v>
      </c>
    </row>
    <row r="28" spans="1:66">
      <c r="A28" s="141" t="str">
        <f t="shared" si="20"/>
        <v>선진여객</v>
      </c>
      <c r="B28" s="141" t="str">
        <f t="shared" si="21"/>
        <v>80</v>
      </c>
      <c r="C28" s="142" t="str">
        <f t="shared" si="22"/>
        <v>78바1139</v>
      </c>
      <c r="D28" s="116" t="str">
        <f t="shared" si="23"/>
        <v>중형</v>
      </c>
      <c r="E28" s="112" t="str">
        <f t="shared" si="16"/>
        <v>B</v>
      </c>
      <c r="F28" s="162">
        <f t="shared" si="17"/>
        <v>0.8912000000000001</v>
      </c>
      <c r="G28" s="163">
        <f t="shared" si="18"/>
        <v>2.2280000000000002</v>
      </c>
      <c r="H28" s="164">
        <f t="shared" si="19"/>
        <v>2.5</v>
      </c>
      <c r="I28" s="165">
        <f t="shared" si="24"/>
        <v>5604.7110000000002</v>
      </c>
      <c r="J28" s="166">
        <f t="shared" si="25"/>
        <v>6.3104199232113783E-3</v>
      </c>
      <c r="K28" s="166">
        <f t="shared" si="26"/>
        <v>0.36260142226176073</v>
      </c>
      <c r="L28" s="166">
        <f t="shared" si="27"/>
        <v>0.23837089905260056</v>
      </c>
      <c r="M28" s="167">
        <f t="shared" si="28"/>
        <v>11.888999999999999</v>
      </c>
      <c r="N28" s="168">
        <f t="shared" si="29"/>
        <v>0.41</v>
      </c>
      <c r="O28" s="168">
        <f t="shared" si="30"/>
        <v>7.3150000000000004</v>
      </c>
      <c r="P28" s="169">
        <f t="shared" si="31"/>
        <v>0</v>
      </c>
      <c r="Q28" s="170">
        <f t="shared" si="32"/>
        <v>74</v>
      </c>
      <c r="R28" s="171">
        <f t="shared" si="33"/>
        <v>23.770698050729397</v>
      </c>
      <c r="S28" s="143">
        <f t="shared" si="34"/>
        <v>23</v>
      </c>
      <c r="T28" s="143">
        <f t="shared" si="35"/>
        <v>410</v>
      </c>
      <c r="U28" t="s">
        <v>119</v>
      </c>
      <c r="V28" t="s">
        <v>123</v>
      </c>
      <c r="W28" s="4" t="s">
        <v>119</v>
      </c>
      <c r="X28" s="4" t="s">
        <v>123</v>
      </c>
      <c r="Y28" s="4" t="s">
        <v>242</v>
      </c>
      <c r="Z28" s="4" t="s">
        <v>204</v>
      </c>
      <c r="AA28" s="4" t="s">
        <v>48</v>
      </c>
      <c r="AB28" s="4">
        <v>516</v>
      </c>
      <c r="AC28" s="4">
        <v>5604.7110000000002</v>
      </c>
      <c r="AD28" s="4">
        <v>2516.0819999999999</v>
      </c>
      <c r="AE28" s="4">
        <v>2.2280000000000002</v>
      </c>
      <c r="AF28" s="4">
        <v>2.5</v>
      </c>
      <c r="AG28" s="4">
        <v>11.888999999999999</v>
      </c>
      <c r="AH28" s="4">
        <v>373.61237899999998</v>
      </c>
      <c r="AI28" s="4">
        <v>2.3576510000000002</v>
      </c>
      <c r="AJ28" s="4">
        <v>135.47237999999999</v>
      </c>
      <c r="AK28" s="4">
        <v>1336</v>
      </c>
      <c r="AL28" s="4">
        <v>23</v>
      </c>
      <c r="AM28" s="4">
        <v>410</v>
      </c>
      <c r="AN28" s="4">
        <v>74</v>
      </c>
      <c r="AO28" s="4">
        <v>15.001405999999999</v>
      </c>
      <c r="AP28" s="4">
        <v>45.1</v>
      </c>
      <c r="AQ28" s="4">
        <v>0</v>
      </c>
      <c r="AR28" s="4">
        <v>2</v>
      </c>
      <c r="AS28" s="4">
        <v>81</v>
      </c>
      <c r="AT28" s="4">
        <v>0.41</v>
      </c>
      <c r="AU28" s="4">
        <v>7.3150000000000004</v>
      </c>
      <c r="AV28" s="4">
        <v>49351</v>
      </c>
      <c r="AW28" s="4">
        <v>0</v>
      </c>
      <c r="AX28" s="30">
        <v>0.59</v>
      </c>
      <c r="AY28">
        <v>0.90500000000000003</v>
      </c>
      <c r="AZ28" t="s">
        <v>68</v>
      </c>
      <c r="BA28" t="s">
        <v>216</v>
      </c>
      <c r="BB28">
        <v>6</v>
      </c>
      <c r="BC28" t="s">
        <v>646</v>
      </c>
      <c r="BD28">
        <v>11</v>
      </c>
      <c r="BE28">
        <v>63960.132999999994</v>
      </c>
      <c r="BF28">
        <v>6.0754845522288083E-2</v>
      </c>
      <c r="BG28">
        <v>5.4983135197670716E-2</v>
      </c>
      <c r="BH28">
        <v>376199.73799999995</v>
      </c>
      <c r="BI28">
        <v>1.0329321388309953E-2</v>
      </c>
      <c r="BJ28">
        <v>9.3480358564205068E-3</v>
      </c>
      <c r="BK28">
        <v>1</v>
      </c>
      <c r="BL28" t="s">
        <v>69</v>
      </c>
      <c r="BM28">
        <v>1</v>
      </c>
      <c r="BN28" t="s">
        <v>647</v>
      </c>
    </row>
    <row r="29" spans="1:66">
      <c r="A29" s="144" t="str">
        <f t="shared" si="20"/>
        <v>선진여객</v>
      </c>
      <c r="B29" s="144" t="str">
        <f t="shared" si="21"/>
        <v>80</v>
      </c>
      <c r="C29" s="145" t="str">
        <f t="shared" si="22"/>
        <v>78바1140</v>
      </c>
      <c r="D29" s="133" t="str">
        <f t="shared" si="23"/>
        <v>중형</v>
      </c>
      <c r="E29" s="129" t="str">
        <f t="shared" si="16"/>
        <v>B</v>
      </c>
      <c r="F29" s="152">
        <f t="shared" si="17"/>
        <v>0.89192307692307682</v>
      </c>
      <c r="G29" s="153">
        <f t="shared" si="18"/>
        <v>2.319</v>
      </c>
      <c r="H29" s="154">
        <f t="shared" si="19"/>
        <v>2.6</v>
      </c>
      <c r="I29" s="155">
        <f t="shared" si="24"/>
        <v>5933.1229999999996</v>
      </c>
      <c r="J29" s="156">
        <f t="shared" si="25"/>
        <v>6.2424078289230571E-3</v>
      </c>
      <c r="K29" s="156">
        <f t="shared" si="26"/>
        <v>0.36895742868146875</v>
      </c>
      <c r="L29" s="156">
        <f t="shared" si="27"/>
        <v>0.25248086041701817</v>
      </c>
      <c r="M29" s="157">
        <f t="shared" si="28"/>
        <v>12.029</v>
      </c>
      <c r="N29" s="158">
        <f t="shared" si="29"/>
        <v>8.4000000000000005E-2</v>
      </c>
      <c r="O29" s="158">
        <f t="shared" si="30"/>
        <v>18.911000000000001</v>
      </c>
      <c r="P29" s="159">
        <f t="shared" si="31"/>
        <v>0</v>
      </c>
      <c r="Q29" s="160">
        <f t="shared" si="32"/>
        <v>68</v>
      </c>
      <c r="R29" s="161">
        <f t="shared" si="33"/>
        <v>24.114074856746544</v>
      </c>
      <c r="S29" s="146">
        <f t="shared" si="34"/>
        <v>5</v>
      </c>
      <c r="T29" s="146">
        <f t="shared" si="35"/>
        <v>1122</v>
      </c>
      <c r="U29" t="s">
        <v>119</v>
      </c>
      <c r="V29" s="5" t="s">
        <v>123</v>
      </c>
      <c r="W29" t="s">
        <v>119</v>
      </c>
      <c r="X29" s="5" t="s">
        <v>123</v>
      </c>
      <c r="Y29" t="s">
        <v>243</v>
      </c>
      <c r="Z29" t="s">
        <v>204</v>
      </c>
      <c r="AA29" t="s">
        <v>48</v>
      </c>
      <c r="AB29">
        <v>516</v>
      </c>
      <c r="AC29" s="1">
        <v>5933.1229999999996</v>
      </c>
      <c r="AD29" s="1">
        <v>2558.165</v>
      </c>
      <c r="AE29" s="28">
        <v>2.319</v>
      </c>
      <c r="AF29">
        <v>2.6</v>
      </c>
      <c r="AG29">
        <v>12.029</v>
      </c>
      <c r="AH29">
        <v>393.79628300000002</v>
      </c>
      <c r="AI29">
        <v>2.458237</v>
      </c>
      <c r="AJ29">
        <v>145.29406399999999</v>
      </c>
      <c r="AK29">
        <v>1498</v>
      </c>
      <c r="AL29">
        <v>5</v>
      </c>
      <c r="AM29">
        <v>1122</v>
      </c>
      <c r="AN29">
        <v>68</v>
      </c>
      <c r="AO29">
        <v>15.066477000000001</v>
      </c>
      <c r="AP29">
        <v>192.4</v>
      </c>
      <c r="AQ29">
        <v>0</v>
      </c>
      <c r="AR29">
        <v>0</v>
      </c>
      <c r="AS29">
        <v>0</v>
      </c>
      <c r="AT29">
        <v>8.4000000000000005E-2</v>
      </c>
      <c r="AU29">
        <v>18.911000000000001</v>
      </c>
      <c r="AV29">
        <v>52884</v>
      </c>
      <c r="AW29">
        <v>0</v>
      </c>
      <c r="AX29" s="29">
        <v>0.61</v>
      </c>
      <c r="AY29">
        <v>0.92</v>
      </c>
      <c r="AZ29" t="s">
        <v>68</v>
      </c>
      <c r="BA29" t="s">
        <v>216</v>
      </c>
      <c r="BB29">
        <v>3</v>
      </c>
      <c r="BC29" t="s">
        <v>648</v>
      </c>
      <c r="BD29">
        <v>13</v>
      </c>
      <c r="BE29">
        <v>63960.132999999994</v>
      </c>
      <c r="BF29">
        <v>0.10694036549298609</v>
      </c>
      <c r="BG29">
        <v>9.8385136253547209E-2</v>
      </c>
      <c r="BH29">
        <v>376199.73799999995</v>
      </c>
      <c r="BI29">
        <v>1.818161819134494E-2</v>
      </c>
      <c r="BJ29">
        <v>1.6727088736037347E-2</v>
      </c>
      <c r="BK29">
        <v>1</v>
      </c>
      <c r="BL29" t="s">
        <v>68</v>
      </c>
      <c r="BM29">
        <v>0</v>
      </c>
      <c r="BN29" t="s">
        <v>641</v>
      </c>
    </row>
    <row r="30" spans="1:66">
      <c r="A30" s="141" t="str">
        <f t="shared" si="20"/>
        <v>선진여객</v>
      </c>
      <c r="B30" s="141" t="str">
        <f t="shared" si="21"/>
        <v>80</v>
      </c>
      <c r="C30" s="142" t="str">
        <f t="shared" si="22"/>
        <v>78바1142</v>
      </c>
      <c r="D30" s="116" t="str">
        <f t="shared" si="23"/>
        <v>중형</v>
      </c>
      <c r="E30" s="112" t="str">
        <f t="shared" si="16"/>
        <v>C</v>
      </c>
      <c r="F30" s="162">
        <f t="shared" si="17"/>
        <v>0.80461538461538462</v>
      </c>
      <c r="G30" s="163">
        <f t="shared" si="18"/>
        <v>2.0920000000000001</v>
      </c>
      <c r="H30" s="164">
        <f t="shared" si="19"/>
        <v>2.6</v>
      </c>
      <c r="I30" s="165">
        <f t="shared" si="24"/>
        <v>6371.6940000000004</v>
      </c>
      <c r="J30" s="166">
        <f t="shared" si="25"/>
        <v>9.6814426353890592E-3</v>
      </c>
      <c r="K30" s="166">
        <f t="shared" si="26"/>
        <v>0.37100519624220518</v>
      </c>
      <c r="L30" s="166">
        <f t="shared" si="27"/>
        <v>0.16965660937264093</v>
      </c>
      <c r="M30" s="167">
        <f t="shared" si="28"/>
        <v>14.346</v>
      </c>
      <c r="N30" s="168">
        <f t="shared" si="29"/>
        <v>0.14099999999999999</v>
      </c>
      <c r="O30" s="168">
        <f t="shared" si="30"/>
        <v>15.836</v>
      </c>
      <c r="P30" s="169">
        <f t="shared" si="31"/>
        <v>0</v>
      </c>
      <c r="Q30" s="170">
        <f t="shared" si="32"/>
        <v>70</v>
      </c>
      <c r="R30" s="171">
        <f t="shared" si="33"/>
        <v>24.810835647464383</v>
      </c>
      <c r="S30" s="143">
        <f t="shared" si="34"/>
        <v>9</v>
      </c>
      <c r="T30" s="143">
        <f t="shared" si="35"/>
        <v>1009</v>
      </c>
      <c r="U30" t="s">
        <v>119</v>
      </c>
      <c r="V30" t="s">
        <v>123</v>
      </c>
      <c r="W30" t="s">
        <v>119</v>
      </c>
      <c r="X30" s="4" t="s">
        <v>123</v>
      </c>
      <c r="Y30" s="4" t="s">
        <v>244</v>
      </c>
      <c r="Z30" s="4" t="s">
        <v>204</v>
      </c>
      <c r="AA30" s="4" t="s">
        <v>48</v>
      </c>
      <c r="AB30" s="4">
        <v>516</v>
      </c>
      <c r="AC30" s="4">
        <v>6371.6940000000004</v>
      </c>
      <c r="AD30" s="4">
        <v>3045.6030000000001</v>
      </c>
      <c r="AE30" s="4">
        <v>2.0920000000000001</v>
      </c>
      <c r="AF30" s="4">
        <v>2.6</v>
      </c>
      <c r="AG30" s="4">
        <v>14.346</v>
      </c>
      <c r="AH30" s="4">
        <v>414.67043200000001</v>
      </c>
      <c r="AI30" s="4">
        <v>4.014608</v>
      </c>
      <c r="AJ30" s="4">
        <v>153.844885</v>
      </c>
      <c r="AK30" s="4">
        <v>1081</v>
      </c>
      <c r="AL30" s="4">
        <v>9</v>
      </c>
      <c r="AM30" s="4">
        <v>1009</v>
      </c>
      <c r="AN30" s="4">
        <v>70</v>
      </c>
      <c r="AO30" s="4">
        <v>15.365682</v>
      </c>
      <c r="AP30" s="4">
        <v>1022.6</v>
      </c>
      <c r="AQ30" s="4">
        <v>0</v>
      </c>
      <c r="AR30" s="4">
        <v>2</v>
      </c>
      <c r="AS30" s="4">
        <v>793</v>
      </c>
      <c r="AT30" s="4">
        <v>0.14099999999999999</v>
      </c>
      <c r="AU30" s="4">
        <v>15.836</v>
      </c>
      <c r="AV30" s="4">
        <v>48656</v>
      </c>
      <c r="AW30" s="4">
        <v>0</v>
      </c>
      <c r="AX30" s="30">
        <v>0.6</v>
      </c>
      <c r="AY30">
        <v>0.89449999999999996</v>
      </c>
      <c r="AZ30" t="s">
        <v>69</v>
      </c>
      <c r="BA30" t="s">
        <v>216</v>
      </c>
      <c r="BB30">
        <v>2</v>
      </c>
      <c r="BC30" t="s">
        <v>649</v>
      </c>
      <c r="BD30">
        <v>11</v>
      </c>
      <c r="BE30">
        <v>63960.132999999994</v>
      </c>
      <c r="BF30">
        <v>3.5937292375549004E-2</v>
      </c>
      <c r="BG30">
        <v>3.2145908029928581E-2</v>
      </c>
      <c r="BH30">
        <v>376199.73799999995</v>
      </c>
      <c r="BI30">
        <v>6.1099298266922251E-3</v>
      </c>
      <c r="BJ30">
        <v>5.465332229976195E-3</v>
      </c>
      <c r="BK30">
        <v>1</v>
      </c>
      <c r="BL30" t="s">
        <v>69</v>
      </c>
      <c r="BM30">
        <v>0</v>
      </c>
      <c r="BN30" t="s">
        <v>641</v>
      </c>
    </row>
    <row r="31" spans="1:66">
      <c r="A31" s="144" t="str">
        <f t="shared" si="20"/>
        <v>선진여객</v>
      </c>
      <c r="B31" s="144" t="str">
        <f t="shared" si="21"/>
        <v>80</v>
      </c>
      <c r="C31" s="145" t="str">
        <f t="shared" si="22"/>
        <v>78바1144</v>
      </c>
      <c r="D31" s="133" t="str">
        <f t="shared" si="23"/>
        <v>중형</v>
      </c>
      <c r="E31" s="129" t="str">
        <f t="shared" si="16"/>
        <v>B</v>
      </c>
      <c r="F31" s="152">
        <f t="shared" si="17"/>
        <v>0.90269230769230768</v>
      </c>
      <c r="G31" s="153">
        <f t="shared" si="18"/>
        <v>2.347</v>
      </c>
      <c r="H31" s="154">
        <f t="shared" si="19"/>
        <v>2.6</v>
      </c>
      <c r="I31" s="155">
        <f t="shared" si="24"/>
        <v>6403.424</v>
      </c>
      <c r="J31" s="156">
        <f t="shared" si="25"/>
        <v>1.5438933787995985E-2</v>
      </c>
      <c r="K31" s="156">
        <f t="shared" si="26"/>
        <v>0.35670140647359783</v>
      </c>
      <c r="L31" s="156">
        <f t="shared" si="27"/>
        <v>0.18490107792331104</v>
      </c>
      <c r="M31" s="157">
        <f t="shared" si="28"/>
        <v>11.904999999999999</v>
      </c>
      <c r="N31" s="158">
        <f t="shared" si="29"/>
        <v>9.4E-2</v>
      </c>
      <c r="O31" s="158">
        <f t="shared" si="30"/>
        <v>13.087</v>
      </c>
      <c r="P31" s="159">
        <f t="shared" si="31"/>
        <v>0</v>
      </c>
      <c r="Q31" s="160">
        <f t="shared" si="32"/>
        <v>86</v>
      </c>
      <c r="R31" s="161">
        <f t="shared" si="33"/>
        <v>24.650453878235901</v>
      </c>
      <c r="S31" s="146">
        <f t="shared" si="34"/>
        <v>6</v>
      </c>
      <c r="T31" s="146">
        <f t="shared" si="35"/>
        <v>838</v>
      </c>
      <c r="U31" t="s">
        <v>119</v>
      </c>
      <c r="V31" t="s">
        <v>123</v>
      </c>
      <c r="W31" s="4" t="s">
        <v>119</v>
      </c>
      <c r="X31" s="4" t="s">
        <v>123</v>
      </c>
      <c r="Y31" s="4" t="s">
        <v>245</v>
      </c>
      <c r="Z31" s="4" t="s">
        <v>204</v>
      </c>
      <c r="AA31" s="4" t="s">
        <v>48</v>
      </c>
      <c r="AB31" s="4">
        <v>516</v>
      </c>
      <c r="AC31" s="4">
        <v>6403.424</v>
      </c>
      <c r="AD31" s="4">
        <v>2728.2669999999998</v>
      </c>
      <c r="AE31" s="4">
        <v>2.347</v>
      </c>
      <c r="AF31" s="4">
        <v>2.6</v>
      </c>
      <c r="AG31" s="4">
        <v>11.904999999999999</v>
      </c>
      <c r="AH31" s="4">
        <v>413.73737899999998</v>
      </c>
      <c r="AI31" s="4">
        <v>6.387664</v>
      </c>
      <c r="AJ31" s="4">
        <v>147.58070499999999</v>
      </c>
      <c r="AK31" s="4">
        <v>1184</v>
      </c>
      <c r="AL31" s="4">
        <v>6</v>
      </c>
      <c r="AM31" s="4">
        <v>838</v>
      </c>
      <c r="AN31" s="4">
        <v>86</v>
      </c>
      <c r="AO31" s="4">
        <v>15.477024999999999</v>
      </c>
      <c r="AP31" s="4">
        <v>1572.1</v>
      </c>
      <c r="AQ31" s="4">
        <v>0</v>
      </c>
      <c r="AR31" s="4">
        <v>2</v>
      </c>
      <c r="AS31" s="4">
        <v>197</v>
      </c>
      <c r="AT31" s="4">
        <v>9.4E-2</v>
      </c>
      <c r="AU31" s="4">
        <v>13.087</v>
      </c>
      <c r="AV31" s="4">
        <v>53985</v>
      </c>
      <c r="AW31" s="4">
        <v>0</v>
      </c>
      <c r="AX31" s="4">
        <v>0.6</v>
      </c>
      <c r="AY31">
        <v>0.90549999999999997</v>
      </c>
      <c r="AZ31" t="s">
        <v>68</v>
      </c>
      <c r="BA31" t="s">
        <v>216</v>
      </c>
      <c r="BB31">
        <v>5</v>
      </c>
      <c r="BC31" t="s">
        <v>650</v>
      </c>
      <c r="BD31">
        <v>8</v>
      </c>
      <c r="BE31">
        <v>63960.132999999994</v>
      </c>
      <c r="BF31">
        <v>3.3624805001578092E-2</v>
      </c>
      <c r="BG31">
        <v>3.0447260928928962E-2</v>
      </c>
      <c r="BH31">
        <v>376199.73799999995</v>
      </c>
      <c r="BI31">
        <v>5.7167689999826641E-3</v>
      </c>
      <c r="BJ31">
        <v>5.1765343294843018E-3</v>
      </c>
      <c r="BK31">
        <v>1</v>
      </c>
      <c r="BL31" t="s">
        <v>68</v>
      </c>
      <c r="BM31">
        <v>0</v>
      </c>
      <c r="BN31" t="s">
        <v>641</v>
      </c>
    </row>
    <row r="32" spans="1:66">
      <c r="A32" s="141" t="str">
        <f t="shared" si="20"/>
        <v>선진여객</v>
      </c>
      <c r="B32" s="141" t="str">
        <f t="shared" si="21"/>
        <v>80</v>
      </c>
      <c r="C32" s="142" t="str">
        <f t="shared" si="22"/>
        <v>78바1145</v>
      </c>
      <c r="D32" s="116" t="str">
        <f t="shared" si="23"/>
        <v>중형</v>
      </c>
      <c r="E32" s="112" t="str">
        <f t="shared" si="16"/>
        <v>F</v>
      </c>
      <c r="F32" s="162">
        <f t="shared" si="17"/>
        <v>0.8403846153846154</v>
      </c>
      <c r="G32" s="163">
        <f t="shared" si="18"/>
        <v>2.1850000000000001</v>
      </c>
      <c r="H32" s="164">
        <f t="shared" si="19"/>
        <v>2.6</v>
      </c>
      <c r="I32" s="165">
        <f t="shared" si="24"/>
        <v>5891.6819999999998</v>
      </c>
      <c r="J32" s="166">
        <f t="shared" si="25"/>
        <v>6.0759064891142472E-3</v>
      </c>
      <c r="K32" s="166">
        <f t="shared" si="26"/>
        <v>0.36473139366611756</v>
      </c>
      <c r="L32" s="166">
        <f t="shared" si="27"/>
        <v>0.1923050157832687</v>
      </c>
      <c r="M32" s="167">
        <f t="shared" si="28"/>
        <v>14.162000000000001</v>
      </c>
      <c r="N32" s="168">
        <f t="shared" si="29"/>
        <v>0.153</v>
      </c>
      <c r="O32" s="168">
        <f t="shared" si="30"/>
        <v>8.3170000000000002</v>
      </c>
      <c r="P32" s="169">
        <f t="shared" si="31"/>
        <v>0</v>
      </c>
      <c r="Q32" s="170">
        <f t="shared" si="32"/>
        <v>76</v>
      </c>
      <c r="R32" s="171">
        <f t="shared" si="33"/>
        <v>24.463069952303492</v>
      </c>
      <c r="S32" s="143">
        <f t="shared" si="34"/>
        <v>9</v>
      </c>
      <c r="T32" s="143">
        <f t="shared" si="35"/>
        <v>490</v>
      </c>
      <c r="U32" t="s">
        <v>119</v>
      </c>
      <c r="V32" s="5" t="s">
        <v>123</v>
      </c>
      <c r="W32" t="s">
        <v>119</v>
      </c>
      <c r="X32" s="5" t="s">
        <v>123</v>
      </c>
      <c r="Y32" t="s">
        <v>246</v>
      </c>
      <c r="Z32" t="s">
        <v>204</v>
      </c>
      <c r="AA32" t="s">
        <v>48</v>
      </c>
      <c r="AB32">
        <v>516</v>
      </c>
      <c r="AC32" s="1">
        <v>5891.6819999999998</v>
      </c>
      <c r="AD32" s="1">
        <v>2696.2669999999998</v>
      </c>
      <c r="AE32" s="28">
        <v>2.1850000000000001</v>
      </c>
      <c r="AF32">
        <v>2.6</v>
      </c>
      <c r="AG32">
        <v>14.162000000000001</v>
      </c>
      <c r="AH32">
        <v>382.77596999999997</v>
      </c>
      <c r="AI32">
        <v>2.3257110000000001</v>
      </c>
      <c r="AJ32">
        <v>139.61041299999999</v>
      </c>
      <c r="AK32">
        <v>1133</v>
      </c>
      <c r="AL32">
        <v>9</v>
      </c>
      <c r="AM32">
        <v>490</v>
      </c>
      <c r="AN32">
        <v>76</v>
      </c>
      <c r="AO32">
        <v>15.391985</v>
      </c>
      <c r="AP32">
        <v>998.1</v>
      </c>
      <c r="AQ32">
        <v>0</v>
      </c>
      <c r="AR32">
        <v>0</v>
      </c>
      <c r="AS32">
        <v>0</v>
      </c>
      <c r="AT32">
        <v>0.153</v>
      </c>
      <c r="AU32">
        <v>8.3170000000000002</v>
      </c>
      <c r="AV32">
        <v>48615</v>
      </c>
      <c r="AW32">
        <v>0</v>
      </c>
      <c r="AX32">
        <v>0.63</v>
      </c>
      <c r="AY32">
        <v>0.72884615384615381</v>
      </c>
      <c r="AZ32" t="s">
        <v>70</v>
      </c>
      <c r="BA32" t="s">
        <v>216</v>
      </c>
      <c r="BB32">
        <v>2</v>
      </c>
      <c r="BC32" t="s">
        <v>590</v>
      </c>
      <c r="BD32">
        <v>10</v>
      </c>
      <c r="BE32">
        <v>63960.132999999994</v>
      </c>
      <c r="BF32">
        <v>0.10009650855478991</v>
      </c>
      <c r="BG32">
        <v>7.2954955273587252E-2</v>
      </c>
      <c r="BH32">
        <v>376199.73799999995</v>
      </c>
      <c r="BI32">
        <v>1.7018050129529862E-2</v>
      </c>
      <c r="BJ32">
        <v>1.240354038286888E-2</v>
      </c>
      <c r="BK32">
        <v>1</v>
      </c>
      <c r="BL32" t="s">
        <v>70</v>
      </c>
      <c r="BM32">
        <v>0</v>
      </c>
      <c r="BN32" t="s">
        <v>641</v>
      </c>
    </row>
    <row r="33" spans="1:66">
      <c r="A33" s="144" t="str">
        <f t="shared" si="20"/>
        <v>선진여객</v>
      </c>
      <c r="B33" s="144" t="str">
        <f t="shared" si="21"/>
        <v>80</v>
      </c>
      <c r="C33" s="145" t="str">
        <f t="shared" si="22"/>
        <v>78바1146</v>
      </c>
      <c r="D33" s="133" t="str">
        <f t="shared" si="23"/>
        <v>중형</v>
      </c>
      <c r="E33" s="129" t="str">
        <f t="shared" si="16"/>
        <v>F</v>
      </c>
      <c r="F33" s="152">
        <f t="shared" si="17"/>
        <v>0.87730769230769234</v>
      </c>
      <c r="G33" s="153">
        <f t="shared" si="18"/>
        <v>2.2810000000000001</v>
      </c>
      <c r="H33" s="154">
        <f t="shared" si="19"/>
        <v>2.6</v>
      </c>
      <c r="I33" s="155">
        <f t="shared" si="24"/>
        <v>6441.8850000000002</v>
      </c>
      <c r="J33" s="156">
        <f t="shared" si="25"/>
        <v>8.7080211489818145E-3</v>
      </c>
      <c r="K33" s="156">
        <f t="shared" si="26"/>
        <v>0.35026056372073316</v>
      </c>
      <c r="L33" s="156">
        <f t="shared" si="27"/>
        <v>0.18240002732119556</v>
      </c>
      <c r="M33" s="157">
        <f t="shared" si="28"/>
        <v>12.057</v>
      </c>
      <c r="N33" s="158">
        <f t="shared" si="29"/>
        <v>0.14000000000000001</v>
      </c>
      <c r="O33" s="158">
        <f t="shared" si="30"/>
        <v>11.006</v>
      </c>
      <c r="P33" s="159">
        <f t="shared" si="31"/>
        <v>0.10833333333333334</v>
      </c>
      <c r="Q33" s="160">
        <f t="shared" si="32"/>
        <v>82</v>
      </c>
      <c r="R33" s="161">
        <f t="shared" si="33"/>
        <v>24.152229428170052</v>
      </c>
      <c r="S33" s="146">
        <f t="shared" si="34"/>
        <v>9</v>
      </c>
      <c r="T33" s="146">
        <f t="shared" si="35"/>
        <v>709</v>
      </c>
      <c r="U33" t="s">
        <v>119</v>
      </c>
      <c r="V33" t="s">
        <v>123</v>
      </c>
      <c r="W33" t="s">
        <v>119</v>
      </c>
      <c r="X33" s="4" t="s">
        <v>123</v>
      </c>
      <c r="Y33" s="4" t="s">
        <v>247</v>
      </c>
      <c r="Z33" s="4" t="s">
        <v>204</v>
      </c>
      <c r="AA33" s="4" t="s">
        <v>48</v>
      </c>
      <c r="AB33" s="4">
        <v>516</v>
      </c>
      <c r="AC33" s="4">
        <v>6441.8850000000002</v>
      </c>
      <c r="AD33" s="4">
        <v>2823.8440000000001</v>
      </c>
      <c r="AE33" s="4">
        <v>2.2810000000000001</v>
      </c>
      <c r="AF33" s="4">
        <v>2.6</v>
      </c>
      <c r="AG33" s="4">
        <v>12.057</v>
      </c>
      <c r="AH33" s="4">
        <v>416.07960500000002</v>
      </c>
      <c r="AI33" s="4">
        <v>3.62323</v>
      </c>
      <c r="AJ33" s="4">
        <v>145.736277</v>
      </c>
      <c r="AK33" s="4">
        <v>1175</v>
      </c>
      <c r="AL33" s="4">
        <v>9</v>
      </c>
      <c r="AM33" s="4">
        <v>709</v>
      </c>
      <c r="AN33" s="4">
        <v>82</v>
      </c>
      <c r="AO33" s="4">
        <v>15.482336999999999</v>
      </c>
      <c r="AP33" s="4">
        <v>1707.1</v>
      </c>
      <c r="AQ33" s="4">
        <v>6.5</v>
      </c>
      <c r="AR33" s="4">
        <v>6</v>
      </c>
      <c r="AS33" s="4">
        <v>4102</v>
      </c>
      <c r="AT33" s="4">
        <v>0.14000000000000001</v>
      </c>
      <c r="AU33" s="4">
        <v>11.006</v>
      </c>
      <c r="AV33" s="4">
        <v>54300</v>
      </c>
      <c r="AW33" s="4">
        <v>0</v>
      </c>
      <c r="AX33" s="4">
        <v>0.6</v>
      </c>
      <c r="AY33">
        <v>0.78307692307692311</v>
      </c>
      <c r="AZ33" t="s">
        <v>70</v>
      </c>
      <c r="BA33" t="s">
        <v>216</v>
      </c>
      <c r="BB33">
        <v>1</v>
      </c>
      <c r="BC33" t="s">
        <v>223</v>
      </c>
      <c r="BD33">
        <v>12</v>
      </c>
      <c r="BE33">
        <v>63960.132999999994</v>
      </c>
      <c r="BF33">
        <v>0.10918163662980501</v>
      </c>
      <c r="BG33">
        <v>8.5497620068570396E-2</v>
      </c>
      <c r="BH33">
        <v>376199.73799999995</v>
      </c>
      <c r="BI33">
        <v>1.8562671088303631E-2</v>
      </c>
      <c r="BJ33">
        <v>1.4535999359917767E-2</v>
      </c>
      <c r="BK33">
        <v>1</v>
      </c>
      <c r="BL33" t="s">
        <v>70</v>
      </c>
      <c r="BM33">
        <v>0</v>
      </c>
      <c r="BN33" t="s">
        <v>641</v>
      </c>
    </row>
    <row r="34" spans="1:66">
      <c r="A34" s="141" t="str">
        <f t="shared" si="20"/>
        <v>선진여객</v>
      </c>
      <c r="B34" s="141" t="str">
        <f t="shared" si="21"/>
        <v>80</v>
      </c>
      <c r="C34" s="142" t="str">
        <f t="shared" si="22"/>
        <v>78바1147</v>
      </c>
      <c r="D34" s="116" t="str">
        <f t="shared" si="23"/>
        <v>중형</v>
      </c>
      <c r="E34" s="112" t="str">
        <f t="shared" si="16"/>
        <v>B</v>
      </c>
      <c r="F34" s="162">
        <f t="shared" si="17"/>
        <v>0.88040000000000007</v>
      </c>
      <c r="G34" s="163">
        <f t="shared" si="18"/>
        <v>2.2010000000000001</v>
      </c>
      <c r="H34" s="164">
        <f t="shared" si="19"/>
        <v>2.5</v>
      </c>
      <c r="I34" s="165">
        <f t="shared" si="24"/>
        <v>6158.8429999999998</v>
      </c>
      <c r="J34" s="166">
        <f t="shared" si="25"/>
        <v>6.0201048084571841E-3</v>
      </c>
      <c r="K34" s="166">
        <f t="shared" si="26"/>
        <v>0.33400670657642267</v>
      </c>
      <c r="L34" s="166">
        <f t="shared" si="27"/>
        <v>0.16334236803893198</v>
      </c>
      <c r="M34" s="167">
        <f t="shared" si="28"/>
        <v>11.337999999999999</v>
      </c>
      <c r="N34" s="168">
        <f t="shared" si="29"/>
        <v>1.6E-2</v>
      </c>
      <c r="O34" s="168">
        <f t="shared" si="30"/>
        <v>8.0530000000000008</v>
      </c>
      <c r="P34" s="169">
        <f t="shared" si="31"/>
        <v>0.36833333333333335</v>
      </c>
      <c r="Q34" s="170">
        <f t="shared" si="32"/>
        <v>84</v>
      </c>
      <c r="R34" s="171">
        <f t="shared" si="33"/>
        <v>23.191272605308082</v>
      </c>
      <c r="S34" s="143">
        <f t="shared" si="34"/>
        <v>1</v>
      </c>
      <c r="T34" s="143">
        <f t="shared" si="35"/>
        <v>496</v>
      </c>
      <c r="U34" t="s">
        <v>119</v>
      </c>
      <c r="V34" t="s">
        <v>123</v>
      </c>
      <c r="W34" s="4" t="s">
        <v>119</v>
      </c>
      <c r="X34" s="4" t="s">
        <v>123</v>
      </c>
      <c r="Y34" s="4" t="s">
        <v>248</v>
      </c>
      <c r="Z34" s="4" t="s">
        <v>204</v>
      </c>
      <c r="AA34" s="4" t="s">
        <v>48</v>
      </c>
      <c r="AB34" s="4">
        <v>516</v>
      </c>
      <c r="AC34" s="4">
        <v>6158.8429999999998</v>
      </c>
      <c r="AD34" s="4">
        <v>2798.7910000000002</v>
      </c>
      <c r="AE34" s="4">
        <v>2.2010000000000001</v>
      </c>
      <c r="AF34" s="4">
        <v>2.5</v>
      </c>
      <c r="AG34" s="4">
        <v>11.337999999999999</v>
      </c>
      <c r="AH34" s="4">
        <v>402.39100100000002</v>
      </c>
      <c r="AI34" s="4">
        <v>2.4224359999999998</v>
      </c>
      <c r="AJ34" s="4">
        <v>134.40129300000001</v>
      </c>
      <c r="AK34" s="4">
        <v>1006</v>
      </c>
      <c r="AL34" s="4">
        <v>1</v>
      </c>
      <c r="AM34" s="4">
        <v>496</v>
      </c>
      <c r="AN34" s="4">
        <v>84</v>
      </c>
      <c r="AO34" s="4">
        <v>15.305618000000001</v>
      </c>
      <c r="AP34" s="4">
        <v>937.5</v>
      </c>
      <c r="AQ34" s="4">
        <v>22.1</v>
      </c>
      <c r="AR34" s="4">
        <v>8</v>
      </c>
      <c r="AS34" s="4">
        <v>760</v>
      </c>
      <c r="AT34" s="4">
        <v>1.6E-2</v>
      </c>
      <c r="AU34" s="4">
        <v>8.0530000000000008</v>
      </c>
      <c r="AV34" s="4">
        <v>51457</v>
      </c>
      <c r="AW34" s="4">
        <v>0</v>
      </c>
      <c r="AX34" s="4">
        <v>0.57999999999999996</v>
      </c>
      <c r="AY34">
        <v>0.92200000000000004</v>
      </c>
      <c r="AZ34" t="s">
        <v>68</v>
      </c>
      <c r="BA34" t="s">
        <v>216</v>
      </c>
      <c r="BB34">
        <v>2</v>
      </c>
      <c r="BC34" t="s">
        <v>651</v>
      </c>
      <c r="BD34">
        <v>11</v>
      </c>
      <c r="BE34">
        <v>63960.132999999994</v>
      </c>
      <c r="BF34">
        <v>6.2956091726701066E-2</v>
      </c>
      <c r="BG34">
        <v>5.8045516572018382E-2</v>
      </c>
      <c r="BH34">
        <v>376199.73799999995</v>
      </c>
      <c r="BI34">
        <v>1.0703569389514037E-2</v>
      </c>
      <c r="BJ34">
        <v>9.8686909771319425E-3</v>
      </c>
      <c r="BK34">
        <v>1</v>
      </c>
      <c r="BL34" t="s">
        <v>68</v>
      </c>
      <c r="BM34">
        <v>0</v>
      </c>
      <c r="BN34" t="s">
        <v>641</v>
      </c>
    </row>
    <row r="35" spans="1:66">
      <c r="A35" s="144" t="str">
        <f t="shared" si="20"/>
        <v>선진여객</v>
      </c>
      <c r="B35" s="144" t="str">
        <f t="shared" si="21"/>
        <v>80</v>
      </c>
      <c r="C35" s="145" t="str">
        <f t="shared" si="22"/>
        <v>78바1148</v>
      </c>
      <c r="D35" s="133" t="str">
        <f t="shared" si="23"/>
        <v>중형</v>
      </c>
      <c r="E35" s="129" t="str">
        <f t="shared" si="16"/>
        <v>B</v>
      </c>
      <c r="F35" s="152">
        <f t="shared" si="17"/>
        <v>0.80120000000000002</v>
      </c>
      <c r="G35" s="153">
        <f t="shared" si="18"/>
        <v>2.0030000000000001</v>
      </c>
      <c r="H35" s="154">
        <f t="shared" si="19"/>
        <v>2.5</v>
      </c>
      <c r="I35" s="155">
        <f t="shared" si="24"/>
        <v>1403.2840000000001</v>
      </c>
      <c r="J35" s="156">
        <f t="shared" si="25"/>
        <v>2.4017623866398538E-2</v>
      </c>
      <c r="K35" s="156">
        <f t="shared" si="26"/>
        <v>0.37412678651875053</v>
      </c>
      <c r="L35" s="156">
        <f t="shared" si="27"/>
        <v>0.19169319966592649</v>
      </c>
      <c r="M35" s="157">
        <f t="shared" si="28"/>
        <v>15.047000000000001</v>
      </c>
      <c r="N35" s="158">
        <f t="shared" si="29"/>
        <v>2.85</v>
      </c>
      <c r="O35" s="158">
        <f t="shared" si="30"/>
        <v>22.731999999999999</v>
      </c>
      <c r="P35" s="159">
        <f t="shared" si="31"/>
        <v>0</v>
      </c>
      <c r="Q35" s="160">
        <f t="shared" si="32"/>
        <v>68</v>
      </c>
      <c r="R35" s="161">
        <f t="shared" si="33"/>
        <v>24.947383762408453</v>
      </c>
      <c r="S35" s="146">
        <f t="shared" si="34"/>
        <v>40</v>
      </c>
      <c r="T35" s="146">
        <f t="shared" si="35"/>
        <v>319</v>
      </c>
      <c r="U35" t="s">
        <v>119</v>
      </c>
      <c r="V35" t="s">
        <v>123</v>
      </c>
      <c r="W35" t="s">
        <v>119</v>
      </c>
      <c r="X35" s="4" t="s">
        <v>123</v>
      </c>
      <c r="Y35" s="4" t="s">
        <v>250</v>
      </c>
      <c r="Z35" s="4" t="s">
        <v>204</v>
      </c>
      <c r="AA35" s="4" t="s">
        <v>48</v>
      </c>
      <c r="AB35" s="4">
        <v>516</v>
      </c>
      <c r="AC35" s="4">
        <v>1403.2840000000001</v>
      </c>
      <c r="AD35" s="4">
        <v>700.61199999999997</v>
      </c>
      <c r="AE35" s="4">
        <v>2.0030000000000001</v>
      </c>
      <c r="AF35" s="4">
        <v>2.5</v>
      </c>
      <c r="AG35" s="4">
        <v>15.047000000000001</v>
      </c>
      <c r="AH35" s="4">
        <v>93.460536000000005</v>
      </c>
      <c r="AI35" s="4">
        <v>2.2446999999999999</v>
      </c>
      <c r="AJ35" s="4">
        <v>34.966090000000001</v>
      </c>
      <c r="AK35" s="4">
        <v>269</v>
      </c>
      <c r="AL35" s="4">
        <v>40</v>
      </c>
      <c r="AM35" s="4">
        <v>319</v>
      </c>
      <c r="AN35" s="4">
        <v>68</v>
      </c>
      <c r="AO35" s="4">
        <v>15.014722000000001</v>
      </c>
      <c r="AP35" s="4">
        <v>179.3</v>
      </c>
      <c r="AQ35" s="4">
        <v>0</v>
      </c>
      <c r="AR35" s="4">
        <v>6</v>
      </c>
      <c r="AS35" s="4">
        <v>553</v>
      </c>
      <c r="AT35" s="4">
        <v>2.85</v>
      </c>
      <c r="AU35" s="4">
        <v>22.731999999999999</v>
      </c>
      <c r="AV35" s="4">
        <v>11346</v>
      </c>
      <c r="AW35" s="4">
        <v>0</v>
      </c>
      <c r="AX35" s="4">
        <v>0.59</v>
      </c>
      <c r="AY35">
        <v>0.94899999999999995</v>
      </c>
      <c r="AZ35" t="s">
        <v>68</v>
      </c>
      <c r="BA35" t="s">
        <v>216</v>
      </c>
      <c r="BB35">
        <v>1</v>
      </c>
      <c r="BC35" t="s">
        <v>220</v>
      </c>
      <c r="BD35">
        <v>5</v>
      </c>
      <c r="BE35">
        <v>63960.132999999994</v>
      </c>
      <c r="BF35">
        <v>3.9671634203762525E-2</v>
      </c>
      <c r="BG35">
        <v>3.7648380859370632E-2</v>
      </c>
      <c r="BH35">
        <v>376199.73799999995</v>
      </c>
      <c r="BI35">
        <v>6.7448292587593455E-3</v>
      </c>
      <c r="BJ35">
        <v>6.4008429665626185E-3</v>
      </c>
      <c r="BK35">
        <v>1</v>
      </c>
      <c r="BL35" t="s">
        <v>71</v>
      </c>
      <c r="BM35">
        <v>-2</v>
      </c>
      <c r="BN35" t="s">
        <v>627</v>
      </c>
    </row>
    <row r="36" spans="1:66">
      <c r="A36" s="141" t="str">
        <f t="shared" si="20"/>
        <v>선진여객</v>
      </c>
      <c r="B36" s="141" t="str">
        <f t="shared" si="21"/>
        <v>80</v>
      </c>
      <c r="C36" s="142" t="str">
        <f t="shared" si="22"/>
        <v>78바1149</v>
      </c>
      <c r="D36" s="116" t="str">
        <f t="shared" si="23"/>
        <v>중형</v>
      </c>
      <c r="E36" s="112" t="str">
        <f t="shared" si="16"/>
        <v>D</v>
      </c>
      <c r="F36" s="162">
        <f t="shared" si="17"/>
        <v>0.83576923076923071</v>
      </c>
      <c r="G36" s="163">
        <f t="shared" si="18"/>
        <v>2.173</v>
      </c>
      <c r="H36" s="164">
        <f t="shared" si="19"/>
        <v>2.6</v>
      </c>
      <c r="I36" s="165">
        <f t="shared" si="24"/>
        <v>6511.9679999999998</v>
      </c>
      <c r="J36" s="166">
        <f t="shared" si="25"/>
        <v>1.4804850442153917E-2</v>
      </c>
      <c r="K36" s="166">
        <f t="shared" si="26"/>
        <v>0.34101877998443841</v>
      </c>
      <c r="L36" s="166">
        <f t="shared" si="27"/>
        <v>0.17890137052270527</v>
      </c>
      <c r="M36" s="167">
        <f t="shared" si="28"/>
        <v>11.782</v>
      </c>
      <c r="N36" s="168">
        <f t="shared" si="29"/>
        <v>3.1E-2</v>
      </c>
      <c r="O36" s="168">
        <f t="shared" si="30"/>
        <v>21.606000000000002</v>
      </c>
      <c r="P36" s="169">
        <f t="shared" si="31"/>
        <v>0.33500000000000002</v>
      </c>
      <c r="Q36" s="170">
        <f t="shared" si="32"/>
        <v>86</v>
      </c>
      <c r="R36" s="171">
        <f t="shared" si="33"/>
        <v>23.86360108376461</v>
      </c>
      <c r="S36" s="143">
        <f t="shared" si="34"/>
        <v>2</v>
      </c>
      <c r="T36" s="143">
        <f t="shared" si="35"/>
        <v>1407</v>
      </c>
      <c r="U36" t="s">
        <v>119</v>
      </c>
      <c r="V36" s="5" t="s">
        <v>123</v>
      </c>
      <c r="W36" t="s">
        <v>119</v>
      </c>
      <c r="X36" s="5" t="s">
        <v>123</v>
      </c>
      <c r="Y36" t="s">
        <v>251</v>
      </c>
      <c r="Z36" t="s">
        <v>204</v>
      </c>
      <c r="AA36" t="s">
        <v>48</v>
      </c>
      <c r="AB36">
        <v>516</v>
      </c>
      <c r="AC36" s="1">
        <v>6511.9679999999998</v>
      </c>
      <c r="AD36" s="1">
        <v>2997.3029999999999</v>
      </c>
      <c r="AE36" s="28">
        <v>2.173</v>
      </c>
      <c r="AF36">
        <v>2.6</v>
      </c>
      <c r="AG36">
        <v>11.782</v>
      </c>
      <c r="AH36">
        <v>423.61515400000002</v>
      </c>
      <c r="AI36">
        <v>6.2715589999999999</v>
      </c>
      <c r="AJ36">
        <v>144.460723</v>
      </c>
      <c r="AK36">
        <v>1165</v>
      </c>
      <c r="AL36">
        <v>2</v>
      </c>
      <c r="AM36">
        <v>1407</v>
      </c>
      <c r="AN36">
        <v>86</v>
      </c>
      <c r="AO36">
        <v>15.372367000000001</v>
      </c>
      <c r="AP36">
        <v>1467.4</v>
      </c>
      <c r="AQ36">
        <v>20.100000000000001</v>
      </c>
      <c r="AR36">
        <v>17</v>
      </c>
      <c r="AS36">
        <v>3092</v>
      </c>
      <c r="AT36">
        <v>3.1E-2</v>
      </c>
      <c r="AU36">
        <v>21.606000000000002</v>
      </c>
      <c r="AV36">
        <v>51405</v>
      </c>
      <c r="AW36">
        <v>0</v>
      </c>
      <c r="AX36">
        <v>0.56999999999999995</v>
      </c>
      <c r="AY36">
        <v>0.81545454545454543</v>
      </c>
      <c r="AZ36" t="s">
        <v>67</v>
      </c>
      <c r="BA36" t="s">
        <v>216</v>
      </c>
      <c r="BB36">
        <v>1</v>
      </c>
      <c r="BC36" t="s">
        <v>229</v>
      </c>
      <c r="BD36">
        <v>11</v>
      </c>
      <c r="BE36">
        <v>63960.132999999994</v>
      </c>
      <c r="BF36">
        <v>5.8331586020935897E-2</v>
      </c>
      <c r="BG36">
        <v>4.7566756964345001E-2</v>
      </c>
      <c r="BH36">
        <v>376199.73799999995</v>
      </c>
      <c r="BI36">
        <v>9.9173274809670406E-3</v>
      </c>
      <c r="BJ36">
        <v>8.0871297731158493E-3</v>
      </c>
      <c r="BK36">
        <v>1</v>
      </c>
      <c r="BL36" t="s">
        <v>67</v>
      </c>
      <c r="BM36">
        <v>0</v>
      </c>
      <c r="BN36" t="s">
        <v>641</v>
      </c>
    </row>
    <row r="37" spans="1:66">
      <c r="A37" s="144" t="str">
        <f t="shared" si="20"/>
        <v>선진여객</v>
      </c>
      <c r="B37" s="144" t="str">
        <f t="shared" si="21"/>
        <v>80</v>
      </c>
      <c r="C37" s="145" t="str">
        <f t="shared" si="22"/>
        <v>78바1150</v>
      </c>
      <c r="D37" s="133" t="str">
        <f t="shared" si="23"/>
        <v>중형</v>
      </c>
      <c r="E37" s="129" t="str">
        <f t="shared" si="16"/>
        <v>C</v>
      </c>
      <c r="F37" s="152">
        <f t="shared" si="17"/>
        <v>0.83923076923076922</v>
      </c>
      <c r="G37" s="153">
        <f t="shared" si="18"/>
        <v>2.1819999999999999</v>
      </c>
      <c r="H37" s="154">
        <f t="shared" si="19"/>
        <v>2.6</v>
      </c>
      <c r="I37" s="155">
        <f t="shared" si="24"/>
        <v>5712.9340000000002</v>
      </c>
      <c r="J37" s="156">
        <f t="shared" si="25"/>
        <v>9.0076790900665091E-3</v>
      </c>
      <c r="K37" s="156">
        <f t="shared" si="26"/>
        <v>0.33479586458863897</v>
      </c>
      <c r="L37" s="156">
        <f t="shared" si="27"/>
        <v>0.25696078407347256</v>
      </c>
      <c r="M37" s="157">
        <f t="shared" si="28"/>
        <v>13.358000000000001</v>
      </c>
      <c r="N37" s="158">
        <f t="shared" si="29"/>
        <v>0.14000000000000001</v>
      </c>
      <c r="O37" s="158">
        <f t="shared" si="30"/>
        <v>18.623999999999999</v>
      </c>
      <c r="P37" s="159">
        <f t="shared" si="31"/>
        <v>0</v>
      </c>
      <c r="Q37" s="160">
        <f t="shared" si="32"/>
        <v>78</v>
      </c>
      <c r="R37" s="161">
        <f t="shared" si="33"/>
        <v>23.881525331187866</v>
      </c>
      <c r="S37" s="146">
        <f t="shared" si="34"/>
        <v>8</v>
      </c>
      <c r="T37" s="146">
        <f t="shared" si="35"/>
        <v>1064</v>
      </c>
      <c r="U37" t="s">
        <v>119</v>
      </c>
      <c r="V37" t="s">
        <v>123</v>
      </c>
      <c r="W37" s="4" t="s">
        <v>119</v>
      </c>
      <c r="X37" s="4" t="s">
        <v>123</v>
      </c>
      <c r="Y37" s="4" t="s">
        <v>253</v>
      </c>
      <c r="Z37" s="4" t="s">
        <v>204</v>
      </c>
      <c r="AA37" s="4" t="s">
        <v>48</v>
      </c>
      <c r="AB37" s="4">
        <v>516</v>
      </c>
      <c r="AC37" s="4">
        <v>5712.9340000000002</v>
      </c>
      <c r="AD37" s="4">
        <v>2618.3719999999998</v>
      </c>
      <c r="AE37" s="4">
        <v>2.1819999999999999</v>
      </c>
      <c r="AF37" s="4">
        <v>2.6</v>
      </c>
      <c r="AG37" s="4">
        <v>13.358000000000001</v>
      </c>
      <c r="AH37" s="4">
        <v>364.55517200000003</v>
      </c>
      <c r="AI37" s="4">
        <v>3.2837960000000002</v>
      </c>
      <c r="AJ37" s="4">
        <v>122.051564</v>
      </c>
      <c r="AK37" s="4">
        <v>1468</v>
      </c>
      <c r="AL37" s="4">
        <v>8</v>
      </c>
      <c r="AM37" s="4">
        <v>1064</v>
      </c>
      <c r="AN37" s="4">
        <v>78</v>
      </c>
      <c r="AO37" s="4">
        <v>15.670972000000001</v>
      </c>
      <c r="AP37" s="4">
        <v>1234.5999999999999</v>
      </c>
      <c r="AQ37" s="4">
        <v>0</v>
      </c>
      <c r="AR37" s="4">
        <v>2</v>
      </c>
      <c r="AS37" s="4">
        <v>306</v>
      </c>
      <c r="AT37" s="4">
        <v>0.14000000000000001</v>
      </c>
      <c r="AU37" s="4">
        <v>18.623999999999999</v>
      </c>
      <c r="AV37" s="4">
        <v>45554</v>
      </c>
      <c r="AW37" s="4">
        <v>0</v>
      </c>
      <c r="AX37" s="4">
        <v>0.62</v>
      </c>
      <c r="AY37">
        <v>0.85227272727272718</v>
      </c>
      <c r="AZ37" t="s">
        <v>69</v>
      </c>
      <c r="BA37" t="s">
        <v>216</v>
      </c>
      <c r="BB37">
        <v>5</v>
      </c>
      <c r="BC37" t="s">
        <v>652</v>
      </c>
      <c r="BD37">
        <v>11</v>
      </c>
      <c r="BE37">
        <v>63960.132999999994</v>
      </c>
      <c r="BF37">
        <v>9.4455385200653039E-2</v>
      </c>
      <c r="BG37">
        <v>8.0501748750556559E-2</v>
      </c>
      <c r="BH37">
        <v>376199.73799999995</v>
      </c>
      <c r="BI37">
        <v>1.6058966526978285E-2</v>
      </c>
      <c r="BJ37">
        <v>1.3686619199129219E-2</v>
      </c>
      <c r="BK37">
        <v>1</v>
      </c>
      <c r="BL37" t="s">
        <v>68</v>
      </c>
      <c r="BM37">
        <v>-1</v>
      </c>
      <c r="BN37" t="s">
        <v>627</v>
      </c>
    </row>
    <row r="38" spans="1:66">
      <c r="A38" s="141" t="str">
        <f t="shared" si="20"/>
        <v>선진여객</v>
      </c>
      <c r="B38" s="141" t="str">
        <f t="shared" si="21"/>
        <v>80</v>
      </c>
      <c r="C38" s="142" t="str">
        <f t="shared" si="22"/>
        <v>78바1152</v>
      </c>
      <c r="D38" s="116" t="str">
        <f t="shared" si="23"/>
        <v>중형</v>
      </c>
      <c r="E38" s="112" t="str">
        <f t="shared" si="16"/>
        <v>C</v>
      </c>
      <c r="F38" s="162">
        <f t="shared" si="17"/>
        <v>0.9111538461538462</v>
      </c>
      <c r="G38" s="163">
        <f t="shared" si="18"/>
        <v>2.3690000000000002</v>
      </c>
      <c r="H38" s="164">
        <f t="shared" si="19"/>
        <v>2.6</v>
      </c>
      <c r="I38" s="165">
        <f t="shared" si="24"/>
        <v>6161.2870000000003</v>
      </c>
      <c r="J38" s="166">
        <f t="shared" si="25"/>
        <v>1.125376195577325E-2</v>
      </c>
      <c r="K38" s="166">
        <f t="shared" si="26"/>
        <v>0.33875650789773865</v>
      </c>
      <c r="L38" s="166">
        <f t="shared" si="27"/>
        <v>0.17252888885065734</v>
      </c>
      <c r="M38" s="167">
        <f t="shared" si="28"/>
        <v>11.781000000000001</v>
      </c>
      <c r="N38" s="168">
        <f t="shared" si="29"/>
        <v>0.16200000000000001</v>
      </c>
      <c r="O38" s="168">
        <f t="shared" si="30"/>
        <v>16.992999999999999</v>
      </c>
      <c r="P38" s="169">
        <f t="shared" si="31"/>
        <v>2.8333333333333332E-2</v>
      </c>
      <c r="Q38" s="170">
        <f t="shared" si="32"/>
        <v>86</v>
      </c>
      <c r="R38" s="171">
        <f t="shared" si="33"/>
        <v>23.175451526552418</v>
      </c>
      <c r="S38" s="143">
        <f t="shared" si="34"/>
        <v>10</v>
      </c>
      <c r="T38" s="143">
        <f t="shared" si="35"/>
        <v>1047</v>
      </c>
      <c r="U38" t="s">
        <v>119</v>
      </c>
      <c r="V38" t="s">
        <v>123</v>
      </c>
      <c r="W38" t="s">
        <v>119</v>
      </c>
      <c r="X38" s="4" t="s">
        <v>123</v>
      </c>
      <c r="Y38" s="4" t="s">
        <v>255</v>
      </c>
      <c r="Z38" s="4" t="s">
        <v>204</v>
      </c>
      <c r="AA38" s="4" t="s">
        <v>48</v>
      </c>
      <c r="AB38" s="4">
        <v>516</v>
      </c>
      <c r="AC38" s="4">
        <v>6161.2870000000003</v>
      </c>
      <c r="AD38" s="4">
        <v>2600.2510000000002</v>
      </c>
      <c r="AE38" s="4">
        <v>2.3690000000000002</v>
      </c>
      <c r="AF38" s="4">
        <v>2.6</v>
      </c>
      <c r="AG38" s="4">
        <v>11.781000000000001</v>
      </c>
      <c r="AH38" s="4">
        <v>409.01265000000001</v>
      </c>
      <c r="AI38" s="4">
        <v>4.6029309999999999</v>
      </c>
      <c r="AJ38" s="4">
        <v>138.55569700000001</v>
      </c>
      <c r="AK38" s="4">
        <v>1063</v>
      </c>
      <c r="AL38" s="4">
        <v>10</v>
      </c>
      <c r="AM38" s="4">
        <v>1047</v>
      </c>
      <c r="AN38" s="4">
        <v>86</v>
      </c>
      <c r="AO38" s="4">
        <v>15.063805</v>
      </c>
      <c r="AP38" s="4">
        <v>883.5</v>
      </c>
      <c r="AQ38" s="4">
        <v>1.7</v>
      </c>
      <c r="AR38" s="4">
        <v>5</v>
      </c>
      <c r="AS38" s="4">
        <v>1054</v>
      </c>
      <c r="AT38" s="4">
        <v>0.16200000000000001</v>
      </c>
      <c r="AU38" s="4">
        <v>16.992999999999999</v>
      </c>
      <c r="AV38" s="4">
        <v>53390</v>
      </c>
      <c r="AW38" s="4">
        <v>0</v>
      </c>
      <c r="AX38" s="4">
        <v>0.64</v>
      </c>
      <c r="AY38">
        <v>0.87818181818181806</v>
      </c>
      <c r="AZ38" t="s">
        <v>69</v>
      </c>
      <c r="BA38" t="s">
        <v>216</v>
      </c>
      <c r="BB38">
        <v>3</v>
      </c>
      <c r="BC38" t="s">
        <v>653</v>
      </c>
      <c r="BD38">
        <v>15</v>
      </c>
      <c r="BE38">
        <v>63960.132999999994</v>
      </c>
      <c r="BF38">
        <v>0.10732841972045305</v>
      </c>
      <c r="BG38">
        <v>9.4253866772688766E-2</v>
      </c>
      <c r="BH38">
        <v>376199.73799999995</v>
      </c>
      <c r="BI38">
        <v>1.8247593782215767E-2</v>
      </c>
      <c r="BJ38">
        <v>1.6024705085109482E-2</v>
      </c>
      <c r="BK38">
        <v>1</v>
      </c>
      <c r="BL38" t="s">
        <v>68</v>
      </c>
      <c r="BM38">
        <v>-1</v>
      </c>
      <c r="BN38" t="s">
        <v>627</v>
      </c>
    </row>
    <row r="39" spans="1:66">
      <c r="A39" s="144" t="str">
        <f t="shared" si="20"/>
        <v>선진여객</v>
      </c>
      <c r="B39" s="144" t="str">
        <f t="shared" si="21"/>
        <v>80</v>
      </c>
      <c r="C39" s="145" t="str">
        <f t="shared" si="22"/>
        <v>78바1153</v>
      </c>
      <c r="D39" s="133" t="str">
        <f t="shared" si="23"/>
        <v>중형</v>
      </c>
      <c r="E39" s="129" t="str">
        <f t="shared" si="16"/>
        <v>C</v>
      </c>
      <c r="F39" s="152">
        <f t="shared" si="17"/>
        <v>0.87692307692307681</v>
      </c>
      <c r="G39" s="153">
        <f t="shared" si="18"/>
        <v>2.2799999999999998</v>
      </c>
      <c r="H39" s="154">
        <f t="shared" si="19"/>
        <v>2.6</v>
      </c>
      <c r="I39" s="155">
        <f t="shared" si="24"/>
        <v>6905.6959999999999</v>
      </c>
      <c r="J39" s="156">
        <f t="shared" si="25"/>
        <v>6.9390592030146633E-3</v>
      </c>
      <c r="K39" s="156">
        <f t="shared" si="26"/>
        <v>0.34473059633215458</v>
      </c>
      <c r="L39" s="156">
        <f t="shared" si="27"/>
        <v>0.20490331459710939</v>
      </c>
      <c r="M39" s="157">
        <f t="shared" si="28"/>
        <v>10.693</v>
      </c>
      <c r="N39" s="158">
        <f t="shared" si="29"/>
        <v>1.4E-2</v>
      </c>
      <c r="O39" s="158">
        <f t="shared" si="30"/>
        <v>7.1539999999999999</v>
      </c>
      <c r="P39" s="159">
        <f t="shared" si="31"/>
        <v>0.34666666666666668</v>
      </c>
      <c r="Q39" s="160">
        <f t="shared" si="32"/>
        <v>84</v>
      </c>
      <c r="R39" s="161">
        <f t="shared" si="33"/>
        <v>23.585510148728936</v>
      </c>
      <c r="S39" s="146">
        <f t="shared" si="34"/>
        <v>1</v>
      </c>
      <c r="T39" s="146">
        <f t="shared" si="35"/>
        <v>494</v>
      </c>
      <c r="U39" t="s">
        <v>119</v>
      </c>
      <c r="V39" s="5" t="s">
        <v>123</v>
      </c>
      <c r="W39" t="s">
        <v>119</v>
      </c>
      <c r="X39" s="5" t="s">
        <v>123</v>
      </c>
      <c r="Y39" t="s">
        <v>256</v>
      </c>
      <c r="Z39" t="s">
        <v>204</v>
      </c>
      <c r="AA39" t="s">
        <v>48</v>
      </c>
      <c r="AB39">
        <v>516</v>
      </c>
      <c r="AC39" s="1">
        <v>6905.6959999999999</v>
      </c>
      <c r="AD39" s="1">
        <v>3029.3789999999999</v>
      </c>
      <c r="AE39" s="28">
        <v>2.2799999999999998</v>
      </c>
      <c r="AF39">
        <v>2.6</v>
      </c>
      <c r="AG39">
        <v>10.693</v>
      </c>
      <c r="AH39">
        <v>451.61237399999999</v>
      </c>
      <c r="AI39">
        <v>3.1337649999999999</v>
      </c>
      <c r="AJ39">
        <v>155.68460300000001</v>
      </c>
      <c r="AK39">
        <v>1415</v>
      </c>
      <c r="AL39">
        <v>1</v>
      </c>
      <c r="AM39">
        <v>494</v>
      </c>
      <c r="AN39">
        <v>84</v>
      </c>
      <c r="AO39">
        <v>15.291200999999999</v>
      </c>
      <c r="AP39">
        <v>784.4</v>
      </c>
      <c r="AQ39">
        <v>20.8</v>
      </c>
      <c r="AR39">
        <v>4</v>
      </c>
      <c r="AS39">
        <v>287</v>
      </c>
      <c r="AT39">
        <v>1.4E-2</v>
      </c>
      <c r="AU39">
        <v>7.1539999999999999</v>
      </c>
      <c r="AV39">
        <v>55915</v>
      </c>
      <c r="AW39">
        <v>0</v>
      </c>
      <c r="AX39">
        <v>0.56999999999999995</v>
      </c>
      <c r="AY39">
        <v>0.89846153846153842</v>
      </c>
      <c r="AZ39" t="s">
        <v>69</v>
      </c>
      <c r="BA39" t="s">
        <v>236</v>
      </c>
      <c r="BB39">
        <v>1</v>
      </c>
      <c r="BC39" t="s">
        <v>264</v>
      </c>
      <c r="BD39">
        <v>13</v>
      </c>
      <c r="BE39">
        <v>121892.89</v>
      </c>
      <c r="BF39">
        <v>5.1839963758345542E-2</v>
      </c>
      <c r="BG39">
        <v>4.657621359211353E-2</v>
      </c>
      <c r="BH39">
        <v>376199.73799999995</v>
      </c>
      <c r="BI39">
        <v>1.6796723553273715E-2</v>
      </c>
      <c r="BJ39">
        <v>1.5091210084787459E-2</v>
      </c>
      <c r="BK39">
        <v>1</v>
      </c>
      <c r="BL39" t="s">
        <v>68</v>
      </c>
      <c r="BM39">
        <v>-1</v>
      </c>
      <c r="BN39" t="s">
        <v>627</v>
      </c>
    </row>
    <row r="40" spans="1:66">
      <c r="A40" s="141" t="str">
        <f t="shared" si="20"/>
        <v>선진여객</v>
      </c>
      <c r="B40" s="141" t="str">
        <f t="shared" si="21"/>
        <v>80</v>
      </c>
      <c r="C40" s="142" t="str">
        <f t="shared" si="22"/>
        <v>78바1154</v>
      </c>
      <c r="D40" s="116" t="str">
        <f t="shared" si="23"/>
        <v>중형</v>
      </c>
      <c r="E40" s="112" t="str">
        <f t="shared" si="16"/>
        <v>C</v>
      </c>
      <c r="F40" s="162">
        <f t="shared" si="17"/>
        <v>0.85923076923076924</v>
      </c>
      <c r="G40" s="163">
        <f t="shared" si="18"/>
        <v>2.234</v>
      </c>
      <c r="H40" s="164">
        <f t="shared" si="19"/>
        <v>2.6</v>
      </c>
      <c r="I40" s="165">
        <f t="shared" si="24"/>
        <v>6549.5510000000004</v>
      </c>
      <c r="J40" s="166">
        <f t="shared" si="25"/>
        <v>1.1247414604855368E-2</v>
      </c>
      <c r="K40" s="166">
        <f t="shared" si="26"/>
        <v>0.35656407258980227</v>
      </c>
      <c r="L40" s="166">
        <f t="shared" si="27"/>
        <v>0.22062581083802538</v>
      </c>
      <c r="M40" s="167">
        <f t="shared" si="28"/>
        <v>12.682</v>
      </c>
      <c r="N40" s="168">
        <f t="shared" si="29"/>
        <v>1.8169999999999999</v>
      </c>
      <c r="O40" s="168">
        <f t="shared" si="30"/>
        <v>19.116</v>
      </c>
      <c r="P40" s="169">
        <f t="shared" si="31"/>
        <v>0.54833333333333334</v>
      </c>
      <c r="Q40" s="170">
        <f t="shared" si="32"/>
        <v>87</v>
      </c>
      <c r="R40" s="171">
        <f t="shared" si="33"/>
        <v>24.422084462279628</v>
      </c>
      <c r="S40" s="143">
        <f t="shared" si="34"/>
        <v>119</v>
      </c>
      <c r="T40" s="143">
        <f t="shared" si="35"/>
        <v>1252</v>
      </c>
      <c r="U40" t="s">
        <v>119</v>
      </c>
      <c r="V40" t="s">
        <v>123</v>
      </c>
      <c r="W40" s="4" t="s">
        <v>119</v>
      </c>
      <c r="X40" s="4" t="s">
        <v>123</v>
      </c>
      <c r="Y40" s="4" t="s">
        <v>258</v>
      </c>
      <c r="Z40" s="4" t="s">
        <v>204</v>
      </c>
      <c r="AA40" s="4" t="s">
        <v>48</v>
      </c>
      <c r="AB40" s="4">
        <v>516</v>
      </c>
      <c r="AC40" s="4">
        <v>6549.5510000000004</v>
      </c>
      <c r="AD40" s="4">
        <v>2932.2930000000001</v>
      </c>
      <c r="AE40" s="4">
        <v>2.234</v>
      </c>
      <c r="AF40" s="4">
        <v>2.6</v>
      </c>
      <c r="AG40" s="4">
        <v>12.682</v>
      </c>
      <c r="AH40" s="4">
        <v>424.21126700000002</v>
      </c>
      <c r="AI40" s="4">
        <v>4.77128</v>
      </c>
      <c r="AJ40" s="4">
        <v>151.25849700000001</v>
      </c>
      <c r="AK40" s="4">
        <v>1445</v>
      </c>
      <c r="AL40" s="4">
        <v>119</v>
      </c>
      <c r="AM40" s="4">
        <v>1252</v>
      </c>
      <c r="AN40" s="4">
        <v>87</v>
      </c>
      <c r="AO40" s="4">
        <v>15.439361</v>
      </c>
      <c r="AP40" s="4">
        <v>1341.9</v>
      </c>
      <c r="AQ40" s="4">
        <v>32.9</v>
      </c>
      <c r="AR40" s="4">
        <v>0</v>
      </c>
      <c r="AS40" s="4">
        <v>0</v>
      </c>
      <c r="AT40" s="4">
        <v>1.8169999999999999</v>
      </c>
      <c r="AU40" s="4">
        <v>19.116</v>
      </c>
      <c r="AV40" s="4">
        <v>57961</v>
      </c>
      <c r="AW40" s="4">
        <v>0</v>
      </c>
      <c r="AX40" s="4">
        <v>0.6</v>
      </c>
      <c r="AY40">
        <v>0.86999999999999988</v>
      </c>
      <c r="AZ40" t="s">
        <v>69</v>
      </c>
      <c r="BA40" t="s">
        <v>236</v>
      </c>
      <c r="BB40">
        <v>5</v>
      </c>
      <c r="BC40" t="s">
        <v>604</v>
      </c>
      <c r="BD40">
        <v>15</v>
      </c>
      <c r="BE40">
        <v>121892.89</v>
      </c>
      <c r="BF40">
        <v>5.3931176789720876E-2</v>
      </c>
      <c r="BG40">
        <v>4.6920123807057158E-2</v>
      </c>
      <c r="BH40">
        <v>376199.73799999995</v>
      </c>
      <c r="BI40">
        <v>1.7474299782739351E-2</v>
      </c>
      <c r="BJ40">
        <v>1.5202640810983234E-2</v>
      </c>
      <c r="BK40">
        <v>1</v>
      </c>
      <c r="BL40" t="s">
        <v>68</v>
      </c>
      <c r="BM40">
        <v>-1</v>
      </c>
      <c r="BN40" t="s">
        <v>627</v>
      </c>
    </row>
    <row r="41" spans="1:66">
      <c r="A41" s="144" t="str">
        <f t="shared" si="20"/>
        <v>선진여객</v>
      </c>
      <c r="B41" s="144" t="str">
        <f t="shared" si="21"/>
        <v>80</v>
      </c>
      <c r="C41" s="145" t="str">
        <f t="shared" si="22"/>
        <v>78바1157</v>
      </c>
      <c r="D41" s="133" t="str">
        <f t="shared" si="23"/>
        <v>중형</v>
      </c>
      <c r="E41" s="129" t="str">
        <f t="shared" si="16"/>
        <v>C</v>
      </c>
      <c r="F41" s="152">
        <f t="shared" si="17"/>
        <v>0.8859999999999999</v>
      </c>
      <c r="G41" s="153">
        <f t="shared" si="18"/>
        <v>2.2149999999999999</v>
      </c>
      <c r="H41" s="154">
        <f t="shared" si="19"/>
        <v>2.5</v>
      </c>
      <c r="I41" s="155">
        <f t="shared" si="24"/>
        <v>6500.03</v>
      </c>
      <c r="J41" s="156">
        <f t="shared" si="25"/>
        <v>1.2013503466908418E-2</v>
      </c>
      <c r="K41" s="156">
        <f t="shared" si="26"/>
        <v>0.35825268030438928</v>
      </c>
      <c r="L41" s="156">
        <f t="shared" si="27"/>
        <v>0.23430661089256513</v>
      </c>
      <c r="M41" s="157">
        <f t="shared" si="28"/>
        <v>13.859</v>
      </c>
      <c r="N41" s="158">
        <f t="shared" si="29"/>
        <v>0.86199999999999999</v>
      </c>
      <c r="O41" s="158">
        <f t="shared" si="30"/>
        <v>8.5229999999999997</v>
      </c>
      <c r="P41" s="159">
        <f t="shared" si="31"/>
        <v>0.11333333333333333</v>
      </c>
      <c r="Q41" s="160">
        <f t="shared" si="32"/>
        <v>84</v>
      </c>
      <c r="R41" s="161">
        <f t="shared" si="33"/>
        <v>24.839628455902446</v>
      </c>
      <c r="S41" s="146">
        <f t="shared" si="34"/>
        <v>56</v>
      </c>
      <c r="T41" s="146">
        <f t="shared" si="35"/>
        <v>554</v>
      </c>
      <c r="U41" t="s">
        <v>119</v>
      </c>
      <c r="V41" t="s">
        <v>123</v>
      </c>
      <c r="W41" t="s">
        <v>119</v>
      </c>
      <c r="X41" s="4" t="s">
        <v>123</v>
      </c>
      <c r="Y41" s="4" t="s">
        <v>259</v>
      </c>
      <c r="Z41" s="4" t="s">
        <v>204</v>
      </c>
      <c r="AA41" s="4" t="s">
        <v>48</v>
      </c>
      <c r="AB41" s="4">
        <v>516</v>
      </c>
      <c r="AC41" s="4">
        <v>6500.03</v>
      </c>
      <c r="AD41" s="4">
        <v>2934.56</v>
      </c>
      <c r="AE41" s="4">
        <v>2.2149999999999999</v>
      </c>
      <c r="AF41" s="4">
        <v>2.5</v>
      </c>
      <c r="AG41" s="4">
        <v>13.859</v>
      </c>
      <c r="AH41" s="4">
        <v>415.54039699999998</v>
      </c>
      <c r="AI41" s="4">
        <v>4.9920960000000001</v>
      </c>
      <c r="AJ41" s="4">
        <v>148.868461</v>
      </c>
      <c r="AK41" s="4">
        <v>1523</v>
      </c>
      <c r="AL41" s="4">
        <v>56</v>
      </c>
      <c r="AM41" s="4">
        <v>554</v>
      </c>
      <c r="AN41" s="4">
        <v>84</v>
      </c>
      <c r="AO41" s="4">
        <v>15.642353999999999</v>
      </c>
      <c r="AP41" s="4">
        <v>2629.8</v>
      </c>
      <c r="AQ41" s="4">
        <v>6.8</v>
      </c>
      <c r="AR41" s="4">
        <v>4</v>
      </c>
      <c r="AS41" s="4">
        <v>1141</v>
      </c>
      <c r="AT41" s="4">
        <v>0.86199999999999999</v>
      </c>
      <c r="AU41" s="4">
        <v>8.5229999999999997</v>
      </c>
      <c r="AV41" s="4">
        <v>54345</v>
      </c>
      <c r="AW41" s="4">
        <v>0</v>
      </c>
      <c r="AX41" s="4">
        <v>0.62</v>
      </c>
      <c r="AY41">
        <v>0.85920000000000007</v>
      </c>
      <c r="AZ41" t="s">
        <v>69</v>
      </c>
      <c r="BA41" t="s">
        <v>236</v>
      </c>
      <c r="BB41">
        <v>7</v>
      </c>
      <c r="BC41" t="s">
        <v>602</v>
      </c>
      <c r="BD41">
        <v>8</v>
      </c>
      <c r="BE41">
        <v>121892.89</v>
      </c>
      <c r="BF41">
        <v>5.2283287400930439E-2</v>
      </c>
      <c r="BG41">
        <v>4.4921800534879437E-2</v>
      </c>
      <c r="BH41">
        <v>376199.73799999995</v>
      </c>
      <c r="BI41">
        <v>1.694036533326879E-2</v>
      </c>
      <c r="BJ41">
        <v>1.4555161894344545E-2</v>
      </c>
      <c r="BK41">
        <v>1</v>
      </c>
      <c r="BL41" t="s">
        <v>69</v>
      </c>
      <c r="BM41">
        <v>0</v>
      </c>
      <c r="BN41" t="s">
        <v>641</v>
      </c>
    </row>
    <row r="42" spans="1:66">
      <c r="A42" s="141" t="str">
        <f t="shared" si="20"/>
        <v>선진여객</v>
      </c>
      <c r="B42" s="141" t="str">
        <f t="shared" si="21"/>
        <v>80</v>
      </c>
      <c r="C42" s="142" t="str">
        <f t="shared" si="22"/>
        <v>78바1158</v>
      </c>
      <c r="D42" s="116" t="str">
        <f t="shared" si="23"/>
        <v>중형</v>
      </c>
      <c r="E42" s="112" t="str">
        <f t="shared" si="16"/>
        <v>B</v>
      </c>
      <c r="F42" s="162">
        <f t="shared" si="17"/>
        <v>0.82879999999999998</v>
      </c>
      <c r="G42" s="163">
        <f t="shared" si="18"/>
        <v>2.0720000000000001</v>
      </c>
      <c r="H42" s="164">
        <f t="shared" si="19"/>
        <v>2.5</v>
      </c>
      <c r="I42" s="165">
        <f t="shared" si="24"/>
        <v>5880.9089999999997</v>
      </c>
      <c r="J42" s="166">
        <f t="shared" si="25"/>
        <v>1.2712927481553067E-2</v>
      </c>
      <c r="K42" s="166">
        <f t="shared" si="26"/>
        <v>0.36392890339081779</v>
      </c>
      <c r="L42" s="166">
        <f t="shared" si="27"/>
        <v>0.20098933685251719</v>
      </c>
      <c r="M42" s="167">
        <f t="shared" si="28"/>
        <v>13.003</v>
      </c>
      <c r="N42" s="168">
        <f t="shared" si="29"/>
        <v>6.8000000000000005E-2</v>
      </c>
      <c r="O42" s="168">
        <f t="shared" si="30"/>
        <v>14.079000000000001</v>
      </c>
      <c r="P42" s="169">
        <f t="shared" si="31"/>
        <v>0.12333333333333334</v>
      </c>
      <c r="Q42" s="170">
        <f t="shared" si="32"/>
        <v>86</v>
      </c>
      <c r="R42" s="171">
        <f t="shared" si="33"/>
        <v>24.235532070101208</v>
      </c>
      <c r="S42" s="143">
        <f t="shared" si="34"/>
        <v>4</v>
      </c>
      <c r="T42" s="143">
        <f t="shared" si="35"/>
        <v>828</v>
      </c>
      <c r="U42" t="s">
        <v>119</v>
      </c>
      <c r="V42" t="s">
        <v>123</v>
      </c>
      <c r="W42" t="s">
        <v>119</v>
      </c>
      <c r="X42" s="4" t="s">
        <v>123</v>
      </c>
      <c r="Y42" s="4" t="s">
        <v>260</v>
      </c>
      <c r="Z42" s="4" t="s">
        <v>204</v>
      </c>
      <c r="AA42" s="4" t="s">
        <v>48</v>
      </c>
      <c r="AB42" s="4">
        <v>516</v>
      </c>
      <c r="AC42" s="4">
        <v>5880.9089999999997</v>
      </c>
      <c r="AD42" s="4">
        <v>2838.752</v>
      </c>
      <c r="AE42" s="4">
        <v>2.0720000000000001</v>
      </c>
      <c r="AF42" s="4">
        <v>2.5</v>
      </c>
      <c r="AG42" s="4">
        <v>13.003</v>
      </c>
      <c r="AH42" s="4">
        <v>389.27296699999999</v>
      </c>
      <c r="AI42" s="4">
        <v>4.9487990000000002</v>
      </c>
      <c r="AJ42" s="4">
        <v>141.66768400000001</v>
      </c>
      <c r="AK42" s="4">
        <v>1182</v>
      </c>
      <c r="AL42" s="4">
        <v>4</v>
      </c>
      <c r="AM42" s="4">
        <v>828</v>
      </c>
      <c r="AN42" s="4">
        <v>86</v>
      </c>
      <c r="AO42" s="4">
        <v>15.107416000000001</v>
      </c>
      <c r="AP42" s="4">
        <v>566.29999999999995</v>
      </c>
      <c r="AQ42" s="4">
        <v>7.4</v>
      </c>
      <c r="AR42" s="4">
        <v>12</v>
      </c>
      <c r="AS42" s="4">
        <v>1998</v>
      </c>
      <c r="AT42" s="4">
        <v>6.8000000000000005E-2</v>
      </c>
      <c r="AU42" s="4">
        <v>14.079000000000001</v>
      </c>
      <c r="AV42" s="4">
        <v>49426</v>
      </c>
      <c r="AW42" s="4">
        <v>0</v>
      </c>
      <c r="AX42" s="4">
        <v>0.56999999999999995</v>
      </c>
      <c r="AY42">
        <v>0.94320000000000004</v>
      </c>
      <c r="AZ42" t="s">
        <v>68</v>
      </c>
      <c r="BA42" t="s">
        <v>236</v>
      </c>
      <c r="BB42">
        <v>1</v>
      </c>
      <c r="BC42" t="s">
        <v>249</v>
      </c>
      <c r="BD42">
        <v>17</v>
      </c>
      <c r="BE42">
        <v>121892.89</v>
      </c>
      <c r="BF42">
        <v>5.487694975482163E-2</v>
      </c>
      <c r="BG42">
        <v>5.1759939008747764E-2</v>
      </c>
      <c r="BH42">
        <v>376199.73799999995</v>
      </c>
      <c r="BI42">
        <v>1.7780740719176152E-2</v>
      </c>
      <c r="BJ42">
        <v>1.6770794646326949E-2</v>
      </c>
      <c r="BK42">
        <v>1</v>
      </c>
      <c r="BL42" t="s">
        <v>66</v>
      </c>
      <c r="BM42">
        <v>-1</v>
      </c>
      <c r="BN42" t="s">
        <v>627</v>
      </c>
    </row>
    <row r="43" spans="1:66">
      <c r="A43" s="144" t="str">
        <f t="shared" si="20"/>
        <v>선진여객</v>
      </c>
      <c r="B43" s="144" t="str">
        <f t="shared" si="21"/>
        <v>80</v>
      </c>
      <c r="C43" s="145" t="str">
        <f t="shared" si="22"/>
        <v>78바1159</v>
      </c>
      <c r="D43" s="133" t="str">
        <f t="shared" si="23"/>
        <v>중형</v>
      </c>
      <c r="E43" s="129" t="str">
        <f t="shared" si="16"/>
        <v>B</v>
      </c>
      <c r="F43" s="152">
        <f t="shared" si="17"/>
        <v>0.8242307692307691</v>
      </c>
      <c r="G43" s="153">
        <f t="shared" si="18"/>
        <v>2.1429999999999998</v>
      </c>
      <c r="H43" s="154">
        <f t="shared" si="19"/>
        <v>2.6</v>
      </c>
      <c r="I43" s="155">
        <f t="shared" si="24"/>
        <v>5950.009</v>
      </c>
      <c r="J43" s="156">
        <f t="shared" si="25"/>
        <v>2.1483755351940536E-2</v>
      </c>
      <c r="K43" s="156">
        <f t="shared" si="26"/>
        <v>0.37970761968331013</v>
      </c>
      <c r="L43" s="156">
        <f t="shared" si="27"/>
        <v>0.18504173691165846</v>
      </c>
      <c r="M43" s="157">
        <f t="shared" si="28"/>
        <v>13.926</v>
      </c>
      <c r="N43" s="158">
        <f t="shared" si="29"/>
        <v>0.33600000000000002</v>
      </c>
      <c r="O43" s="158">
        <f t="shared" si="30"/>
        <v>23.411999999999999</v>
      </c>
      <c r="P43" s="159">
        <f t="shared" si="31"/>
        <v>2.3333333333333331E-2</v>
      </c>
      <c r="Q43" s="160">
        <f t="shared" si="32"/>
        <v>82</v>
      </c>
      <c r="R43" s="161">
        <f t="shared" si="33"/>
        <v>24.503498105861873</v>
      </c>
      <c r="S43" s="146">
        <f t="shared" si="34"/>
        <v>20</v>
      </c>
      <c r="T43" s="146">
        <f t="shared" si="35"/>
        <v>1393</v>
      </c>
      <c r="U43" t="s">
        <v>119</v>
      </c>
      <c r="V43" t="s">
        <v>123</v>
      </c>
      <c r="W43" s="4" t="s">
        <v>119</v>
      </c>
      <c r="X43" s="4" t="s">
        <v>123</v>
      </c>
      <c r="Y43" s="4" t="s">
        <v>262</v>
      </c>
      <c r="Z43" s="4" t="s">
        <v>204</v>
      </c>
      <c r="AA43" s="4" t="s">
        <v>48</v>
      </c>
      <c r="AB43" s="4">
        <v>516</v>
      </c>
      <c r="AC43" s="4">
        <v>5950.009</v>
      </c>
      <c r="AD43" s="4">
        <v>2776.6750000000002</v>
      </c>
      <c r="AE43" s="4">
        <v>2.1429999999999998</v>
      </c>
      <c r="AF43" s="4">
        <v>2.6</v>
      </c>
      <c r="AG43" s="4">
        <v>13.926</v>
      </c>
      <c r="AH43" s="4">
        <v>405.50992400000001</v>
      </c>
      <c r="AI43" s="4">
        <v>8.7118760000000002</v>
      </c>
      <c r="AJ43" s="4">
        <v>153.97520800000001</v>
      </c>
      <c r="AK43" s="4">
        <v>1101</v>
      </c>
      <c r="AL43" s="4">
        <v>20</v>
      </c>
      <c r="AM43" s="4">
        <v>1393</v>
      </c>
      <c r="AN43" s="4">
        <v>82</v>
      </c>
      <c r="AO43" s="4">
        <v>14.672905999999999</v>
      </c>
      <c r="AP43" s="4">
        <v>1364.7</v>
      </c>
      <c r="AQ43" s="4">
        <v>1.4</v>
      </c>
      <c r="AR43" s="4">
        <v>38</v>
      </c>
      <c r="AS43" s="4">
        <v>8395</v>
      </c>
      <c r="AT43" s="4">
        <v>0.33600000000000002</v>
      </c>
      <c r="AU43" s="4">
        <v>23.411999999999999</v>
      </c>
      <c r="AV43" s="4">
        <v>501</v>
      </c>
      <c r="AW43" s="4">
        <v>0</v>
      </c>
      <c r="AX43" s="4">
        <v>0.61</v>
      </c>
      <c r="AY43">
        <v>0.91384615384615375</v>
      </c>
      <c r="AZ43" t="s">
        <v>68</v>
      </c>
      <c r="BA43" t="s">
        <v>236</v>
      </c>
      <c r="BB43">
        <v>5</v>
      </c>
      <c r="BC43" t="s">
        <v>252</v>
      </c>
      <c r="BD43">
        <v>10</v>
      </c>
      <c r="BE43">
        <v>121892.89</v>
      </c>
      <c r="BF43">
        <v>5.4679464897419365E-2</v>
      </c>
      <c r="BG43">
        <v>4.9968618690872463E-2</v>
      </c>
      <c r="BH43">
        <v>376199.73799999995</v>
      </c>
      <c r="BI43">
        <v>1.7716753433783625E-2</v>
      </c>
      <c r="BJ43">
        <v>1.6190386984103803E-2</v>
      </c>
      <c r="BK43">
        <v>1</v>
      </c>
      <c r="BL43" t="s">
        <v>66</v>
      </c>
      <c r="BM43">
        <v>-1</v>
      </c>
      <c r="BN43" t="s">
        <v>627</v>
      </c>
    </row>
    <row r="44" spans="1:66">
      <c r="A44" s="141" t="str">
        <f t="shared" si="20"/>
        <v>선진여객</v>
      </c>
      <c r="B44" s="141" t="str">
        <f t="shared" si="21"/>
        <v>80</v>
      </c>
      <c r="C44" s="142" t="str">
        <f t="shared" si="22"/>
        <v>78바1160</v>
      </c>
      <c r="D44" s="116" t="str">
        <f t="shared" si="23"/>
        <v>중형</v>
      </c>
      <c r="E44" s="112" t="str">
        <f t="shared" si="16"/>
        <v>C</v>
      </c>
      <c r="F44" s="162">
        <f t="shared" si="17"/>
        <v>0.84423076923076912</v>
      </c>
      <c r="G44" s="163">
        <f t="shared" si="18"/>
        <v>2.1949999999999998</v>
      </c>
      <c r="H44" s="164">
        <f t="shared" si="19"/>
        <v>2.6</v>
      </c>
      <c r="I44" s="165">
        <f t="shared" si="24"/>
        <v>3252.6559999999999</v>
      </c>
      <c r="J44" s="166">
        <f t="shared" si="25"/>
        <v>2.2227340802185563E-2</v>
      </c>
      <c r="K44" s="166">
        <f t="shared" si="26"/>
        <v>0.36076018210464816</v>
      </c>
      <c r="L44" s="166">
        <f t="shared" si="27"/>
        <v>0.21766826863953642</v>
      </c>
      <c r="M44" s="167">
        <f t="shared" si="28"/>
        <v>14.089</v>
      </c>
      <c r="N44" s="168">
        <f t="shared" si="29"/>
        <v>2.214</v>
      </c>
      <c r="O44" s="168">
        <f t="shared" si="30"/>
        <v>22.565999999999999</v>
      </c>
      <c r="P44" s="169">
        <f t="shared" si="31"/>
        <v>0.73166666666666669</v>
      </c>
      <c r="Q44" s="170">
        <f t="shared" si="32"/>
        <v>104</v>
      </c>
      <c r="R44" s="171">
        <f t="shared" si="33"/>
        <v>25.716804445333153</v>
      </c>
      <c r="S44" s="143">
        <f t="shared" si="34"/>
        <v>72</v>
      </c>
      <c r="T44" s="143">
        <f t="shared" si="35"/>
        <v>734</v>
      </c>
      <c r="U44" t="s">
        <v>119</v>
      </c>
      <c r="V44" t="s">
        <v>123</v>
      </c>
      <c r="W44" t="s">
        <v>119</v>
      </c>
      <c r="X44" s="4" t="s">
        <v>123</v>
      </c>
      <c r="Y44" s="4" t="s">
        <v>263</v>
      </c>
      <c r="Z44" s="4" t="s">
        <v>204</v>
      </c>
      <c r="AA44" s="4" t="s">
        <v>48</v>
      </c>
      <c r="AB44" s="4">
        <v>516</v>
      </c>
      <c r="AC44" s="4">
        <v>3252.6559999999999</v>
      </c>
      <c r="AD44" s="4">
        <v>1481.5989999999999</v>
      </c>
      <c r="AE44" s="4">
        <v>2.1949999999999998</v>
      </c>
      <c r="AF44" s="4">
        <v>2.6</v>
      </c>
      <c r="AG44" s="4">
        <v>14.089</v>
      </c>
      <c r="AH44" s="4">
        <v>204.98740900000001</v>
      </c>
      <c r="AI44" s="4">
        <v>4.5563250000000002</v>
      </c>
      <c r="AJ44" s="4">
        <v>73.951295000000002</v>
      </c>
      <c r="AK44" s="4">
        <v>708</v>
      </c>
      <c r="AL44" s="4">
        <v>72</v>
      </c>
      <c r="AM44" s="4">
        <v>734</v>
      </c>
      <c r="AN44" s="4">
        <v>104</v>
      </c>
      <c r="AO44" s="4">
        <v>15.867589000000001</v>
      </c>
      <c r="AP44" s="4">
        <v>776.1</v>
      </c>
      <c r="AQ44" s="4">
        <v>43.9</v>
      </c>
      <c r="AR44" s="4">
        <v>1</v>
      </c>
      <c r="AS44" s="4">
        <v>184</v>
      </c>
      <c r="AT44" s="4">
        <v>2.214</v>
      </c>
      <c r="AU44" s="4">
        <v>22.565999999999999</v>
      </c>
      <c r="AV44" s="4">
        <v>24405</v>
      </c>
      <c r="AW44" s="4">
        <v>0</v>
      </c>
      <c r="AX44" s="4">
        <v>0.6</v>
      </c>
      <c r="AY44">
        <v>0.8634615384615385</v>
      </c>
      <c r="AZ44" t="s">
        <v>69</v>
      </c>
      <c r="BA44" t="s">
        <v>236</v>
      </c>
      <c r="BB44">
        <v>6</v>
      </c>
      <c r="BC44" t="s">
        <v>603</v>
      </c>
      <c r="BD44">
        <v>9</v>
      </c>
      <c r="BE44">
        <v>121892.89</v>
      </c>
      <c r="BF44">
        <v>5.1717101793221906E-2</v>
      </c>
      <c r="BG44">
        <v>4.4655728279147378E-2</v>
      </c>
      <c r="BH44">
        <v>376199.73799999995</v>
      </c>
      <c r="BI44">
        <v>1.6756914913109273E-2</v>
      </c>
      <c r="BJ44">
        <v>1.4468951530742432E-2</v>
      </c>
      <c r="BK44">
        <v>1</v>
      </c>
      <c r="BL44" t="s">
        <v>68</v>
      </c>
      <c r="BM44">
        <v>-1</v>
      </c>
      <c r="BN44" t="s">
        <v>627</v>
      </c>
    </row>
    <row r="45" spans="1:66">
      <c r="A45" s="144" t="str">
        <f t="shared" si="20"/>
        <v>선진여객</v>
      </c>
      <c r="B45" s="144" t="str">
        <f t="shared" si="21"/>
        <v>80</v>
      </c>
      <c r="C45" s="145" t="str">
        <f t="shared" si="22"/>
        <v>78바1164</v>
      </c>
      <c r="D45" s="133" t="str">
        <f t="shared" si="23"/>
        <v>중형</v>
      </c>
      <c r="E45" s="129" t="str">
        <f t="shared" si="16"/>
        <v>B</v>
      </c>
      <c r="F45" s="152">
        <f t="shared" si="17"/>
        <v>0.89499999999999991</v>
      </c>
      <c r="G45" s="153">
        <f t="shared" si="18"/>
        <v>2.327</v>
      </c>
      <c r="H45" s="154">
        <f t="shared" si="19"/>
        <v>2.6</v>
      </c>
      <c r="I45" s="155">
        <f t="shared" si="24"/>
        <v>6422.4939999999997</v>
      </c>
      <c r="J45" s="156">
        <f t="shared" si="25"/>
        <v>1.2525398147046975E-2</v>
      </c>
      <c r="K45" s="156">
        <f t="shared" si="26"/>
        <v>0.35699606704311349</v>
      </c>
      <c r="L45" s="156">
        <f t="shared" si="27"/>
        <v>0.19696398315047084</v>
      </c>
      <c r="M45" s="157">
        <f t="shared" si="28"/>
        <v>11.53</v>
      </c>
      <c r="N45" s="158">
        <f t="shared" si="29"/>
        <v>0.109</v>
      </c>
      <c r="O45" s="158">
        <f t="shared" si="30"/>
        <v>11.865</v>
      </c>
      <c r="P45" s="159">
        <f t="shared" si="31"/>
        <v>0</v>
      </c>
      <c r="Q45" s="160">
        <f t="shared" si="32"/>
        <v>72</v>
      </c>
      <c r="R45" s="161">
        <f t="shared" si="33"/>
        <v>24.354089690828552</v>
      </c>
      <c r="S45" s="146">
        <f t="shared" si="34"/>
        <v>7</v>
      </c>
      <c r="T45" s="146">
        <f t="shared" si="35"/>
        <v>762</v>
      </c>
      <c r="U45" t="s">
        <v>119</v>
      </c>
      <c r="V45" t="s">
        <v>123</v>
      </c>
      <c r="W45" t="s">
        <v>119</v>
      </c>
      <c r="X45" s="4" t="s">
        <v>123</v>
      </c>
      <c r="Y45" s="4" t="s">
        <v>265</v>
      </c>
      <c r="Z45" s="4" t="s">
        <v>204</v>
      </c>
      <c r="AA45" s="4" t="s">
        <v>48</v>
      </c>
      <c r="AB45" s="4">
        <v>516</v>
      </c>
      <c r="AC45" s="4">
        <v>6422.4939999999997</v>
      </c>
      <c r="AD45" s="4">
        <v>2760.4659999999999</v>
      </c>
      <c r="AE45" s="4">
        <v>2.327</v>
      </c>
      <c r="AF45" s="4">
        <v>2.6</v>
      </c>
      <c r="AG45" s="4">
        <v>11.53</v>
      </c>
      <c r="AH45" s="4">
        <v>418.274608</v>
      </c>
      <c r="AI45" s="4">
        <v>5.2390559999999997</v>
      </c>
      <c r="AJ45" s="4">
        <v>149.32239000000001</v>
      </c>
      <c r="AK45" s="4">
        <v>1265</v>
      </c>
      <c r="AL45" s="4">
        <v>7</v>
      </c>
      <c r="AM45" s="4">
        <v>762</v>
      </c>
      <c r="AN45" s="4">
        <v>72</v>
      </c>
      <c r="AO45" s="4">
        <v>15.35473</v>
      </c>
      <c r="AP45" s="4">
        <v>725.6</v>
      </c>
      <c r="AQ45" s="4">
        <v>0</v>
      </c>
      <c r="AR45" s="4">
        <v>11</v>
      </c>
      <c r="AS45" s="4">
        <v>1845</v>
      </c>
      <c r="AT45" s="4">
        <v>0.109</v>
      </c>
      <c r="AU45" s="4">
        <v>11.865</v>
      </c>
      <c r="AV45" s="4">
        <v>52898</v>
      </c>
      <c r="AW45" s="4">
        <v>0</v>
      </c>
      <c r="AX45" s="4">
        <v>0.59</v>
      </c>
      <c r="AY45">
        <v>0.93384615384615377</v>
      </c>
      <c r="AZ45" t="s">
        <v>68</v>
      </c>
      <c r="BA45" t="s">
        <v>236</v>
      </c>
      <c r="BB45">
        <v>3</v>
      </c>
      <c r="BC45" t="s">
        <v>241</v>
      </c>
      <c r="BD45">
        <v>9</v>
      </c>
      <c r="BE45">
        <v>121892.89</v>
      </c>
      <c r="BF45">
        <v>5.174642261743076E-2</v>
      </c>
      <c r="BG45">
        <v>4.8323197736585333E-2</v>
      </c>
      <c r="BH45">
        <v>376199.73799999995</v>
      </c>
      <c r="BI45">
        <v>1.6766415185541679E-2</v>
      </c>
      <c r="BJ45">
        <v>1.5657252334805843E-2</v>
      </c>
      <c r="BK45">
        <v>1</v>
      </c>
      <c r="BL45" t="s">
        <v>66</v>
      </c>
      <c r="BM45">
        <v>-1</v>
      </c>
      <c r="BN45" t="s">
        <v>627</v>
      </c>
    </row>
    <row r="46" spans="1:66">
      <c r="A46" s="141" t="str">
        <f t="shared" ref="A46:A52" si="36">W46</f>
        <v>선진여객</v>
      </c>
      <c r="B46" s="141" t="str">
        <f t="shared" ref="B46:B52" si="37">V46</f>
        <v>87</v>
      </c>
      <c r="C46" s="142" t="str">
        <f t="shared" ref="C46:C52" si="38">Y46</f>
        <v>70바3824</v>
      </c>
      <c r="D46" s="116" t="str">
        <f t="shared" ref="D46:D52" si="39">Z46</f>
        <v>저상</v>
      </c>
      <c r="E46" s="112" t="str">
        <f t="shared" ref="E46:E52" si="40">AZ46</f>
        <v>C</v>
      </c>
      <c r="F46" s="162">
        <f t="shared" ref="F46:F52" si="41">G46/H46</f>
        <v>0.86350000000000005</v>
      </c>
      <c r="G46" s="163">
        <f t="shared" ref="G46:G52" si="42">AE46</f>
        <v>1.7270000000000001</v>
      </c>
      <c r="H46" s="164">
        <f t="shared" ref="H46:H52" si="43">AF46</f>
        <v>2</v>
      </c>
      <c r="I46" s="165">
        <f t="shared" ref="I46:I52" si="44">AC46</f>
        <v>4573.5510000000004</v>
      </c>
      <c r="J46" s="166">
        <f t="shared" ref="J46:J52" si="45">AI46/AH46</f>
        <v>7.2688523622721829E-3</v>
      </c>
      <c r="K46" s="166">
        <f t="shared" ref="K46:K52" si="46">AJ46/AH46</f>
        <v>0.35858594172080061</v>
      </c>
      <c r="L46" s="166">
        <f t="shared" ref="L46:L52" si="47">AK46/AC46</f>
        <v>0.274622497923386</v>
      </c>
      <c r="M46" s="167">
        <f t="shared" ref="M46:M52" si="48">AG46</f>
        <v>17.166</v>
      </c>
      <c r="N46" s="168">
        <f t="shared" ref="N46:N52" si="49">IF(AW46=0,AT46,"속도계이상")</f>
        <v>2.1999999999999999E-2</v>
      </c>
      <c r="O46" s="168">
        <f t="shared" ref="O46:O52" si="50">IF(AW46=0,AU46,"속도계이상")</f>
        <v>15.24</v>
      </c>
      <c r="P46" s="169">
        <f t="shared" ref="P46:P52" si="51">AQ46/60</f>
        <v>0</v>
      </c>
      <c r="Q46" s="170">
        <f t="shared" ref="Q46:Q52" si="52">AN46</f>
        <v>80</v>
      </c>
      <c r="R46" s="171">
        <f t="shared" ref="R46:R52" si="53">AC46/(AH46-AI46-AJ46)</f>
        <v>26.25324812516244</v>
      </c>
      <c r="S46" s="143">
        <f t="shared" ref="S46:S52" si="54">IF(AW46=0,AL46,"속도계이상")</f>
        <v>1</v>
      </c>
      <c r="T46" s="143">
        <f t="shared" ref="T46:T52" si="55">IF(AW46=0,AM46,"속도계이상")</f>
        <v>697</v>
      </c>
      <c r="U46" t="s">
        <v>119</v>
      </c>
      <c r="V46" t="s">
        <v>124</v>
      </c>
      <c r="W46" t="s">
        <v>119</v>
      </c>
      <c r="X46" s="4" t="s">
        <v>124</v>
      </c>
      <c r="Y46" s="4" t="s">
        <v>266</v>
      </c>
      <c r="Z46" s="4" t="s">
        <v>197</v>
      </c>
      <c r="AA46" s="4" t="s">
        <v>48</v>
      </c>
      <c r="AB46" s="4">
        <v>516</v>
      </c>
      <c r="AC46" s="4">
        <v>4573.5510000000004</v>
      </c>
      <c r="AD46" s="4">
        <v>2647.8009999999999</v>
      </c>
      <c r="AE46" s="4">
        <v>1.7270000000000001</v>
      </c>
      <c r="AF46" s="4">
        <v>2</v>
      </c>
      <c r="AG46" s="4">
        <v>17.166</v>
      </c>
      <c r="AH46" s="4">
        <v>274.71461799999997</v>
      </c>
      <c r="AI46" s="4">
        <v>1.9968600000000001</v>
      </c>
      <c r="AJ46" s="4">
        <v>98.508799999999994</v>
      </c>
      <c r="AK46" s="4">
        <v>1256</v>
      </c>
      <c r="AL46" s="4">
        <v>1</v>
      </c>
      <c r="AM46" s="4">
        <v>697</v>
      </c>
      <c r="AN46" s="4">
        <v>80</v>
      </c>
      <c r="AO46" s="4">
        <v>16.648371000000001</v>
      </c>
      <c r="AP46" s="4">
        <v>2636.5</v>
      </c>
      <c r="AQ46" s="4">
        <v>0</v>
      </c>
      <c r="AR46" s="4">
        <v>3</v>
      </c>
      <c r="AS46" s="4">
        <v>210</v>
      </c>
      <c r="AT46" s="4">
        <v>2.1999999999999999E-2</v>
      </c>
      <c r="AU46" s="4">
        <v>15.24</v>
      </c>
      <c r="AV46" s="4">
        <v>38651</v>
      </c>
      <c r="AW46" s="4">
        <v>0</v>
      </c>
      <c r="AX46" s="4">
        <v>0.53</v>
      </c>
      <c r="AY46">
        <v>0.85730769230769233</v>
      </c>
      <c r="AZ46" t="s">
        <v>69</v>
      </c>
      <c r="BA46" t="s">
        <v>236</v>
      </c>
      <c r="BB46">
        <v>8</v>
      </c>
      <c r="BC46" t="s">
        <v>601</v>
      </c>
      <c r="BD46">
        <v>5</v>
      </c>
      <c r="BE46">
        <v>121892.89</v>
      </c>
      <c r="BF46">
        <v>1.1446262370184184E-2</v>
      </c>
      <c r="BG46">
        <v>9.8129687781309798E-3</v>
      </c>
      <c r="BH46">
        <v>376199.73799999995</v>
      </c>
      <c r="BI46">
        <v>3.7087160331834156E-3</v>
      </c>
      <c r="BJ46">
        <v>3.1795107838330128E-3</v>
      </c>
      <c r="BK46">
        <v>1</v>
      </c>
      <c r="BL46" t="s">
        <v>69</v>
      </c>
      <c r="BM46">
        <v>0</v>
      </c>
      <c r="BN46" t="s">
        <v>641</v>
      </c>
    </row>
    <row r="47" spans="1:66">
      <c r="A47" s="144" t="str">
        <f t="shared" si="36"/>
        <v>선진여객</v>
      </c>
      <c r="B47" s="144" t="str">
        <f t="shared" si="37"/>
        <v>87</v>
      </c>
      <c r="C47" s="145" t="str">
        <f t="shared" si="38"/>
        <v>70바3825</v>
      </c>
      <c r="D47" s="133" t="str">
        <f t="shared" si="39"/>
        <v>저상</v>
      </c>
      <c r="E47" s="129" t="str">
        <f t="shared" si="40"/>
        <v>B</v>
      </c>
      <c r="F47" s="152">
        <f t="shared" si="41"/>
        <v>0.90249999999999997</v>
      </c>
      <c r="G47" s="153">
        <f t="shared" si="42"/>
        <v>1.8049999999999999</v>
      </c>
      <c r="H47" s="154">
        <f t="shared" si="43"/>
        <v>2</v>
      </c>
      <c r="I47" s="155">
        <f t="shared" si="44"/>
        <v>828.85400000000004</v>
      </c>
      <c r="J47" s="156">
        <f t="shared" si="45"/>
        <v>5.9554248779658571E-3</v>
      </c>
      <c r="K47" s="156">
        <f t="shared" si="46"/>
        <v>0.36534285599157834</v>
      </c>
      <c r="L47" s="156">
        <f t="shared" si="47"/>
        <v>0.23526459424699644</v>
      </c>
      <c r="M47" s="157">
        <f t="shared" si="48"/>
        <v>18.946000000000002</v>
      </c>
      <c r="N47" s="158">
        <f t="shared" si="49"/>
        <v>0</v>
      </c>
      <c r="O47" s="158">
        <f t="shared" si="50"/>
        <v>13.03</v>
      </c>
      <c r="P47" s="159">
        <f t="shared" si="51"/>
        <v>0</v>
      </c>
      <c r="Q47" s="160">
        <f t="shared" si="52"/>
        <v>81</v>
      </c>
      <c r="R47" s="161">
        <f t="shared" si="53"/>
        <v>28.902567973012729</v>
      </c>
      <c r="S47" s="146">
        <f t="shared" si="54"/>
        <v>0</v>
      </c>
      <c r="T47" s="146">
        <f t="shared" si="55"/>
        <v>108</v>
      </c>
      <c r="U47" t="s">
        <v>119</v>
      </c>
      <c r="V47" t="s">
        <v>124</v>
      </c>
      <c r="W47" t="s">
        <v>119</v>
      </c>
      <c r="X47" s="4" t="s">
        <v>124</v>
      </c>
      <c r="Y47" s="4" t="s">
        <v>268</v>
      </c>
      <c r="Z47" s="4" t="s">
        <v>197</v>
      </c>
      <c r="AA47" s="4" t="s">
        <v>48</v>
      </c>
      <c r="AB47" s="4">
        <v>516</v>
      </c>
      <c r="AC47" s="4">
        <v>828.85400000000004</v>
      </c>
      <c r="AD47" s="4">
        <v>459.28699999999998</v>
      </c>
      <c r="AE47" s="4">
        <v>1.8049999999999999</v>
      </c>
      <c r="AF47" s="4">
        <v>2</v>
      </c>
      <c r="AG47" s="4">
        <v>18.946000000000002</v>
      </c>
      <c r="AH47" s="4">
        <v>45.613874000000003</v>
      </c>
      <c r="AI47" s="4">
        <v>0.27165</v>
      </c>
      <c r="AJ47" s="4">
        <v>16.664702999999999</v>
      </c>
      <c r="AK47" s="4">
        <v>195</v>
      </c>
      <c r="AL47" s="4">
        <v>0</v>
      </c>
      <c r="AM47" s="4">
        <v>108</v>
      </c>
      <c r="AN47" s="4">
        <v>81</v>
      </c>
      <c r="AO47" s="4">
        <v>18.171094</v>
      </c>
      <c r="AP47" s="4">
        <v>919.9</v>
      </c>
      <c r="AQ47" s="4">
        <v>0</v>
      </c>
      <c r="AR47" s="4">
        <v>1</v>
      </c>
      <c r="AS47" s="4">
        <v>203</v>
      </c>
      <c r="AT47" s="4">
        <v>0</v>
      </c>
      <c r="AU47" s="4">
        <v>13.03</v>
      </c>
      <c r="AV47" s="4">
        <v>7200</v>
      </c>
      <c r="AW47" s="4">
        <v>0</v>
      </c>
      <c r="AX47" s="4">
        <v>0.54</v>
      </c>
      <c r="AY47">
        <v>0.90538461538461534</v>
      </c>
      <c r="AZ47" t="s">
        <v>68</v>
      </c>
      <c r="BA47" t="s">
        <v>236</v>
      </c>
      <c r="BB47">
        <v>8</v>
      </c>
      <c r="BC47" t="s">
        <v>261</v>
      </c>
      <c r="BD47">
        <v>9</v>
      </c>
      <c r="BE47">
        <v>121892.89</v>
      </c>
      <c r="BF47">
        <v>4.8622040219080863E-2</v>
      </c>
      <c r="BG47">
        <v>4.4021647182967825E-2</v>
      </c>
      <c r="BH47">
        <v>376199.73799999995</v>
      </c>
      <c r="BI47">
        <v>1.5754080615547904E-2</v>
      </c>
      <c r="BJ47">
        <v>1.4263502218846064E-2</v>
      </c>
      <c r="BK47">
        <v>1</v>
      </c>
      <c r="BL47" t="s">
        <v>66</v>
      </c>
      <c r="BM47">
        <v>-1</v>
      </c>
      <c r="BN47" t="s">
        <v>627</v>
      </c>
    </row>
    <row r="48" spans="1:66">
      <c r="A48" s="141" t="str">
        <f t="shared" si="36"/>
        <v>선진여객</v>
      </c>
      <c r="B48" s="141" t="str">
        <f t="shared" si="37"/>
        <v>87</v>
      </c>
      <c r="C48" s="142" t="str">
        <f t="shared" si="38"/>
        <v>70바3827</v>
      </c>
      <c r="D48" s="116" t="str">
        <f t="shared" si="39"/>
        <v>저상</v>
      </c>
      <c r="E48" s="112" t="str">
        <f t="shared" si="40"/>
        <v>B</v>
      </c>
      <c r="F48" s="162">
        <f t="shared" si="41"/>
        <v>0.86399999999999999</v>
      </c>
      <c r="G48" s="163">
        <f t="shared" si="42"/>
        <v>1.728</v>
      </c>
      <c r="H48" s="164">
        <f t="shared" si="43"/>
        <v>2</v>
      </c>
      <c r="I48" s="165">
        <f t="shared" si="44"/>
        <v>3951.6909999999998</v>
      </c>
      <c r="J48" s="166">
        <f t="shared" si="45"/>
        <v>8.4658321230986489E-3</v>
      </c>
      <c r="K48" s="166">
        <f t="shared" si="46"/>
        <v>0.34472125063767806</v>
      </c>
      <c r="L48" s="166">
        <f t="shared" si="47"/>
        <v>0.24799509880706766</v>
      </c>
      <c r="M48" s="167">
        <f t="shared" si="48"/>
        <v>18.010000000000002</v>
      </c>
      <c r="N48" s="168">
        <f t="shared" si="49"/>
        <v>2.5000000000000001E-2</v>
      </c>
      <c r="O48" s="168">
        <f t="shared" si="50"/>
        <v>28.265999999999998</v>
      </c>
      <c r="P48" s="169">
        <f t="shared" si="51"/>
        <v>0.15</v>
      </c>
      <c r="Q48" s="170">
        <f t="shared" si="52"/>
        <v>83</v>
      </c>
      <c r="R48" s="171">
        <f t="shared" si="53"/>
        <v>27.709220765040158</v>
      </c>
      <c r="S48" s="143">
        <f t="shared" si="54"/>
        <v>1</v>
      </c>
      <c r="T48" s="143">
        <f t="shared" si="55"/>
        <v>1117</v>
      </c>
      <c r="U48" t="s">
        <v>119</v>
      </c>
      <c r="V48" t="s">
        <v>124</v>
      </c>
      <c r="W48" t="s">
        <v>119</v>
      </c>
      <c r="X48" s="4" t="s">
        <v>124</v>
      </c>
      <c r="Y48" s="4" t="s">
        <v>269</v>
      </c>
      <c r="Z48" s="4" t="s">
        <v>197</v>
      </c>
      <c r="AA48" s="4" t="s">
        <v>48</v>
      </c>
      <c r="AB48" s="4">
        <v>516</v>
      </c>
      <c r="AC48" s="4">
        <v>3951.6909999999998</v>
      </c>
      <c r="AD48" s="4">
        <v>2286.3240000000001</v>
      </c>
      <c r="AE48" s="4">
        <v>1.728</v>
      </c>
      <c r="AF48" s="4">
        <v>2</v>
      </c>
      <c r="AG48" s="4">
        <v>18.010000000000002</v>
      </c>
      <c r="AH48" s="4">
        <v>220.48547300000001</v>
      </c>
      <c r="AI48" s="4">
        <v>1.8665929999999999</v>
      </c>
      <c r="AJ48" s="4">
        <v>76.006028000000001</v>
      </c>
      <c r="AK48" s="4">
        <v>980</v>
      </c>
      <c r="AL48" s="4">
        <v>1</v>
      </c>
      <c r="AM48" s="4">
        <v>1117</v>
      </c>
      <c r="AN48" s="4">
        <v>83</v>
      </c>
      <c r="AO48" s="4">
        <v>17.922681000000001</v>
      </c>
      <c r="AP48" s="4">
        <v>2962.6</v>
      </c>
      <c r="AQ48" s="4">
        <v>9</v>
      </c>
      <c r="AR48" s="4">
        <v>4</v>
      </c>
      <c r="AS48" s="4">
        <v>608</v>
      </c>
      <c r="AT48" s="4">
        <v>2.5000000000000001E-2</v>
      </c>
      <c r="AU48" s="4">
        <v>28.265999999999998</v>
      </c>
      <c r="AV48" s="4">
        <v>31780</v>
      </c>
      <c r="AW48" s="4">
        <v>0</v>
      </c>
      <c r="AX48" s="4">
        <v>0.52</v>
      </c>
      <c r="AY48">
        <v>0.91959999999999997</v>
      </c>
      <c r="AZ48" t="s">
        <v>68</v>
      </c>
      <c r="BA48" t="s">
        <v>236</v>
      </c>
      <c r="BB48">
        <v>4</v>
      </c>
      <c r="BC48" t="s">
        <v>257</v>
      </c>
      <c r="BD48">
        <v>9</v>
      </c>
      <c r="BE48">
        <v>121892.89</v>
      </c>
      <c r="BF48">
        <v>5.0270561310015699E-2</v>
      </c>
      <c r="BG48">
        <v>4.6228808180690438E-2</v>
      </c>
      <c r="BH48">
        <v>376199.73799999995</v>
      </c>
      <c r="BI48">
        <v>1.6288219743523586E-2</v>
      </c>
      <c r="BJ48">
        <v>1.4978646876144289E-2</v>
      </c>
      <c r="BK48">
        <v>1</v>
      </c>
      <c r="BL48" t="s">
        <v>66</v>
      </c>
      <c r="BM48">
        <v>-1</v>
      </c>
      <c r="BN48" t="s">
        <v>627</v>
      </c>
    </row>
    <row r="49" spans="1:66">
      <c r="A49" s="144" t="str">
        <f t="shared" si="36"/>
        <v>선진여객</v>
      </c>
      <c r="B49" s="144" t="str">
        <f t="shared" si="37"/>
        <v>87</v>
      </c>
      <c r="C49" s="145" t="str">
        <f t="shared" si="38"/>
        <v>71바5757</v>
      </c>
      <c r="D49" s="133" t="str">
        <f t="shared" si="39"/>
        <v>저상</v>
      </c>
      <c r="E49" s="129" t="str">
        <f t="shared" si="40"/>
        <v>D</v>
      </c>
      <c r="F49" s="152">
        <f t="shared" si="41"/>
        <v>0.85199999999999998</v>
      </c>
      <c r="G49" s="153">
        <f t="shared" si="42"/>
        <v>1.704</v>
      </c>
      <c r="H49" s="154">
        <f t="shared" si="43"/>
        <v>2</v>
      </c>
      <c r="I49" s="155">
        <f t="shared" si="44"/>
        <v>2347.7890000000002</v>
      </c>
      <c r="J49" s="156">
        <f t="shared" si="45"/>
        <v>8.3663857551455178E-3</v>
      </c>
      <c r="K49" s="156">
        <f t="shared" si="46"/>
        <v>0.3464961354479616</v>
      </c>
      <c r="L49" s="156">
        <f t="shared" si="47"/>
        <v>0.27217096595988821</v>
      </c>
      <c r="M49" s="157">
        <f t="shared" si="48"/>
        <v>18.702999999999999</v>
      </c>
      <c r="N49" s="158">
        <f t="shared" si="49"/>
        <v>0</v>
      </c>
      <c r="O49" s="158">
        <f t="shared" si="50"/>
        <v>21.637</v>
      </c>
      <c r="P49" s="159">
        <f t="shared" si="51"/>
        <v>0</v>
      </c>
      <c r="Q49" s="160">
        <f t="shared" si="52"/>
        <v>82</v>
      </c>
      <c r="R49" s="161">
        <f t="shared" si="53"/>
        <v>27.548197632714256</v>
      </c>
      <c r="S49" s="146">
        <f t="shared" si="54"/>
        <v>0</v>
      </c>
      <c r="T49" s="146">
        <f t="shared" si="55"/>
        <v>508</v>
      </c>
      <c r="U49" t="s">
        <v>119</v>
      </c>
      <c r="V49" t="s">
        <v>124</v>
      </c>
      <c r="W49" t="s">
        <v>119</v>
      </c>
      <c r="X49" s="4" t="s">
        <v>124</v>
      </c>
      <c r="Y49" s="4" t="s">
        <v>270</v>
      </c>
      <c r="Z49" s="4" t="s">
        <v>197</v>
      </c>
      <c r="AA49" s="4" t="s">
        <v>48</v>
      </c>
      <c r="AB49" s="4">
        <v>516</v>
      </c>
      <c r="AC49" s="4">
        <v>2347.7890000000002</v>
      </c>
      <c r="AD49" s="4">
        <v>1377.431</v>
      </c>
      <c r="AE49" s="4">
        <v>1.704</v>
      </c>
      <c r="AF49" s="4">
        <v>2</v>
      </c>
      <c r="AG49" s="4">
        <v>18.702999999999999</v>
      </c>
      <c r="AH49" s="4">
        <v>132.10328000000001</v>
      </c>
      <c r="AI49" s="4">
        <v>1.105227</v>
      </c>
      <c r="AJ49" s="4">
        <v>45.773276000000003</v>
      </c>
      <c r="AK49" s="4">
        <v>639</v>
      </c>
      <c r="AL49" s="4">
        <v>0</v>
      </c>
      <c r="AM49" s="4">
        <v>508</v>
      </c>
      <c r="AN49" s="4">
        <v>82</v>
      </c>
      <c r="AO49" s="4">
        <v>17.772373999999999</v>
      </c>
      <c r="AP49" s="4">
        <v>2069.4</v>
      </c>
      <c r="AQ49" s="4">
        <v>0</v>
      </c>
      <c r="AR49" s="4">
        <v>15</v>
      </c>
      <c r="AS49" s="4">
        <v>1863</v>
      </c>
      <c r="AT49" s="4">
        <v>0</v>
      </c>
      <c r="AU49" s="4">
        <v>21.637</v>
      </c>
      <c r="AV49" s="4">
        <v>19962</v>
      </c>
      <c r="AW49" s="4">
        <v>0</v>
      </c>
      <c r="AX49" s="4">
        <v>0.53</v>
      </c>
      <c r="AY49">
        <v>0.81319999999999992</v>
      </c>
      <c r="AZ49" t="s">
        <v>67</v>
      </c>
      <c r="BA49" t="s">
        <v>236</v>
      </c>
      <c r="BB49">
        <v>3</v>
      </c>
      <c r="BC49" t="s">
        <v>605</v>
      </c>
      <c r="BD49">
        <v>12</v>
      </c>
      <c r="BE49">
        <v>121892.89</v>
      </c>
      <c r="BF49">
        <v>4.8811427803541287E-2</v>
      </c>
      <c r="BG49">
        <v>3.9693453089839771E-2</v>
      </c>
      <c r="BH49">
        <v>376199.73799999995</v>
      </c>
      <c r="BI49">
        <v>1.5815444294647544E-2</v>
      </c>
      <c r="BJ49">
        <v>1.2861119300407382E-2</v>
      </c>
      <c r="BK49">
        <v>1</v>
      </c>
      <c r="BL49" t="s">
        <v>67</v>
      </c>
      <c r="BM49">
        <v>0</v>
      </c>
      <c r="BN49" t="s">
        <v>641</v>
      </c>
    </row>
    <row r="50" spans="1:66">
      <c r="A50" s="141" t="str">
        <f t="shared" si="36"/>
        <v>선진여객</v>
      </c>
      <c r="B50" s="141" t="str">
        <f t="shared" si="37"/>
        <v>87</v>
      </c>
      <c r="C50" s="142" t="str">
        <f t="shared" si="38"/>
        <v>71바5759</v>
      </c>
      <c r="D50" s="116" t="str">
        <f t="shared" si="39"/>
        <v>저상</v>
      </c>
      <c r="E50" s="112" t="str">
        <f t="shared" si="40"/>
        <v>C</v>
      </c>
      <c r="F50" s="162">
        <f t="shared" si="41"/>
        <v>0.84950000000000003</v>
      </c>
      <c r="G50" s="163">
        <f t="shared" si="42"/>
        <v>1.6990000000000001</v>
      </c>
      <c r="H50" s="164">
        <f t="shared" si="43"/>
        <v>2</v>
      </c>
      <c r="I50" s="165">
        <f t="shared" si="44"/>
        <v>2145.3809999999999</v>
      </c>
      <c r="J50" s="166">
        <f t="shared" si="45"/>
        <v>7.9597043071061649E-3</v>
      </c>
      <c r="K50" s="166">
        <f t="shared" si="46"/>
        <v>0.35400887253610108</v>
      </c>
      <c r="L50" s="166">
        <f t="shared" si="47"/>
        <v>0.25123742589311643</v>
      </c>
      <c r="M50" s="167">
        <f t="shared" si="48"/>
        <v>18.353000000000002</v>
      </c>
      <c r="N50" s="168">
        <f t="shared" si="49"/>
        <v>4.7E-2</v>
      </c>
      <c r="O50" s="168">
        <f t="shared" si="50"/>
        <v>36.729999999999997</v>
      </c>
      <c r="P50" s="169">
        <f t="shared" si="51"/>
        <v>0</v>
      </c>
      <c r="Q50" s="170">
        <f t="shared" si="52"/>
        <v>81</v>
      </c>
      <c r="R50" s="171">
        <f t="shared" si="53"/>
        <v>28.720582695367689</v>
      </c>
      <c r="S50" s="143">
        <f t="shared" si="54"/>
        <v>1</v>
      </c>
      <c r="T50" s="143">
        <f t="shared" si="55"/>
        <v>788</v>
      </c>
      <c r="U50" t="s">
        <v>119</v>
      </c>
      <c r="V50" t="s">
        <v>124</v>
      </c>
      <c r="W50" t="s">
        <v>119</v>
      </c>
      <c r="X50" s="4" t="s">
        <v>124</v>
      </c>
      <c r="Y50" s="4" t="s">
        <v>271</v>
      </c>
      <c r="Z50" s="4" t="s">
        <v>197</v>
      </c>
      <c r="AA50" s="4" t="s">
        <v>48</v>
      </c>
      <c r="AB50" s="4">
        <v>516</v>
      </c>
      <c r="AC50" s="4">
        <v>2145.3809999999999</v>
      </c>
      <c r="AD50" s="4">
        <v>1262.808</v>
      </c>
      <c r="AE50" s="4">
        <v>1.6990000000000001</v>
      </c>
      <c r="AF50" s="4">
        <v>2</v>
      </c>
      <c r="AG50" s="4">
        <v>18.353000000000002</v>
      </c>
      <c r="AH50" s="4">
        <v>117.076334</v>
      </c>
      <c r="AI50" s="4">
        <v>0.93189299999999997</v>
      </c>
      <c r="AJ50" s="4">
        <v>41.446061</v>
      </c>
      <c r="AK50" s="4">
        <v>539</v>
      </c>
      <c r="AL50" s="4">
        <v>1</v>
      </c>
      <c r="AM50" s="4">
        <v>788</v>
      </c>
      <c r="AN50" s="4">
        <v>81</v>
      </c>
      <c r="AO50" s="4">
        <v>18.324634</v>
      </c>
      <c r="AP50" s="4">
        <v>2685.2</v>
      </c>
      <c r="AQ50" s="4">
        <v>0</v>
      </c>
      <c r="AR50" s="4">
        <v>18</v>
      </c>
      <c r="AS50" s="4">
        <v>1943</v>
      </c>
      <c r="AT50" s="4">
        <v>4.7E-2</v>
      </c>
      <c r="AU50" s="4">
        <v>36.729999999999997</v>
      </c>
      <c r="AV50" s="4">
        <v>17741</v>
      </c>
      <c r="AW50" s="4">
        <v>0</v>
      </c>
      <c r="AX50" s="4">
        <v>0.5</v>
      </c>
      <c r="AY50">
        <v>0.87230769230769223</v>
      </c>
      <c r="AZ50" t="s">
        <v>69</v>
      </c>
      <c r="BA50" t="s">
        <v>236</v>
      </c>
      <c r="BB50">
        <v>4</v>
      </c>
      <c r="BC50" t="s">
        <v>606</v>
      </c>
      <c r="BD50">
        <v>10</v>
      </c>
      <c r="BE50">
        <v>121892.89</v>
      </c>
      <c r="BF50">
        <v>4.8060686722580785E-2</v>
      </c>
      <c r="BG50">
        <v>4.1923706725697389E-2</v>
      </c>
      <c r="BH50">
        <v>376199.73799999995</v>
      </c>
      <c r="BI50">
        <v>1.5572195853044431E-2</v>
      </c>
      <c r="BJ50">
        <v>1.3583746228732603E-2</v>
      </c>
      <c r="BK50">
        <v>1</v>
      </c>
      <c r="BL50" t="s">
        <v>68</v>
      </c>
      <c r="BM50">
        <v>-1</v>
      </c>
      <c r="BN50" t="s">
        <v>627</v>
      </c>
    </row>
    <row r="51" spans="1:66">
      <c r="A51" s="144" t="str">
        <f t="shared" si="36"/>
        <v>선진여객</v>
      </c>
      <c r="B51" s="144" t="str">
        <f t="shared" si="37"/>
        <v>87</v>
      </c>
      <c r="C51" s="145" t="str">
        <f t="shared" si="38"/>
        <v>73아1091</v>
      </c>
      <c r="D51" s="133" t="str">
        <f t="shared" si="39"/>
        <v>대형</v>
      </c>
      <c r="E51" s="129" t="str">
        <f t="shared" si="40"/>
        <v>C</v>
      </c>
      <c r="F51" s="152">
        <f t="shared" si="41"/>
        <v>0.75083333333333335</v>
      </c>
      <c r="G51" s="153">
        <f t="shared" si="42"/>
        <v>1.802</v>
      </c>
      <c r="H51" s="154">
        <f t="shared" si="43"/>
        <v>2.4</v>
      </c>
      <c r="I51" s="155">
        <f t="shared" si="44"/>
        <v>4706.576</v>
      </c>
      <c r="J51" s="156">
        <f t="shared" si="45"/>
        <v>1.526529115386357E-2</v>
      </c>
      <c r="K51" s="156">
        <f t="shared" si="46"/>
        <v>0.38315220594295119</v>
      </c>
      <c r="L51" s="156">
        <f t="shared" si="47"/>
        <v>0.19568365622907183</v>
      </c>
      <c r="M51" s="157">
        <f t="shared" si="48"/>
        <v>17.427</v>
      </c>
      <c r="N51" s="158">
        <f t="shared" si="49"/>
        <v>4.2000000000000003E-2</v>
      </c>
      <c r="O51" s="158">
        <f t="shared" si="50"/>
        <v>24.986000000000001</v>
      </c>
      <c r="P51" s="159">
        <f t="shared" si="51"/>
        <v>0.26999999999999996</v>
      </c>
      <c r="Q51" s="160">
        <f t="shared" si="52"/>
        <v>89</v>
      </c>
      <c r="R51" s="161">
        <f t="shared" si="53"/>
        <v>26.675588273656295</v>
      </c>
      <c r="S51" s="146">
        <f t="shared" si="54"/>
        <v>2</v>
      </c>
      <c r="T51" s="146">
        <f t="shared" si="55"/>
        <v>1176</v>
      </c>
      <c r="U51" t="s">
        <v>119</v>
      </c>
      <c r="V51" t="s">
        <v>124</v>
      </c>
      <c r="W51" t="s">
        <v>119</v>
      </c>
      <c r="X51" s="4" t="s">
        <v>124</v>
      </c>
      <c r="Y51" s="4" t="s">
        <v>272</v>
      </c>
      <c r="Z51" s="4" t="s">
        <v>143</v>
      </c>
      <c r="AA51" s="4" t="s">
        <v>48</v>
      </c>
      <c r="AB51" s="4">
        <v>516</v>
      </c>
      <c r="AC51" s="4">
        <v>4706.576</v>
      </c>
      <c r="AD51" s="4">
        <v>2611.848</v>
      </c>
      <c r="AE51" s="4">
        <v>1.802</v>
      </c>
      <c r="AF51" s="4">
        <v>2.4</v>
      </c>
      <c r="AG51" s="4">
        <v>17.427</v>
      </c>
      <c r="AH51" s="4">
        <v>293.28906699999999</v>
      </c>
      <c r="AI51" s="4">
        <v>4.4771429999999999</v>
      </c>
      <c r="AJ51" s="4">
        <v>112.374353</v>
      </c>
      <c r="AK51" s="4">
        <v>921</v>
      </c>
      <c r="AL51" s="4">
        <v>2</v>
      </c>
      <c r="AM51" s="4">
        <v>1176</v>
      </c>
      <c r="AN51" s="4">
        <v>89</v>
      </c>
      <c r="AO51" s="4">
        <v>16.047567000000001</v>
      </c>
      <c r="AP51" s="4">
        <v>3205.3</v>
      </c>
      <c r="AQ51" s="4">
        <v>16.2</v>
      </c>
      <c r="AR51" s="4">
        <v>14</v>
      </c>
      <c r="AS51" s="4">
        <v>2797</v>
      </c>
      <c r="AT51" s="4">
        <v>4.2000000000000003E-2</v>
      </c>
      <c r="AU51" s="4">
        <v>24.986000000000001</v>
      </c>
      <c r="AV51" s="4">
        <v>40933</v>
      </c>
      <c r="AW51" s="4">
        <v>0</v>
      </c>
      <c r="AX51" s="4">
        <v>0.55000000000000004</v>
      </c>
      <c r="AY51">
        <v>0.89076923076923065</v>
      </c>
      <c r="AZ51" t="s">
        <v>69</v>
      </c>
      <c r="BA51" t="s">
        <v>236</v>
      </c>
      <c r="BB51">
        <v>3</v>
      </c>
      <c r="BC51" t="s">
        <v>584</v>
      </c>
      <c r="BD51">
        <v>13</v>
      </c>
      <c r="BE51">
        <v>121892.89</v>
      </c>
      <c r="BF51">
        <v>5.4163282206205789E-2</v>
      </c>
      <c r="BG51">
        <v>4.8246985226758687E-2</v>
      </c>
      <c r="BH51">
        <v>376199.73799999995</v>
      </c>
      <c r="BI51">
        <v>1.7549504513477362E-2</v>
      </c>
      <c r="BJ51">
        <v>1.5632558635851369E-2</v>
      </c>
      <c r="BK51">
        <v>1</v>
      </c>
      <c r="BL51" t="s">
        <v>66</v>
      </c>
      <c r="BM51">
        <v>-2</v>
      </c>
      <c r="BN51" t="s">
        <v>627</v>
      </c>
    </row>
    <row r="52" spans="1:66">
      <c r="A52" s="141" t="str">
        <f t="shared" si="36"/>
        <v>선진여객</v>
      </c>
      <c r="B52" s="141" t="str">
        <f t="shared" si="37"/>
        <v>87</v>
      </c>
      <c r="C52" s="142" t="str">
        <f t="shared" si="38"/>
        <v>73아1092</v>
      </c>
      <c r="D52" s="116" t="str">
        <f t="shared" si="39"/>
        <v>대형</v>
      </c>
      <c r="E52" s="112" t="str">
        <f t="shared" si="40"/>
        <v>B</v>
      </c>
      <c r="F52" s="162">
        <f t="shared" si="41"/>
        <v>0.75666666666666671</v>
      </c>
      <c r="G52" s="163">
        <f t="shared" si="42"/>
        <v>1.8160000000000001</v>
      </c>
      <c r="H52" s="164">
        <f t="shared" si="43"/>
        <v>2.4</v>
      </c>
      <c r="I52" s="165">
        <f t="shared" si="44"/>
        <v>3185.489</v>
      </c>
      <c r="J52" s="166">
        <f t="shared" si="45"/>
        <v>1.2191632793492351E-2</v>
      </c>
      <c r="K52" s="166">
        <f t="shared" si="46"/>
        <v>0.37492182718811695</v>
      </c>
      <c r="L52" s="166">
        <f t="shared" si="47"/>
        <v>0.18458704456364469</v>
      </c>
      <c r="M52" s="167">
        <f t="shared" si="48"/>
        <v>14.159000000000001</v>
      </c>
      <c r="N52" s="168">
        <f t="shared" si="49"/>
        <v>3.1E-2</v>
      </c>
      <c r="O52" s="168">
        <f t="shared" si="50"/>
        <v>27.248999999999999</v>
      </c>
      <c r="P52" s="169">
        <f t="shared" si="51"/>
        <v>0.11833333333333333</v>
      </c>
      <c r="Q52" s="170">
        <f t="shared" si="52"/>
        <v>84</v>
      </c>
      <c r="R52" s="171">
        <f t="shared" si="53"/>
        <v>25.107072714786828</v>
      </c>
      <c r="S52" s="143">
        <f t="shared" si="54"/>
        <v>1</v>
      </c>
      <c r="T52" s="143">
        <f t="shared" si="55"/>
        <v>868</v>
      </c>
      <c r="U52" t="s">
        <v>119</v>
      </c>
      <c r="V52" t="s">
        <v>124</v>
      </c>
      <c r="W52" t="s">
        <v>119</v>
      </c>
      <c r="X52" s="4" t="s">
        <v>124</v>
      </c>
      <c r="Y52" s="4" t="s">
        <v>273</v>
      </c>
      <c r="Z52" s="4" t="s">
        <v>143</v>
      </c>
      <c r="AA52" s="4" t="s">
        <v>48</v>
      </c>
      <c r="AB52" s="4">
        <v>516</v>
      </c>
      <c r="AC52" s="4">
        <v>3185.489</v>
      </c>
      <c r="AD52" s="4">
        <v>1754.4369999999999</v>
      </c>
      <c r="AE52" s="4">
        <v>1.8160000000000001</v>
      </c>
      <c r="AF52" s="4">
        <v>2.4</v>
      </c>
      <c r="AG52" s="4">
        <v>14.159000000000001</v>
      </c>
      <c r="AH52" s="4">
        <v>207.01410899999999</v>
      </c>
      <c r="AI52" s="4">
        <v>2.5238399999999999</v>
      </c>
      <c r="AJ52" s="4">
        <v>77.614108000000002</v>
      </c>
      <c r="AK52" s="4">
        <v>588</v>
      </c>
      <c r="AL52" s="4">
        <v>1</v>
      </c>
      <c r="AM52" s="4">
        <v>868</v>
      </c>
      <c r="AN52" s="4">
        <v>84</v>
      </c>
      <c r="AO52" s="4">
        <v>15.387786</v>
      </c>
      <c r="AP52" s="4">
        <v>1801.3</v>
      </c>
      <c r="AQ52" s="4">
        <v>7.1</v>
      </c>
      <c r="AR52" s="4">
        <v>6</v>
      </c>
      <c r="AS52" s="4">
        <v>1010</v>
      </c>
      <c r="AT52" s="4">
        <v>3.1E-2</v>
      </c>
      <c r="AU52" s="4">
        <v>27.248999999999999</v>
      </c>
      <c r="AV52" s="4">
        <v>28469</v>
      </c>
      <c r="AW52" s="4">
        <v>0</v>
      </c>
      <c r="AX52" s="4">
        <v>0.51</v>
      </c>
      <c r="AY52">
        <v>0.93846153846153846</v>
      </c>
      <c r="AZ52" t="s">
        <v>68</v>
      </c>
      <c r="BA52" t="s">
        <v>236</v>
      </c>
      <c r="BB52">
        <v>2</v>
      </c>
      <c r="BC52" t="s">
        <v>239</v>
      </c>
      <c r="BD52">
        <v>8</v>
      </c>
      <c r="BE52">
        <v>121892.89</v>
      </c>
      <c r="BF52">
        <v>4.642010703003268E-2</v>
      </c>
      <c r="BG52">
        <v>4.3563485058953744E-2</v>
      </c>
      <c r="BH52">
        <v>376199.73799999995</v>
      </c>
      <c r="BI52">
        <v>1.5040629826275957E-2</v>
      </c>
      <c r="BJ52">
        <v>1.4115052606197437E-2</v>
      </c>
      <c r="BK52">
        <v>1</v>
      </c>
      <c r="BL52" t="s">
        <v>66</v>
      </c>
      <c r="BM52">
        <v>-1</v>
      </c>
      <c r="BN52" t="s">
        <v>627</v>
      </c>
    </row>
    <row r="53" spans="1:66">
      <c r="A53" s="144" t="str">
        <f t="shared" ref="A53:A59" si="56">W53</f>
        <v>선진여객</v>
      </c>
      <c r="B53" s="144" t="str">
        <f t="shared" ref="B53:B59" si="57">V53</f>
        <v>87</v>
      </c>
      <c r="C53" s="145" t="str">
        <f t="shared" ref="C53:C59" si="58">Y53</f>
        <v>73아1298</v>
      </c>
      <c r="D53" s="133" t="str">
        <f t="shared" ref="D53:D59" si="59">Z53</f>
        <v>저상</v>
      </c>
      <c r="E53" s="129" t="str">
        <f t="shared" ref="E53:E59" si="60">AZ53</f>
        <v>C</v>
      </c>
      <c r="F53" s="152">
        <f t="shared" ref="F53:F59" si="61">G53/H53</f>
        <v>0.871</v>
      </c>
      <c r="G53" s="153">
        <f t="shared" ref="G53:G59" si="62">AE53</f>
        <v>1.742</v>
      </c>
      <c r="H53" s="154">
        <f t="shared" ref="H53:H59" si="63">AF53</f>
        <v>2</v>
      </c>
      <c r="I53" s="155">
        <f t="shared" ref="I53:I59" si="64">AC53</f>
        <v>1653.6869999999999</v>
      </c>
      <c r="J53" s="156">
        <f t="shared" ref="J53:J59" si="65">AI53/AH53</f>
        <v>1.1288279152476573E-2</v>
      </c>
      <c r="K53" s="156">
        <f t="shared" ref="K53:K59" si="66">AJ53/AH53</f>
        <v>0.3264599284827423</v>
      </c>
      <c r="L53" s="156">
        <f t="shared" ref="L53:L59" si="67">AK53/AC53</f>
        <v>0.23160368316374261</v>
      </c>
      <c r="M53" s="157">
        <f t="shared" ref="M53:M59" si="68">AG53</f>
        <v>16.457000000000001</v>
      </c>
      <c r="N53" s="158">
        <f t="shared" ref="N53:N59" si="69">IF(AW53=0,AT53,"속도계이상")</f>
        <v>0</v>
      </c>
      <c r="O53" s="158">
        <f t="shared" ref="O53:O59" si="70">IF(AW53=0,AU53,"속도계이상")</f>
        <v>13.545</v>
      </c>
      <c r="P53" s="159">
        <f t="shared" ref="P53:P59" si="71">AQ53/60</f>
        <v>0</v>
      </c>
      <c r="Q53" s="160">
        <f t="shared" ref="Q53:Q59" si="72">AN53</f>
        <v>79</v>
      </c>
      <c r="R53" s="161">
        <f t="shared" ref="R53:R59" si="73">AC53/(AH53-AI53-AJ53)</f>
        <v>27.250076097140152</v>
      </c>
      <c r="S53" s="146">
        <f t="shared" ref="S53:S59" si="74">IF(AW53=0,AL53,"속도계이상")</f>
        <v>0</v>
      </c>
      <c r="T53" s="146">
        <f t="shared" ref="T53:T59" si="75">IF(AW53=0,AM53,"속도계이상")</f>
        <v>224</v>
      </c>
      <c r="U53" t="s">
        <v>119</v>
      </c>
      <c r="V53" t="s">
        <v>124</v>
      </c>
      <c r="W53" t="s">
        <v>119</v>
      </c>
      <c r="X53" s="4" t="s">
        <v>124</v>
      </c>
      <c r="Y53" s="4" t="s">
        <v>274</v>
      </c>
      <c r="Z53" s="4" t="s">
        <v>197</v>
      </c>
      <c r="AA53" s="4" t="s">
        <v>48</v>
      </c>
      <c r="AB53" s="4">
        <v>516</v>
      </c>
      <c r="AC53" s="4">
        <v>1653.6869999999999</v>
      </c>
      <c r="AD53" s="4">
        <v>949.16300000000001</v>
      </c>
      <c r="AE53" s="4">
        <v>1.742</v>
      </c>
      <c r="AF53" s="4">
        <v>2</v>
      </c>
      <c r="AG53" s="4">
        <v>16.457000000000001</v>
      </c>
      <c r="AH53" s="4">
        <v>91.635225000000005</v>
      </c>
      <c r="AI53" s="4">
        <v>1.0344040000000001</v>
      </c>
      <c r="AJ53" s="4">
        <v>29.915229</v>
      </c>
      <c r="AK53" s="4">
        <v>383</v>
      </c>
      <c r="AL53" s="4">
        <v>0</v>
      </c>
      <c r="AM53" s="4">
        <v>224</v>
      </c>
      <c r="AN53" s="4">
        <v>79</v>
      </c>
      <c r="AO53" s="4">
        <v>18.046410999999999</v>
      </c>
      <c r="AP53" s="4">
        <v>865.3</v>
      </c>
      <c r="AQ53" s="4">
        <v>0</v>
      </c>
      <c r="AR53" s="4">
        <v>10</v>
      </c>
      <c r="AS53" s="4">
        <v>1330</v>
      </c>
      <c r="AT53" s="4">
        <v>0</v>
      </c>
      <c r="AU53" s="4">
        <v>13.545</v>
      </c>
      <c r="AV53" s="4">
        <v>12944</v>
      </c>
      <c r="AW53" s="4">
        <v>0</v>
      </c>
      <c r="AX53" s="4">
        <v>0.5</v>
      </c>
      <c r="AY53">
        <v>0.89115384615384619</v>
      </c>
      <c r="AZ53" t="s">
        <v>69</v>
      </c>
      <c r="BA53" t="s">
        <v>236</v>
      </c>
      <c r="BB53">
        <v>2</v>
      </c>
      <c r="BC53" t="s">
        <v>583</v>
      </c>
      <c r="BD53">
        <v>10</v>
      </c>
      <c r="BE53">
        <v>121892.89</v>
      </c>
      <c r="BF53">
        <v>5.0406287027898018E-2</v>
      </c>
      <c r="BG53">
        <v>4.4919756555246042E-2</v>
      </c>
      <c r="BH53">
        <v>376199.73799999995</v>
      </c>
      <c r="BI53">
        <v>1.6332196382337728E-2</v>
      </c>
      <c r="BJ53">
        <v>1.4554499622260198E-2</v>
      </c>
      <c r="BK53">
        <v>1</v>
      </c>
      <c r="BL53" t="s">
        <v>68</v>
      </c>
      <c r="BM53">
        <v>-1</v>
      </c>
      <c r="BN53" t="s">
        <v>627</v>
      </c>
    </row>
    <row r="54" spans="1:66">
      <c r="A54" s="141" t="str">
        <f t="shared" si="56"/>
        <v>선진여객</v>
      </c>
      <c r="B54" s="141" t="str">
        <f t="shared" si="57"/>
        <v>87</v>
      </c>
      <c r="C54" s="142" t="str">
        <f t="shared" si="58"/>
        <v>73아1299</v>
      </c>
      <c r="D54" s="116" t="str">
        <f t="shared" si="59"/>
        <v>저상</v>
      </c>
      <c r="E54" s="112" t="str">
        <f t="shared" si="60"/>
        <v>B</v>
      </c>
      <c r="F54" s="162">
        <f t="shared" si="61"/>
        <v>0.89149999999999996</v>
      </c>
      <c r="G54" s="163">
        <f t="shared" si="62"/>
        <v>1.7829999999999999</v>
      </c>
      <c r="H54" s="164">
        <f t="shared" si="63"/>
        <v>2</v>
      </c>
      <c r="I54" s="165">
        <f t="shared" si="64"/>
        <v>1871.7619999999999</v>
      </c>
      <c r="J54" s="166">
        <f t="shared" si="65"/>
        <v>1.5766205977886444E-2</v>
      </c>
      <c r="K54" s="166">
        <f t="shared" si="66"/>
        <v>0.34283563373827386</v>
      </c>
      <c r="L54" s="166">
        <f t="shared" si="67"/>
        <v>0.23240134162356113</v>
      </c>
      <c r="M54" s="167">
        <f t="shared" si="68"/>
        <v>17.55</v>
      </c>
      <c r="N54" s="168">
        <f t="shared" si="69"/>
        <v>5.2999999999999999E-2</v>
      </c>
      <c r="O54" s="168">
        <f t="shared" si="70"/>
        <v>28.315999999999999</v>
      </c>
      <c r="P54" s="169">
        <f t="shared" si="71"/>
        <v>0</v>
      </c>
      <c r="Q54" s="170">
        <f t="shared" si="72"/>
        <v>80</v>
      </c>
      <c r="R54" s="171">
        <f t="shared" si="73"/>
        <v>28.607920535187755</v>
      </c>
      <c r="S54" s="143">
        <f t="shared" si="74"/>
        <v>1</v>
      </c>
      <c r="T54" s="143">
        <f t="shared" si="75"/>
        <v>530</v>
      </c>
      <c r="U54" t="s">
        <v>119</v>
      </c>
      <c r="V54" t="s">
        <v>124</v>
      </c>
      <c r="W54" t="s">
        <v>119</v>
      </c>
      <c r="X54" s="4" t="s">
        <v>124</v>
      </c>
      <c r="Y54" s="4" t="s">
        <v>275</v>
      </c>
      <c r="Z54" s="4" t="s">
        <v>197</v>
      </c>
      <c r="AA54" s="4" t="s">
        <v>48</v>
      </c>
      <c r="AB54" s="4">
        <v>516</v>
      </c>
      <c r="AC54" s="4">
        <v>1871.7619999999999</v>
      </c>
      <c r="AD54" s="4">
        <v>1049.6210000000001</v>
      </c>
      <c r="AE54" s="4">
        <v>1.7829999999999999</v>
      </c>
      <c r="AF54" s="4">
        <v>2</v>
      </c>
      <c r="AG54" s="4">
        <v>17.55</v>
      </c>
      <c r="AH54" s="4">
        <v>102.008562</v>
      </c>
      <c r="AI54" s="4">
        <v>1.6082879999999999</v>
      </c>
      <c r="AJ54" s="4">
        <v>34.972169999999998</v>
      </c>
      <c r="AK54" s="4">
        <v>435</v>
      </c>
      <c r="AL54" s="4">
        <v>1</v>
      </c>
      <c r="AM54" s="4">
        <v>530</v>
      </c>
      <c r="AN54" s="4">
        <v>80</v>
      </c>
      <c r="AO54" s="4">
        <v>18.349067000000002</v>
      </c>
      <c r="AP54" s="4">
        <v>1563.4</v>
      </c>
      <c r="AQ54" s="4">
        <v>0</v>
      </c>
      <c r="AR54" s="4">
        <v>9</v>
      </c>
      <c r="AS54" s="4">
        <v>965</v>
      </c>
      <c r="AT54" s="4">
        <v>5.2999999999999999E-2</v>
      </c>
      <c r="AU54" s="4">
        <v>28.315999999999999</v>
      </c>
      <c r="AV54" s="4">
        <v>15217</v>
      </c>
      <c r="AW54" s="4">
        <v>0</v>
      </c>
      <c r="AX54" s="4">
        <v>0.51</v>
      </c>
      <c r="AY54">
        <v>0.90730769230769226</v>
      </c>
      <c r="AZ54" t="s">
        <v>68</v>
      </c>
      <c r="BA54" t="s">
        <v>236</v>
      </c>
      <c r="BB54">
        <v>7</v>
      </c>
      <c r="BC54" t="s">
        <v>254</v>
      </c>
      <c r="BD54">
        <v>12</v>
      </c>
      <c r="BE54">
        <v>121892.89</v>
      </c>
      <c r="BF54">
        <v>4.9376177724558011E-2</v>
      </c>
      <c r="BG54">
        <v>4.4799385866243206E-2</v>
      </c>
      <c r="BH54">
        <v>376199.73799999995</v>
      </c>
      <c r="BI54">
        <v>1.5998429536386333E-2</v>
      </c>
      <c r="BJ54">
        <v>1.4515498183205907E-2</v>
      </c>
      <c r="BK54">
        <v>1</v>
      </c>
      <c r="BL54" t="s">
        <v>66</v>
      </c>
      <c r="BM54">
        <v>-1</v>
      </c>
      <c r="BN54" t="s">
        <v>627</v>
      </c>
    </row>
    <row r="55" spans="1:66">
      <c r="A55" s="144" t="str">
        <f t="shared" si="56"/>
        <v>선진여객</v>
      </c>
      <c r="B55" s="144" t="str">
        <f t="shared" si="57"/>
        <v>87</v>
      </c>
      <c r="C55" s="145" t="str">
        <f t="shared" si="58"/>
        <v>73아1418</v>
      </c>
      <c r="D55" s="133" t="str">
        <f t="shared" si="59"/>
        <v>대형</v>
      </c>
      <c r="E55" s="129" t="str">
        <f t="shared" si="60"/>
        <v>B</v>
      </c>
      <c r="F55" s="152">
        <f t="shared" si="61"/>
        <v>0.77083333333333337</v>
      </c>
      <c r="G55" s="153">
        <f t="shared" si="62"/>
        <v>1.85</v>
      </c>
      <c r="H55" s="154">
        <f t="shared" si="63"/>
        <v>2.4</v>
      </c>
      <c r="I55" s="155">
        <f t="shared" si="64"/>
        <v>5618.3329999999996</v>
      </c>
      <c r="J55" s="156">
        <f t="shared" si="65"/>
        <v>1.0034976876331016E-2</v>
      </c>
      <c r="K55" s="156">
        <f t="shared" si="66"/>
        <v>0.35517956726923933</v>
      </c>
      <c r="L55" s="156">
        <f t="shared" si="67"/>
        <v>0.14506082142158538</v>
      </c>
      <c r="M55" s="157">
        <f t="shared" si="68"/>
        <v>13.323</v>
      </c>
      <c r="N55" s="158">
        <f t="shared" si="69"/>
        <v>3.5999999999999997E-2</v>
      </c>
      <c r="O55" s="158">
        <f t="shared" si="70"/>
        <v>12.619</v>
      </c>
      <c r="P55" s="159">
        <f t="shared" si="71"/>
        <v>0.39166666666666666</v>
      </c>
      <c r="Q55" s="160">
        <f t="shared" si="72"/>
        <v>93</v>
      </c>
      <c r="R55" s="161">
        <f t="shared" si="73"/>
        <v>24.575303088302633</v>
      </c>
      <c r="S55" s="146">
        <f t="shared" si="74"/>
        <v>2</v>
      </c>
      <c r="T55" s="146">
        <f t="shared" si="75"/>
        <v>709</v>
      </c>
      <c r="U55" t="s">
        <v>119</v>
      </c>
      <c r="V55" t="s">
        <v>124</v>
      </c>
      <c r="W55" t="s">
        <v>119</v>
      </c>
      <c r="X55" s="4" t="s">
        <v>124</v>
      </c>
      <c r="Y55" s="4" t="s">
        <v>276</v>
      </c>
      <c r="Z55" s="4" t="s">
        <v>143</v>
      </c>
      <c r="AA55" s="4" t="s">
        <v>48</v>
      </c>
      <c r="AB55" s="4">
        <v>516</v>
      </c>
      <c r="AC55" s="4">
        <v>5618.3329999999996</v>
      </c>
      <c r="AD55" s="4">
        <v>3037.0680000000002</v>
      </c>
      <c r="AE55" s="4">
        <v>1.85</v>
      </c>
      <c r="AF55" s="4">
        <v>2.4</v>
      </c>
      <c r="AG55" s="4">
        <v>13.323</v>
      </c>
      <c r="AH55" s="4">
        <v>360.14851299999998</v>
      </c>
      <c r="AI55" s="4">
        <v>3.6140819999999998</v>
      </c>
      <c r="AJ55" s="4">
        <v>127.917393</v>
      </c>
      <c r="AK55" s="4">
        <v>815</v>
      </c>
      <c r="AL55" s="4">
        <v>2</v>
      </c>
      <c r="AM55" s="4">
        <v>709</v>
      </c>
      <c r="AN55" s="4">
        <v>93</v>
      </c>
      <c r="AO55" s="4">
        <v>15.600044</v>
      </c>
      <c r="AP55" s="4">
        <v>2916</v>
      </c>
      <c r="AQ55" s="4">
        <v>23.5</v>
      </c>
      <c r="AR55" s="4">
        <v>21</v>
      </c>
      <c r="AS55" s="4">
        <v>2561</v>
      </c>
      <c r="AT55" s="4">
        <v>3.5999999999999997E-2</v>
      </c>
      <c r="AU55" s="4">
        <v>12.619</v>
      </c>
      <c r="AV55" s="4">
        <v>48162</v>
      </c>
      <c r="AW55" s="4">
        <v>0</v>
      </c>
      <c r="AX55" s="4">
        <v>0.51</v>
      </c>
      <c r="AY55">
        <v>0.90159999999999996</v>
      </c>
      <c r="AZ55" t="s">
        <v>68</v>
      </c>
      <c r="BA55" t="s">
        <v>236</v>
      </c>
      <c r="BB55">
        <v>9</v>
      </c>
      <c r="BC55" t="s">
        <v>600</v>
      </c>
      <c r="BD55">
        <v>10</v>
      </c>
      <c r="BE55">
        <v>121892.89</v>
      </c>
      <c r="BF55">
        <v>4.5879246935567781E-2</v>
      </c>
      <c r="BG55">
        <v>4.136472903710791E-2</v>
      </c>
      <c r="BH55">
        <v>376199.73799999995</v>
      </c>
      <c r="BI55">
        <v>1.4865385153458031E-2</v>
      </c>
      <c r="BJ55">
        <v>1.340263125435776E-2</v>
      </c>
      <c r="BK55">
        <v>1</v>
      </c>
      <c r="BL55" t="s">
        <v>66</v>
      </c>
      <c r="BM55">
        <v>-1</v>
      </c>
      <c r="BN55" t="s">
        <v>627</v>
      </c>
    </row>
    <row r="56" spans="1:66">
      <c r="A56" s="141" t="str">
        <f t="shared" si="56"/>
        <v>선진여객</v>
      </c>
      <c r="B56" s="141" t="str">
        <f t="shared" si="57"/>
        <v>87</v>
      </c>
      <c r="C56" s="142" t="str">
        <f t="shared" si="58"/>
        <v>73아1419</v>
      </c>
      <c r="D56" s="116" t="str">
        <f t="shared" si="59"/>
        <v>대형</v>
      </c>
      <c r="E56" s="112" t="str">
        <f t="shared" si="60"/>
        <v>C</v>
      </c>
      <c r="F56" s="162">
        <f t="shared" si="61"/>
        <v>0.74583333333333335</v>
      </c>
      <c r="G56" s="163">
        <f t="shared" si="62"/>
        <v>1.79</v>
      </c>
      <c r="H56" s="164">
        <f t="shared" si="63"/>
        <v>2.4</v>
      </c>
      <c r="I56" s="165">
        <f t="shared" si="64"/>
        <v>3956.4650000000001</v>
      </c>
      <c r="J56" s="166">
        <f t="shared" si="65"/>
        <v>1.78220274230926E-2</v>
      </c>
      <c r="K56" s="166">
        <f t="shared" si="66"/>
        <v>0.35625968544084829</v>
      </c>
      <c r="L56" s="166">
        <f t="shared" si="67"/>
        <v>0.18374988784179816</v>
      </c>
      <c r="M56" s="167">
        <f t="shared" si="68"/>
        <v>14.896000000000001</v>
      </c>
      <c r="N56" s="168">
        <f t="shared" si="69"/>
        <v>2.3759999999999999</v>
      </c>
      <c r="O56" s="168">
        <f t="shared" si="70"/>
        <v>32.427999999999997</v>
      </c>
      <c r="P56" s="169">
        <f t="shared" si="71"/>
        <v>6.6083333333333334</v>
      </c>
      <c r="Q56" s="170">
        <f t="shared" si="72"/>
        <v>87</v>
      </c>
      <c r="R56" s="171">
        <f t="shared" si="73"/>
        <v>26.12475527840774</v>
      </c>
      <c r="S56" s="143">
        <f t="shared" si="74"/>
        <v>94</v>
      </c>
      <c r="T56" s="143">
        <f t="shared" si="75"/>
        <v>1283</v>
      </c>
      <c r="U56" t="s">
        <v>119</v>
      </c>
      <c r="V56" t="s">
        <v>124</v>
      </c>
      <c r="W56" t="s">
        <v>119</v>
      </c>
      <c r="X56" s="4" t="s">
        <v>124</v>
      </c>
      <c r="Y56" s="4" t="s">
        <v>277</v>
      </c>
      <c r="Z56" s="4" t="s">
        <v>143</v>
      </c>
      <c r="AA56" s="4" t="s">
        <v>48</v>
      </c>
      <c r="AB56" s="4">
        <v>516</v>
      </c>
      <c r="AC56" s="4">
        <v>3956.4650000000001</v>
      </c>
      <c r="AD56" s="4">
        <v>2210.7109999999998</v>
      </c>
      <c r="AE56" s="4">
        <v>1.79</v>
      </c>
      <c r="AF56" s="4">
        <v>2.4</v>
      </c>
      <c r="AG56" s="4">
        <v>14.896000000000001</v>
      </c>
      <c r="AH56" s="4">
        <v>241.956591</v>
      </c>
      <c r="AI56" s="4">
        <v>4.312157</v>
      </c>
      <c r="AJ56" s="4">
        <v>86.199378999999993</v>
      </c>
      <c r="AK56" s="4">
        <v>727</v>
      </c>
      <c r="AL56" s="4">
        <v>94</v>
      </c>
      <c r="AM56" s="4">
        <v>1283</v>
      </c>
      <c r="AN56" s="4">
        <v>87</v>
      </c>
      <c r="AO56" s="4">
        <v>16.351962</v>
      </c>
      <c r="AP56" s="4">
        <v>3486.9</v>
      </c>
      <c r="AQ56" s="4">
        <v>396.5</v>
      </c>
      <c r="AR56" s="4">
        <v>13</v>
      </c>
      <c r="AS56" s="4">
        <v>2120</v>
      </c>
      <c r="AT56" s="4">
        <v>2.3759999999999999</v>
      </c>
      <c r="AU56" s="4">
        <v>32.427999999999997</v>
      </c>
      <c r="AV56" s="4">
        <v>34240</v>
      </c>
      <c r="AW56" s="4">
        <v>0</v>
      </c>
      <c r="AX56" s="4">
        <v>0.5</v>
      </c>
      <c r="AY56">
        <v>0.85680000000000001</v>
      </c>
      <c r="AZ56" t="s">
        <v>69</v>
      </c>
      <c r="BA56" t="s">
        <v>236</v>
      </c>
      <c r="BB56">
        <v>9</v>
      </c>
      <c r="BC56" t="s">
        <v>607</v>
      </c>
      <c r="BD56">
        <v>8</v>
      </c>
      <c r="BE56">
        <v>121892.89</v>
      </c>
      <c r="BF56">
        <v>4.8148017493062967E-2</v>
      </c>
      <c r="BG56">
        <v>4.1253221388056351E-2</v>
      </c>
      <c r="BH56">
        <v>376199.73799999995</v>
      </c>
      <c r="BI56">
        <v>1.5600491991836529E-2</v>
      </c>
      <c r="BJ56">
        <v>1.3366501538605538E-2</v>
      </c>
      <c r="BK56">
        <v>1</v>
      </c>
      <c r="BL56" t="s">
        <v>68</v>
      </c>
      <c r="BM56">
        <v>-1</v>
      </c>
      <c r="BN56" t="s">
        <v>627</v>
      </c>
    </row>
    <row r="57" spans="1:66">
      <c r="A57" s="144" t="str">
        <f t="shared" si="56"/>
        <v>선진여객</v>
      </c>
      <c r="B57" s="144" t="str">
        <f t="shared" si="57"/>
        <v>87</v>
      </c>
      <c r="C57" s="145" t="str">
        <f t="shared" si="58"/>
        <v>78바1155</v>
      </c>
      <c r="D57" s="133" t="str">
        <f t="shared" si="59"/>
        <v>중형</v>
      </c>
      <c r="E57" s="129" t="str">
        <f t="shared" si="60"/>
        <v>D</v>
      </c>
      <c r="F57" s="152">
        <f t="shared" si="61"/>
        <v>0.87269230769230777</v>
      </c>
      <c r="G57" s="153">
        <f t="shared" si="62"/>
        <v>2.2690000000000001</v>
      </c>
      <c r="H57" s="154">
        <f t="shared" si="63"/>
        <v>2.6</v>
      </c>
      <c r="I57" s="155">
        <f t="shared" si="64"/>
        <v>5848.2139999999999</v>
      </c>
      <c r="J57" s="156">
        <f t="shared" si="65"/>
        <v>1.0090651125027269E-2</v>
      </c>
      <c r="K57" s="156">
        <f t="shared" si="66"/>
        <v>0.38093022910763846</v>
      </c>
      <c r="L57" s="156">
        <f t="shared" si="67"/>
        <v>0.25323970702850479</v>
      </c>
      <c r="M57" s="157">
        <f t="shared" si="68"/>
        <v>14.032999999999999</v>
      </c>
      <c r="N57" s="158">
        <f t="shared" si="69"/>
        <v>0</v>
      </c>
      <c r="O57" s="158">
        <f t="shared" si="70"/>
        <v>13.731</v>
      </c>
      <c r="P57" s="159">
        <f t="shared" si="71"/>
        <v>0.02</v>
      </c>
      <c r="Q57" s="160">
        <f t="shared" si="72"/>
        <v>81</v>
      </c>
      <c r="R57" s="161">
        <f t="shared" si="73"/>
        <v>24.109266817398765</v>
      </c>
      <c r="S57" s="146">
        <f t="shared" si="74"/>
        <v>0</v>
      </c>
      <c r="T57" s="146">
        <f t="shared" si="75"/>
        <v>803</v>
      </c>
      <c r="U57" t="s">
        <v>119</v>
      </c>
      <c r="V57" t="s">
        <v>124</v>
      </c>
      <c r="W57" t="s">
        <v>119</v>
      </c>
      <c r="X57" s="4" t="s">
        <v>124</v>
      </c>
      <c r="Y57" s="4" t="s">
        <v>278</v>
      </c>
      <c r="Z57" s="4" t="s">
        <v>204</v>
      </c>
      <c r="AA57" s="4" t="s">
        <v>48</v>
      </c>
      <c r="AB57" s="4">
        <v>516</v>
      </c>
      <c r="AC57" s="4">
        <v>5848.2139999999999</v>
      </c>
      <c r="AD57" s="4">
        <v>2577.1289999999999</v>
      </c>
      <c r="AE57" s="4">
        <v>2.2690000000000001</v>
      </c>
      <c r="AF57" s="4">
        <v>2.6</v>
      </c>
      <c r="AG57" s="4">
        <v>14.032999999999999</v>
      </c>
      <c r="AH57" s="4">
        <v>398.32434499999999</v>
      </c>
      <c r="AI57" s="4">
        <v>4.0193519999999996</v>
      </c>
      <c r="AJ57" s="4">
        <v>151.73378400000001</v>
      </c>
      <c r="AK57" s="4">
        <v>1481</v>
      </c>
      <c r="AL57" s="4">
        <v>0</v>
      </c>
      <c r="AM57" s="4">
        <v>803</v>
      </c>
      <c r="AN57" s="4">
        <v>81</v>
      </c>
      <c r="AO57" s="4">
        <v>14.682040000000001</v>
      </c>
      <c r="AP57" s="4">
        <v>3224</v>
      </c>
      <c r="AQ57" s="4">
        <v>1.2</v>
      </c>
      <c r="AR57" s="4">
        <v>20</v>
      </c>
      <c r="AS57" s="4">
        <v>2661</v>
      </c>
      <c r="AT57" s="4">
        <v>0</v>
      </c>
      <c r="AU57" s="4">
        <v>13.731</v>
      </c>
      <c r="AV57" s="4">
        <v>51455</v>
      </c>
      <c r="AW57" s="4">
        <v>0</v>
      </c>
      <c r="AX57" s="4">
        <v>0.66</v>
      </c>
      <c r="AY57">
        <v>0.83423076923076922</v>
      </c>
      <c r="AZ57" t="s">
        <v>67</v>
      </c>
      <c r="BA57" t="s">
        <v>236</v>
      </c>
      <c r="BB57">
        <v>2</v>
      </c>
      <c r="BC57" t="s">
        <v>608</v>
      </c>
      <c r="BD57">
        <v>1</v>
      </c>
      <c r="BE57">
        <v>121892.89</v>
      </c>
      <c r="BF57">
        <v>3.6610543896366719E-2</v>
      </c>
      <c r="BG57">
        <v>3.0541642196622851E-2</v>
      </c>
      <c r="BH57">
        <v>376199.73799999995</v>
      </c>
      <c r="BI57">
        <v>1.1862222509043853E-2</v>
      </c>
      <c r="BJ57">
        <v>9.8958310085061982E-3</v>
      </c>
      <c r="BK57">
        <v>1</v>
      </c>
      <c r="BL57" t="s">
        <v>69</v>
      </c>
      <c r="BM57">
        <v>-1</v>
      </c>
      <c r="BN57" t="s">
        <v>627</v>
      </c>
    </row>
    <row r="58" spans="1:66">
      <c r="A58" s="141" t="str">
        <f t="shared" si="56"/>
        <v>선진여객</v>
      </c>
      <c r="B58" s="141" t="str">
        <f t="shared" si="57"/>
        <v>87</v>
      </c>
      <c r="C58" s="142" t="str">
        <f t="shared" si="58"/>
        <v>78바1156</v>
      </c>
      <c r="D58" s="116" t="str">
        <f t="shared" si="59"/>
        <v>대형</v>
      </c>
      <c r="E58" s="112" t="str">
        <f t="shared" si="60"/>
        <v>D</v>
      </c>
      <c r="F58" s="162">
        <f t="shared" si="61"/>
        <v>0.74291666666666667</v>
      </c>
      <c r="G58" s="163">
        <f t="shared" si="62"/>
        <v>1.7829999999999999</v>
      </c>
      <c r="H58" s="164">
        <f t="shared" si="63"/>
        <v>2.4</v>
      </c>
      <c r="I58" s="165">
        <f t="shared" si="64"/>
        <v>6614.5519999999997</v>
      </c>
      <c r="J58" s="166">
        <f t="shared" si="65"/>
        <v>1.1341218955320521E-2</v>
      </c>
      <c r="K58" s="166">
        <f t="shared" si="66"/>
        <v>0.37623548579051053</v>
      </c>
      <c r="L58" s="166">
        <f t="shared" si="67"/>
        <v>0.19517572769856523</v>
      </c>
      <c r="M58" s="167">
        <f t="shared" si="68"/>
        <v>14.781000000000001</v>
      </c>
      <c r="N58" s="168">
        <f t="shared" si="69"/>
        <v>0.03</v>
      </c>
      <c r="O58" s="168">
        <f t="shared" si="70"/>
        <v>40.366</v>
      </c>
      <c r="P58" s="169">
        <f t="shared" si="71"/>
        <v>3.0466666666666669</v>
      </c>
      <c r="Q58" s="170">
        <f t="shared" si="72"/>
        <v>115</v>
      </c>
      <c r="R58" s="171">
        <f t="shared" si="73"/>
        <v>25.378781036476234</v>
      </c>
      <c r="S58" s="143">
        <f t="shared" si="74"/>
        <v>2</v>
      </c>
      <c r="T58" s="143">
        <f t="shared" si="75"/>
        <v>2670</v>
      </c>
      <c r="U58" t="s">
        <v>119</v>
      </c>
      <c r="V58" t="s">
        <v>124</v>
      </c>
      <c r="W58" t="s">
        <v>119</v>
      </c>
      <c r="X58" s="4" t="s">
        <v>124</v>
      </c>
      <c r="Y58" s="4" t="s">
        <v>280</v>
      </c>
      <c r="Z58" s="4" t="s">
        <v>143</v>
      </c>
      <c r="AA58" s="4" t="s">
        <v>48</v>
      </c>
      <c r="AB58" s="4">
        <v>516</v>
      </c>
      <c r="AC58" s="4">
        <v>6614.5519999999997</v>
      </c>
      <c r="AD58" s="4">
        <v>3709.9879999999998</v>
      </c>
      <c r="AE58" s="4">
        <v>1.7829999999999999</v>
      </c>
      <c r="AF58" s="4">
        <v>2.4</v>
      </c>
      <c r="AG58" s="4">
        <v>14.781000000000001</v>
      </c>
      <c r="AH58" s="4">
        <v>425.57682899999998</v>
      </c>
      <c r="AI58" s="4">
        <v>4.8265599999999997</v>
      </c>
      <c r="AJ58" s="4">
        <v>160.11710500000001</v>
      </c>
      <c r="AK58" s="4">
        <v>1291</v>
      </c>
      <c r="AL58" s="4">
        <v>2</v>
      </c>
      <c r="AM58" s="4">
        <v>2670</v>
      </c>
      <c r="AN58" s="4">
        <v>115</v>
      </c>
      <c r="AO58" s="4">
        <v>15.542555999999999</v>
      </c>
      <c r="AP58" s="4">
        <v>5080</v>
      </c>
      <c r="AQ58" s="4">
        <v>182.8</v>
      </c>
      <c r="AR58" s="4">
        <v>10</v>
      </c>
      <c r="AS58" s="4">
        <v>914</v>
      </c>
      <c r="AT58" s="4">
        <v>0.03</v>
      </c>
      <c r="AU58" s="4">
        <v>40.366</v>
      </c>
      <c r="AV58" s="4">
        <v>57356</v>
      </c>
      <c r="AW58" s="4">
        <v>0</v>
      </c>
      <c r="AX58" s="4">
        <v>0.51</v>
      </c>
      <c r="AY58">
        <v>0.84269230769230763</v>
      </c>
      <c r="AZ58" t="s">
        <v>67</v>
      </c>
      <c r="BA58" t="s">
        <v>236</v>
      </c>
      <c r="BB58">
        <v>1</v>
      </c>
      <c r="BC58" t="s">
        <v>591</v>
      </c>
      <c r="BD58">
        <v>10</v>
      </c>
      <c r="BE58">
        <v>121892.89</v>
      </c>
      <c r="BF58">
        <v>4.0101682715045966E-2</v>
      </c>
      <c r="BG58">
        <v>3.3793379549486809E-2</v>
      </c>
      <c r="BH58">
        <v>376199.73799999995</v>
      </c>
      <c r="BI58">
        <v>1.2993390229314833E-2</v>
      </c>
      <c r="BJ58">
        <v>1.0949429997087999E-2</v>
      </c>
      <c r="BK58">
        <v>1</v>
      </c>
      <c r="BL58" t="s">
        <v>69</v>
      </c>
      <c r="BM58">
        <v>-1</v>
      </c>
      <c r="BN58" t="s">
        <v>627</v>
      </c>
    </row>
    <row r="59" spans="1:66">
      <c r="A59" s="144" t="str">
        <f t="shared" si="56"/>
        <v>선진여객</v>
      </c>
      <c r="B59" s="144" t="str">
        <f t="shared" si="57"/>
        <v>87</v>
      </c>
      <c r="C59" s="145" t="str">
        <f t="shared" si="58"/>
        <v>78바1165</v>
      </c>
      <c r="D59" s="133" t="str">
        <f t="shared" si="59"/>
        <v>중형</v>
      </c>
      <c r="E59" s="129" t="str">
        <f t="shared" si="60"/>
        <v>B</v>
      </c>
      <c r="F59" s="152">
        <f t="shared" si="61"/>
        <v>0.70919999999999994</v>
      </c>
      <c r="G59" s="153">
        <f t="shared" si="62"/>
        <v>1.7729999999999999</v>
      </c>
      <c r="H59" s="154">
        <f t="shared" si="63"/>
        <v>2.5</v>
      </c>
      <c r="I59" s="155">
        <f t="shared" si="64"/>
        <v>4741.9470000000001</v>
      </c>
      <c r="J59" s="156">
        <f t="shared" si="65"/>
        <v>9.3069498494490113E-3</v>
      </c>
      <c r="K59" s="156">
        <f t="shared" si="66"/>
        <v>0.38552475981688744</v>
      </c>
      <c r="L59" s="156">
        <f t="shared" si="67"/>
        <v>0.18009480072215062</v>
      </c>
      <c r="M59" s="157">
        <f t="shared" si="68"/>
        <v>16.751000000000001</v>
      </c>
      <c r="N59" s="158">
        <f t="shared" si="69"/>
        <v>0.105</v>
      </c>
      <c r="O59" s="158">
        <f t="shared" si="70"/>
        <v>23.809000000000001</v>
      </c>
      <c r="P59" s="159">
        <f t="shared" si="71"/>
        <v>0.13</v>
      </c>
      <c r="Q59" s="160">
        <f t="shared" si="72"/>
        <v>83</v>
      </c>
      <c r="R59" s="161">
        <f t="shared" si="73"/>
        <v>24.628896372479833</v>
      </c>
      <c r="S59" s="146">
        <f t="shared" si="74"/>
        <v>5</v>
      </c>
      <c r="T59" s="146">
        <f t="shared" si="75"/>
        <v>1129</v>
      </c>
      <c r="U59" t="s">
        <v>119</v>
      </c>
      <c r="V59" t="s">
        <v>124</v>
      </c>
      <c r="W59" t="s">
        <v>119</v>
      </c>
      <c r="X59" s="4" t="s">
        <v>124</v>
      </c>
      <c r="Y59" s="4" t="s">
        <v>281</v>
      </c>
      <c r="Z59" s="4" t="s">
        <v>204</v>
      </c>
      <c r="AA59" s="4" t="s">
        <v>48</v>
      </c>
      <c r="AB59" s="4">
        <v>516</v>
      </c>
      <c r="AC59" s="4">
        <v>4741.9470000000001</v>
      </c>
      <c r="AD59" s="4">
        <v>2674.0610000000001</v>
      </c>
      <c r="AE59" s="4">
        <v>1.7729999999999999</v>
      </c>
      <c r="AF59" s="4">
        <v>2.5</v>
      </c>
      <c r="AG59" s="4">
        <v>16.751000000000001</v>
      </c>
      <c r="AH59" s="4">
        <v>318.15267599999999</v>
      </c>
      <c r="AI59" s="4">
        <v>2.9610310000000002</v>
      </c>
      <c r="AJ59" s="4">
        <v>122.655734</v>
      </c>
      <c r="AK59" s="4">
        <v>854</v>
      </c>
      <c r="AL59" s="4">
        <v>5</v>
      </c>
      <c r="AM59" s="4">
        <v>1129</v>
      </c>
      <c r="AN59" s="4">
        <v>83</v>
      </c>
      <c r="AO59" s="4">
        <v>14.904627</v>
      </c>
      <c r="AP59" s="4">
        <v>1613.6</v>
      </c>
      <c r="AQ59" s="4">
        <v>7.8</v>
      </c>
      <c r="AR59" s="4">
        <v>14</v>
      </c>
      <c r="AS59" s="4">
        <v>1834</v>
      </c>
      <c r="AT59" s="4">
        <v>0.105</v>
      </c>
      <c r="AU59" s="4">
        <v>23.809000000000001</v>
      </c>
      <c r="AV59" s="4">
        <v>0</v>
      </c>
      <c r="AW59" s="4">
        <v>0</v>
      </c>
      <c r="AX59" s="4">
        <v>0.56999999999999995</v>
      </c>
      <c r="AY59">
        <v>0.90807692307692311</v>
      </c>
      <c r="AZ59" t="s">
        <v>68</v>
      </c>
      <c r="BA59" t="s">
        <v>236</v>
      </c>
      <c r="BB59">
        <v>6</v>
      </c>
      <c r="BC59" t="s">
        <v>237</v>
      </c>
      <c r="BD59">
        <v>8</v>
      </c>
      <c r="BE59">
        <v>121892.89</v>
      </c>
      <c r="BF59">
        <v>5.0609309533968715E-2</v>
      </c>
      <c r="BG59">
        <v>4.5957146080653898E-2</v>
      </c>
      <c r="BH59">
        <v>376199.73799999995</v>
      </c>
      <c r="BI59">
        <v>1.639797792735305E-2</v>
      </c>
      <c r="BJ59">
        <v>1.4890625340954058E-2</v>
      </c>
      <c r="BK59">
        <v>1</v>
      </c>
      <c r="BL59" t="s">
        <v>68</v>
      </c>
      <c r="BM59">
        <v>0</v>
      </c>
      <c r="BN59" t="s">
        <v>641</v>
      </c>
    </row>
    <row r="60" spans="1:66">
      <c r="A60" s="141" t="str">
        <f t="shared" ref="A60:A73" si="76">W60</f>
        <v>선진여객</v>
      </c>
      <c r="B60" s="141" t="str">
        <f t="shared" ref="B60:B73" si="77">V60</f>
        <v>87</v>
      </c>
      <c r="C60" s="142" t="str">
        <f t="shared" ref="C60:C73" si="78">Y60</f>
        <v>78바1168</v>
      </c>
      <c r="D60" s="116" t="str">
        <f t="shared" ref="D60:D73" si="79">Z60</f>
        <v>중형</v>
      </c>
      <c r="E60" s="112" t="str">
        <f t="shared" ref="E60:E73" si="80">AZ60</f>
        <v>C</v>
      </c>
      <c r="F60" s="162">
        <f t="shared" ref="F60:F73" si="81">G60/H60</f>
        <v>0.76346153846153852</v>
      </c>
      <c r="G60" s="163">
        <f t="shared" ref="G60:G73" si="82">AE60</f>
        <v>1.9850000000000001</v>
      </c>
      <c r="H60" s="164">
        <f t="shared" ref="H60:H73" si="83">AF60</f>
        <v>2.6</v>
      </c>
      <c r="I60" s="165">
        <f t="shared" ref="I60:I73" si="84">AC60</f>
        <v>6276.6090000000004</v>
      </c>
      <c r="J60" s="166">
        <f t="shared" ref="J60:J73" si="85">AI60/AH60</f>
        <v>8.6731150000160084E-3</v>
      </c>
      <c r="K60" s="166">
        <f t="shared" ref="K60:K73" si="86">AJ60/AH60</f>
        <v>0.36845705010529201</v>
      </c>
      <c r="L60" s="166">
        <f t="shared" ref="L60:L73" si="87">AK60/AC60</f>
        <v>0.23276899994885772</v>
      </c>
      <c r="M60" s="167">
        <f t="shared" ref="M60:M73" si="88">AG60</f>
        <v>13.416</v>
      </c>
      <c r="N60" s="168">
        <f t="shared" ref="N60:N73" si="89">IF(AW60=0,AT60,"속도계이상")</f>
        <v>1.6E-2</v>
      </c>
      <c r="O60" s="168">
        <f t="shared" ref="O60:O73" si="90">IF(AW60=0,AU60,"속도계이상")</f>
        <v>24.853999999999999</v>
      </c>
      <c r="P60" s="169">
        <f t="shared" ref="P60:P73" si="91">AQ60/60</f>
        <v>0.125</v>
      </c>
      <c r="Q60" s="170">
        <f t="shared" ref="Q60:Q73" si="92">AN60</f>
        <v>83</v>
      </c>
      <c r="R60" s="171">
        <f t="shared" ref="R60:R73" si="93">AC60/(AH60-AI60-AJ60)</f>
        <v>25.011355233036191</v>
      </c>
      <c r="S60" s="143">
        <f t="shared" ref="S60:S73" si="94">IF(AW60=0,AL60,"속도계이상")</f>
        <v>1</v>
      </c>
      <c r="T60" s="143">
        <f t="shared" ref="T60:T73" si="95">IF(AW60=0,AM60,"속도계이상")</f>
        <v>1560</v>
      </c>
      <c r="U60" t="s">
        <v>119</v>
      </c>
      <c r="V60" t="s">
        <v>124</v>
      </c>
      <c r="W60" t="s">
        <v>119</v>
      </c>
      <c r="X60" s="4" t="s">
        <v>124</v>
      </c>
      <c r="Y60" s="4" t="s">
        <v>282</v>
      </c>
      <c r="Z60" s="4" t="s">
        <v>204</v>
      </c>
      <c r="AA60" s="4" t="s">
        <v>48</v>
      </c>
      <c r="AB60" s="4">
        <v>516</v>
      </c>
      <c r="AC60" s="4">
        <v>6276.6090000000004</v>
      </c>
      <c r="AD60" s="4">
        <v>3162.5859999999998</v>
      </c>
      <c r="AE60" s="4">
        <v>1.9850000000000001</v>
      </c>
      <c r="AF60" s="4">
        <v>2.6</v>
      </c>
      <c r="AG60" s="4">
        <v>13.416</v>
      </c>
      <c r="AH60" s="4">
        <v>402.89377000000002</v>
      </c>
      <c r="AI60" s="4">
        <v>3.4943439999999999</v>
      </c>
      <c r="AJ60" s="4">
        <v>148.44905</v>
      </c>
      <c r="AK60" s="4">
        <v>1461</v>
      </c>
      <c r="AL60" s="4">
        <v>1</v>
      </c>
      <c r="AM60" s="4">
        <v>1560</v>
      </c>
      <c r="AN60" s="4">
        <v>83</v>
      </c>
      <c r="AO60" s="4">
        <v>15.578818</v>
      </c>
      <c r="AP60" s="4">
        <v>3609.3</v>
      </c>
      <c r="AQ60" s="4">
        <v>7.5</v>
      </c>
      <c r="AR60" s="4">
        <v>6</v>
      </c>
      <c r="AS60" s="4">
        <v>1771</v>
      </c>
      <c r="AT60" s="4">
        <v>1.6E-2</v>
      </c>
      <c r="AU60" s="4">
        <v>24.853999999999999</v>
      </c>
      <c r="AV60" s="4">
        <v>52749</v>
      </c>
      <c r="AW60" s="4">
        <v>0</v>
      </c>
      <c r="AX60" s="4">
        <v>0.54</v>
      </c>
      <c r="AY60">
        <v>0.86950000000000005</v>
      </c>
      <c r="AZ60" t="s">
        <v>69</v>
      </c>
      <c r="BA60" t="s">
        <v>267</v>
      </c>
      <c r="BB60">
        <v>6</v>
      </c>
      <c r="BC60" t="s">
        <v>654</v>
      </c>
      <c r="BD60">
        <v>16</v>
      </c>
      <c r="BE60">
        <v>135075.24400000001</v>
      </c>
      <c r="BF60">
        <v>3.7216338472799648E-2</v>
      </c>
      <c r="BG60">
        <v>3.2359606302099296E-2</v>
      </c>
      <c r="BH60">
        <v>376199.73799999995</v>
      </c>
      <c r="BI60">
        <v>1.3362598354600665E-2</v>
      </c>
      <c r="BJ60">
        <v>1.1618779269325278E-2</v>
      </c>
      <c r="BK60">
        <v>1</v>
      </c>
      <c r="BL60" t="s">
        <v>69</v>
      </c>
      <c r="BM60">
        <v>0</v>
      </c>
      <c r="BN60" t="s">
        <v>641</v>
      </c>
    </row>
    <row r="61" spans="1:66">
      <c r="A61" s="144" t="str">
        <f t="shared" si="76"/>
        <v>선진여객</v>
      </c>
      <c r="B61" s="144" t="str">
        <f t="shared" si="77"/>
        <v>87</v>
      </c>
      <c r="C61" s="145" t="str">
        <f t="shared" si="78"/>
        <v>78바1176</v>
      </c>
      <c r="D61" s="133" t="str">
        <f t="shared" si="79"/>
        <v>중형</v>
      </c>
      <c r="E61" s="129" t="str">
        <f t="shared" si="80"/>
        <v>C</v>
      </c>
      <c r="F61" s="152">
        <f t="shared" si="81"/>
        <v>0.91576923076923067</v>
      </c>
      <c r="G61" s="153">
        <f t="shared" si="82"/>
        <v>2.3809999999999998</v>
      </c>
      <c r="H61" s="154">
        <f t="shared" si="83"/>
        <v>2.6</v>
      </c>
      <c r="I61" s="155">
        <f t="shared" si="84"/>
        <v>4308.1049999999996</v>
      </c>
      <c r="J61" s="156">
        <f t="shared" si="85"/>
        <v>6.3952867342115241E-3</v>
      </c>
      <c r="K61" s="156">
        <f t="shared" si="86"/>
        <v>0.39223844313652978</v>
      </c>
      <c r="L61" s="156">
        <f t="shared" si="87"/>
        <v>0.17803651489459985</v>
      </c>
      <c r="M61" s="157">
        <f t="shared" si="88"/>
        <v>12.97</v>
      </c>
      <c r="N61" s="158">
        <f t="shared" si="89"/>
        <v>0</v>
      </c>
      <c r="O61" s="158">
        <f t="shared" si="90"/>
        <v>37.162999999999997</v>
      </c>
      <c r="P61" s="159">
        <f t="shared" si="91"/>
        <v>0</v>
      </c>
      <c r="Q61" s="160">
        <f t="shared" si="92"/>
        <v>82</v>
      </c>
      <c r="R61" s="161">
        <f t="shared" si="93"/>
        <v>24.012281012554258</v>
      </c>
      <c r="S61" s="146">
        <f t="shared" si="94"/>
        <v>0</v>
      </c>
      <c r="T61" s="146">
        <f t="shared" si="95"/>
        <v>1601</v>
      </c>
      <c r="U61" t="s">
        <v>119</v>
      </c>
      <c r="V61" t="s">
        <v>124</v>
      </c>
      <c r="W61" t="s">
        <v>119</v>
      </c>
      <c r="X61" s="4" t="s">
        <v>124</v>
      </c>
      <c r="Y61" s="4" t="s">
        <v>283</v>
      </c>
      <c r="Z61" s="4" t="s">
        <v>204</v>
      </c>
      <c r="AA61" s="4" t="s">
        <v>48</v>
      </c>
      <c r="AB61" s="4">
        <v>516</v>
      </c>
      <c r="AC61" s="4">
        <v>4308.1049999999996</v>
      </c>
      <c r="AD61" s="4">
        <v>1809.65</v>
      </c>
      <c r="AE61" s="4">
        <v>2.3809999999999998</v>
      </c>
      <c r="AF61" s="4">
        <v>2.6</v>
      </c>
      <c r="AG61" s="4">
        <v>12.97</v>
      </c>
      <c r="AH61" s="4">
        <v>298.341588</v>
      </c>
      <c r="AI61" s="4">
        <v>1.90798</v>
      </c>
      <c r="AJ61" s="4">
        <v>117.02104</v>
      </c>
      <c r="AK61" s="4">
        <v>767</v>
      </c>
      <c r="AL61" s="4">
        <v>0</v>
      </c>
      <c r="AM61" s="4">
        <v>1601</v>
      </c>
      <c r="AN61" s="4">
        <v>82</v>
      </c>
      <c r="AO61" s="4">
        <v>14.440175</v>
      </c>
      <c r="AP61" s="4">
        <v>1213.0999999999999</v>
      </c>
      <c r="AQ61" s="4">
        <v>0</v>
      </c>
      <c r="AR61" s="4">
        <v>5</v>
      </c>
      <c r="AS61" s="4">
        <v>653</v>
      </c>
      <c r="AT61" s="4">
        <v>0</v>
      </c>
      <c r="AU61" s="4">
        <v>37.162999999999997</v>
      </c>
      <c r="AV61" s="4">
        <v>36738</v>
      </c>
      <c r="AW61" s="4">
        <v>0</v>
      </c>
      <c r="AX61" s="4">
        <v>0.66</v>
      </c>
      <c r="AY61">
        <v>0.88149999999999995</v>
      </c>
      <c r="AZ61" t="s">
        <v>69</v>
      </c>
      <c r="BA61" t="s">
        <v>267</v>
      </c>
      <c r="BB61">
        <v>3</v>
      </c>
      <c r="BC61" t="s">
        <v>655</v>
      </c>
      <c r="BD61">
        <v>16</v>
      </c>
      <c r="BE61">
        <v>135075.24400000001</v>
      </c>
      <c r="BF61">
        <v>3.427756902663822E-2</v>
      </c>
      <c r="BG61">
        <v>3.0215677096981589E-2</v>
      </c>
      <c r="BH61">
        <v>376199.73799999995</v>
      </c>
      <c r="BI61">
        <v>1.2307427497464128E-2</v>
      </c>
      <c r="BJ61">
        <v>1.0848997339014628E-2</v>
      </c>
      <c r="BK61">
        <v>1</v>
      </c>
      <c r="BL61" t="s">
        <v>69</v>
      </c>
      <c r="BM61">
        <v>0</v>
      </c>
      <c r="BN61" t="s">
        <v>641</v>
      </c>
    </row>
    <row r="62" spans="1:66">
      <c r="A62" s="141" t="str">
        <f t="shared" si="76"/>
        <v>선진여객</v>
      </c>
      <c r="B62" s="141" t="str">
        <f t="shared" si="77"/>
        <v>87</v>
      </c>
      <c r="C62" s="142" t="str">
        <f t="shared" si="78"/>
        <v>78바1183</v>
      </c>
      <c r="D62" s="116" t="str">
        <f t="shared" si="79"/>
        <v>대형</v>
      </c>
      <c r="E62" s="112" t="str">
        <f t="shared" si="80"/>
        <v>C</v>
      </c>
      <c r="F62" s="162">
        <f t="shared" si="81"/>
        <v>0.73375000000000001</v>
      </c>
      <c r="G62" s="163">
        <f t="shared" si="82"/>
        <v>1.7609999999999999</v>
      </c>
      <c r="H62" s="164">
        <f t="shared" si="83"/>
        <v>2.4</v>
      </c>
      <c r="I62" s="165">
        <f t="shared" si="84"/>
        <v>6044.7</v>
      </c>
      <c r="J62" s="166">
        <f t="shared" si="85"/>
        <v>8.5707941887988599E-3</v>
      </c>
      <c r="K62" s="166">
        <f t="shared" si="86"/>
        <v>0.37868817420871792</v>
      </c>
      <c r="L62" s="166">
        <f t="shared" si="87"/>
        <v>0.17155524674508246</v>
      </c>
      <c r="M62" s="167">
        <f t="shared" si="88"/>
        <v>16.984999999999999</v>
      </c>
      <c r="N62" s="168">
        <f t="shared" si="89"/>
        <v>1.7000000000000001E-2</v>
      </c>
      <c r="O62" s="168">
        <f t="shared" si="90"/>
        <v>24.071000000000002</v>
      </c>
      <c r="P62" s="169">
        <f t="shared" si="91"/>
        <v>0.16333333333333336</v>
      </c>
      <c r="Q62" s="170">
        <f t="shared" si="92"/>
        <v>91</v>
      </c>
      <c r="R62" s="171">
        <f t="shared" si="93"/>
        <v>25.135619426520904</v>
      </c>
      <c r="S62" s="143">
        <f t="shared" si="94"/>
        <v>1</v>
      </c>
      <c r="T62" s="143">
        <f t="shared" si="95"/>
        <v>1455</v>
      </c>
      <c r="U62" t="s">
        <v>119</v>
      </c>
      <c r="V62" t="s">
        <v>124</v>
      </c>
      <c r="W62" t="s">
        <v>119</v>
      </c>
      <c r="X62" s="4" t="s">
        <v>124</v>
      </c>
      <c r="Y62" s="4" t="s">
        <v>284</v>
      </c>
      <c r="Z62" s="4" t="s">
        <v>143</v>
      </c>
      <c r="AA62" s="4" t="s">
        <v>48</v>
      </c>
      <c r="AB62" s="4">
        <v>516</v>
      </c>
      <c r="AC62" s="4">
        <v>6044.7</v>
      </c>
      <c r="AD62" s="4">
        <v>3433.3580000000002</v>
      </c>
      <c r="AE62" s="4">
        <v>1.7609999999999999</v>
      </c>
      <c r="AF62" s="4">
        <v>2.4</v>
      </c>
      <c r="AG62" s="4">
        <v>16.984999999999999</v>
      </c>
      <c r="AH62" s="4">
        <v>392.471564</v>
      </c>
      <c r="AI62" s="4">
        <v>3.3637929999999998</v>
      </c>
      <c r="AJ62" s="4">
        <v>148.62433999999999</v>
      </c>
      <c r="AK62" s="4">
        <v>1037</v>
      </c>
      <c r="AL62" s="4">
        <v>1</v>
      </c>
      <c r="AM62" s="4">
        <v>1455</v>
      </c>
      <c r="AN62" s="4">
        <v>91</v>
      </c>
      <c r="AO62" s="4">
        <v>15.401624999999999</v>
      </c>
      <c r="AP62" s="4">
        <v>2972.2</v>
      </c>
      <c r="AQ62" s="4">
        <v>9.8000000000000007</v>
      </c>
      <c r="AR62" s="4">
        <v>30</v>
      </c>
      <c r="AS62" s="4">
        <v>4949</v>
      </c>
      <c r="AT62" s="4">
        <v>1.7000000000000001E-2</v>
      </c>
      <c r="AU62" s="4">
        <v>24.071000000000002</v>
      </c>
      <c r="AV62" s="4">
        <v>52695</v>
      </c>
      <c r="AW62" s="4">
        <v>0</v>
      </c>
      <c r="AX62" s="4">
        <v>0.56000000000000005</v>
      </c>
      <c r="AY62">
        <v>0.88900000000000001</v>
      </c>
      <c r="AZ62" t="s">
        <v>69</v>
      </c>
      <c r="BA62" t="s">
        <v>267</v>
      </c>
      <c r="BB62">
        <v>1</v>
      </c>
      <c r="BC62" t="s">
        <v>656</v>
      </c>
      <c r="BD62">
        <v>15</v>
      </c>
      <c r="BE62">
        <v>135075.24400000001</v>
      </c>
      <c r="BF62">
        <v>3.4691664151278521E-2</v>
      </c>
      <c r="BG62">
        <v>3.0840889430486604E-2</v>
      </c>
      <c r="BH62">
        <v>376199.73799999995</v>
      </c>
      <c r="BI62">
        <v>1.2456109153377455E-2</v>
      </c>
      <c r="BJ62">
        <v>1.1073481037352558E-2</v>
      </c>
      <c r="BK62">
        <v>2</v>
      </c>
      <c r="BL62" t="s">
        <v>69</v>
      </c>
      <c r="BM62">
        <v>0</v>
      </c>
      <c r="BN62" t="s">
        <v>641</v>
      </c>
    </row>
    <row r="63" spans="1:66">
      <c r="A63" s="144" t="str">
        <f t="shared" si="76"/>
        <v>선진여객</v>
      </c>
      <c r="B63" s="144" t="str">
        <f t="shared" si="77"/>
        <v>87</v>
      </c>
      <c r="C63" s="145" t="str">
        <f t="shared" si="78"/>
        <v>78바1184</v>
      </c>
      <c r="D63" s="133" t="str">
        <f t="shared" si="79"/>
        <v>대형</v>
      </c>
      <c r="E63" s="129" t="str">
        <f t="shared" si="80"/>
        <v>C</v>
      </c>
      <c r="F63" s="152">
        <f t="shared" si="81"/>
        <v>0.76583333333333337</v>
      </c>
      <c r="G63" s="153">
        <f t="shared" si="82"/>
        <v>1.8380000000000001</v>
      </c>
      <c r="H63" s="154">
        <f t="shared" si="83"/>
        <v>2.4</v>
      </c>
      <c r="I63" s="155">
        <f t="shared" si="84"/>
        <v>1577.316</v>
      </c>
      <c r="J63" s="156">
        <f t="shared" si="85"/>
        <v>2.1146705437326437E-2</v>
      </c>
      <c r="K63" s="156">
        <f t="shared" si="86"/>
        <v>0.37330918879758385</v>
      </c>
      <c r="L63" s="156">
        <f t="shared" si="87"/>
        <v>0.12172576706252901</v>
      </c>
      <c r="M63" s="157">
        <f t="shared" si="88"/>
        <v>19.852</v>
      </c>
      <c r="N63" s="158">
        <f t="shared" si="89"/>
        <v>6.3E-2</v>
      </c>
      <c r="O63" s="158">
        <f t="shared" si="90"/>
        <v>21.873000000000001</v>
      </c>
      <c r="P63" s="159">
        <f t="shared" si="91"/>
        <v>0.37333333333333329</v>
      </c>
      <c r="Q63" s="160">
        <f t="shared" si="92"/>
        <v>86</v>
      </c>
      <c r="R63" s="161">
        <f t="shared" si="93"/>
        <v>24.194736678864071</v>
      </c>
      <c r="S63" s="146">
        <f t="shared" si="94"/>
        <v>1</v>
      </c>
      <c r="T63" s="146">
        <f t="shared" si="95"/>
        <v>345</v>
      </c>
      <c r="U63" t="s">
        <v>119</v>
      </c>
      <c r="V63" t="s">
        <v>124</v>
      </c>
      <c r="W63" t="s">
        <v>119</v>
      </c>
      <c r="X63" s="4" t="s">
        <v>124</v>
      </c>
      <c r="Y63" s="4" t="s">
        <v>285</v>
      </c>
      <c r="Z63" s="4" t="s">
        <v>143</v>
      </c>
      <c r="AA63" s="4" t="s">
        <v>48</v>
      </c>
      <c r="AB63" s="4">
        <v>516</v>
      </c>
      <c r="AC63" s="4">
        <v>1577.316</v>
      </c>
      <c r="AD63" s="4">
        <v>858.28700000000003</v>
      </c>
      <c r="AE63" s="4">
        <v>1.8380000000000001</v>
      </c>
      <c r="AF63" s="4">
        <v>2.4</v>
      </c>
      <c r="AG63" s="4">
        <v>19.852</v>
      </c>
      <c r="AH63" s="4">
        <v>107.659418</v>
      </c>
      <c r="AI63" s="4">
        <v>2.2766419999999998</v>
      </c>
      <c r="AJ63" s="4">
        <v>40.190249999999999</v>
      </c>
      <c r="AK63" s="4">
        <v>192</v>
      </c>
      <c r="AL63" s="4">
        <v>1</v>
      </c>
      <c r="AM63" s="4">
        <v>345</v>
      </c>
      <c r="AN63" s="4">
        <v>86</v>
      </c>
      <c r="AO63" s="4">
        <v>14.650980000000001</v>
      </c>
      <c r="AP63" s="4">
        <v>716.8</v>
      </c>
      <c r="AQ63" s="4">
        <v>22.4</v>
      </c>
      <c r="AR63" s="4">
        <v>11</v>
      </c>
      <c r="AS63" s="4">
        <v>1904</v>
      </c>
      <c r="AT63" s="4">
        <v>6.3E-2</v>
      </c>
      <c r="AU63" s="4">
        <v>21.873000000000001</v>
      </c>
      <c r="AV63" s="4">
        <v>0</v>
      </c>
      <c r="AW63" s="4">
        <v>0</v>
      </c>
      <c r="AX63" s="4">
        <v>0.68</v>
      </c>
      <c r="AY63">
        <v>0.876</v>
      </c>
      <c r="AZ63" t="s">
        <v>69</v>
      </c>
      <c r="BA63" t="s">
        <v>267</v>
      </c>
      <c r="BB63">
        <v>5</v>
      </c>
      <c r="BC63" t="s">
        <v>657</v>
      </c>
      <c r="BD63">
        <v>17</v>
      </c>
      <c r="BE63">
        <v>135075.24400000001</v>
      </c>
      <c r="BF63">
        <v>2.2874361789048482E-2</v>
      </c>
      <c r="BG63">
        <v>2.0037940927206472E-2</v>
      </c>
      <c r="BH63">
        <v>376199.73799999995</v>
      </c>
      <c r="BI63">
        <v>8.2130838698244932E-3</v>
      </c>
      <c r="BJ63">
        <v>7.1946614699662558E-3</v>
      </c>
      <c r="BK63">
        <v>1</v>
      </c>
      <c r="BL63" t="s">
        <v>69</v>
      </c>
      <c r="BM63">
        <v>0</v>
      </c>
      <c r="BN63" t="s">
        <v>641</v>
      </c>
    </row>
    <row r="64" spans="1:66">
      <c r="A64" s="141" t="str">
        <f t="shared" si="76"/>
        <v>선진여객</v>
      </c>
      <c r="B64" s="141" t="str">
        <f t="shared" si="77"/>
        <v>87</v>
      </c>
      <c r="C64" s="142" t="str">
        <f t="shared" si="78"/>
        <v>78바1186</v>
      </c>
      <c r="D64" s="116" t="str">
        <f t="shared" si="79"/>
        <v>대형</v>
      </c>
      <c r="E64" s="112" t="str">
        <f t="shared" si="80"/>
        <v>C</v>
      </c>
      <c r="F64" s="162">
        <f t="shared" si="81"/>
        <v>0.76478260869565218</v>
      </c>
      <c r="G64" s="163">
        <f t="shared" si="82"/>
        <v>1.7589999999999999</v>
      </c>
      <c r="H64" s="164">
        <f t="shared" si="83"/>
        <v>2.2999999999999998</v>
      </c>
      <c r="I64" s="165">
        <f t="shared" si="84"/>
        <v>4960.3990000000003</v>
      </c>
      <c r="J64" s="166">
        <f t="shared" si="85"/>
        <v>6.9746502305459536E-3</v>
      </c>
      <c r="K64" s="166">
        <f t="shared" si="86"/>
        <v>0.38501948587039658</v>
      </c>
      <c r="L64" s="166">
        <f t="shared" si="87"/>
        <v>0.12821549234245067</v>
      </c>
      <c r="M64" s="167">
        <f t="shared" si="88"/>
        <v>14.641999999999999</v>
      </c>
      <c r="N64" s="168">
        <f t="shared" si="89"/>
        <v>0.161</v>
      </c>
      <c r="O64" s="168">
        <f t="shared" si="90"/>
        <v>23.364999999999998</v>
      </c>
      <c r="P64" s="169">
        <f t="shared" si="91"/>
        <v>0.105</v>
      </c>
      <c r="Q64" s="170">
        <f t="shared" si="92"/>
        <v>86</v>
      </c>
      <c r="R64" s="171">
        <f t="shared" si="93"/>
        <v>25.382138679971433</v>
      </c>
      <c r="S64" s="143">
        <f t="shared" si="94"/>
        <v>8</v>
      </c>
      <c r="T64" s="143">
        <f t="shared" si="95"/>
        <v>1159</v>
      </c>
      <c r="U64" t="s">
        <v>119</v>
      </c>
      <c r="V64" t="s">
        <v>124</v>
      </c>
      <c r="W64" t="s">
        <v>119</v>
      </c>
      <c r="X64" s="4" t="s">
        <v>124</v>
      </c>
      <c r="Y64" s="4" t="s">
        <v>287</v>
      </c>
      <c r="Z64" s="4" t="s">
        <v>143</v>
      </c>
      <c r="AA64" s="4" t="s">
        <v>48</v>
      </c>
      <c r="AB64" s="4">
        <v>516</v>
      </c>
      <c r="AC64" s="4">
        <v>4960.3990000000003</v>
      </c>
      <c r="AD64" s="4">
        <v>2819.6469999999999</v>
      </c>
      <c r="AE64" s="4">
        <v>1.7589999999999999</v>
      </c>
      <c r="AF64" s="4">
        <v>2.2999999999999998</v>
      </c>
      <c r="AG64" s="4">
        <v>14.641999999999999</v>
      </c>
      <c r="AH64" s="4">
        <v>321.425724</v>
      </c>
      <c r="AI64" s="4">
        <v>2.241832</v>
      </c>
      <c r="AJ64" s="4">
        <v>123.755167</v>
      </c>
      <c r="AK64" s="4">
        <v>636</v>
      </c>
      <c r="AL64" s="4">
        <v>8</v>
      </c>
      <c r="AM64" s="4">
        <v>1159</v>
      </c>
      <c r="AN64" s="4">
        <v>86</v>
      </c>
      <c r="AO64" s="4">
        <v>15.432489</v>
      </c>
      <c r="AP64" s="4">
        <v>1515.9</v>
      </c>
      <c r="AQ64" s="4">
        <v>6.3</v>
      </c>
      <c r="AR64" s="4">
        <v>5</v>
      </c>
      <c r="AS64" s="4">
        <v>1040</v>
      </c>
      <c r="AT64" s="4">
        <v>0.161</v>
      </c>
      <c r="AU64" s="4">
        <v>23.364999999999998</v>
      </c>
      <c r="AV64" s="4">
        <v>43753</v>
      </c>
      <c r="AW64" s="4">
        <v>0</v>
      </c>
      <c r="AX64" s="4">
        <v>0.5</v>
      </c>
      <c r="AY64">
        <v>0.87649999999999995</v>
      </c>
      <c r="AZ64" t="s">
        <v>69</v>
      </c>
      <c r="BA64" t="s">
        <v>267</v>
      </c>
      <c r="BB64">
        <v>4</v>
      </c>
      <c r="BC64" t="s">
        <v>658</v>
      </c>
      <c r="BD64">
        <v>16</v>
      </c>
      <c r="BE64">
        <v>135075.24400000001</v>
      </c>
      <c r="BF64">
        <v>2.096462620493212E-2</v>
      </c>
      <c r="BG64">
        <v>1.8375494868623003E-2</v>
      </c>
      <c r="BH64">
        <v>376199.73799999995</v>
      </c>
      <c r="BI64">
        <v>7.5273896123766049E-3</v>
      </c>
      <c r="BJ64">
        <v>6.5977569952480938E-3</v>
      </c>
      <c r="BK64">
        <v>1</v>
      </c>
      <c r="BL64" t="s">
        <v>69</v>
      </c>
      <c r="BM64">
        <v>0</v>
      </c>
      <c r="BN64" t="s">
        <v>641</v>
      </c>
    </row>
    <row r="65" spans="1:66">
      <c r="A65" s="144" t="str">
        <f t="shared" si="76"/>
        <v>선진여객</v>
      </c>
      <c r="B65" s="144" t="str">
        <f t="shared" si="77"/>
        <v>87</v>
      </c>
      <c r="C65" s="145" t="str">
        <f t="shared" si="78"/>
        <v>78바1187</v>
      </c>
      <c r="D65" s="133" t="str">
        <f t="shared" si="79"/>
        <v>대형</v>
      </c>
      <c r="E65" s="129" t="str">
        <f t="shared" si="80"/>
        <v>F</v>
      </c>
      <c r="F65" s="152">
        <f t="shared" si="81"/>
        <v>0.77666666666666673</v>
      </c>
      <c r="G65" s="153">
        <f t="shared" si="82"/>
        <v>1.8640000000000001</v>
      </c>
      <c r="H65" s="154">
        <f t="shared" si="83"/>
        <v>2.4</v>
      </c>
      <c r="I65" s="155">
        <f t="shared" si="84"/>
        <v>5789.723</v>
      </c>
      <c r="J65" s="156">
        <f t="shared" si="85"/>
        <v>5.1004838363693525E-3</v>
      </c>
      <c r="K65" s="156">
        <f t="shared" si="86"/>
        <v>0.35907216396808789</v>
      </c>
      <c r="L65" s="156">
        <f t="shared" si="87"/>
        <v>0.17738327032225895</v>
      </c>
      <c r="M65" s="157">
        <f t="shared" si="88"/>
        <v>12.077</v>
      </c>
      <c r="N65" s="158">
        <f t="shared" si="89"/>
        <v>0.22500000000000001</v>
      </c>
      <c r="O65" s="158">
        <f t="shared" si="90"/>
        <v>20.138999999999999</v>
      </c>
      <c r="P65" s="159">
        <f t="shared" si="91"/>
        <v>0.92</v>
      </c>
      <c r="Q65" s="160">
        <f t="shared" si="92"/>
        <v>89</v>
      </c>
      <c r="R65" s="161">
        <f t="shared" si="93"/>
        <v>24.698270806264183</v>
      </c>
      <c r="S65" s="146">
        <f t="shared" si="94"/>
        <v>13</v>
      </c>
      <c r="T65" s="146">
        <f t="shared" si="95"/>
        <v>1166</v>
      </c>
      <c r="U65" t="s">
        <v>119</v>
      </c>
      <c r="V65" t="s">
        <v>124</v>
      </c>
      <c r="W65" t="s">
        <v>119</v>
      </c>
      <c r="X65" s="4" t="s">
        <v>124</v>
      </c>
      <c r="Y65" s="4" t="s">
        <v>288</v>
      </c>
      <c r="Z65" s="4" t="s">
        <v>143</v>
      </c>
      <c r="AA65" s="4" t="s">
        <v>48</v>
      </c>
      <c r="AB65" s="4">
        <v>516</v>
      </c>
      <c r="AC65" s="4">
        <v>5789.723</v>
      </c>
      <c r="AD65" s="4">
        <v>3105.5529999999999</v>
      </c>
      <c r="AE65" s="4">
        <v>1.8640000000000001</v>
      </c>
      <c r="AF65" s="4">
        <v>2.4</v>
      </c>
      <c r="AG65" s="4">
        <v>12.077</v>
      </c>
      <c r="AH65" s="4">
        <v>368.68208199999998</v>
      </c>
      <c r="AI65" s="4">
        <v>1.880457</v>
      </c>
      <c r="AJ65" s="4">
        <v>132.38347300000001</v>
      </c>
      <c r="AK65" s="4">
        <v>1027</v>
      </c>
      <c r="AL65" s="4">
        <v>13</v>
      </c>
      <c r="AM65" s="4">
        <v>1166</v>
      </c>
      <c r="AN65" s="4">
        <v>89</v>
      </c>
      <c r="AO65" s="4">
        <v>15.703836000000001</v>
      </c>
      <c r="AP65" s="4">
        <v>1802.8</v>
      </c>
      <c r="AQ65" s="4">
        <v>55.2</v>
      </c>
      <c r="AR65" s="4">
        <v>10</v>
      </c>
      <c r="AS65" s="4">
        <v>1497</v>
      </c>
      <c r="AT65" s="4">
        <v>0.22500000000000001</v>
      </c>
      <c r="AU65" s="4">
        <v>20.138999999999999</v>
      </c>
      <c r="AV65" s="4">
        <v>52254</v>
      </c>
      <c r="AW65" s="4">
        <v>0</v>
      </c>
      <c r="AX65" s="4">
        <v>0.48</v>
      </c>
      <c r="AY65">
        <v>0.78083333333333338</v>
      </c>
      <c r="AZ65" t="s">
        <v>70</v>
      </c>
      <c r="BA65" t="s">
        <v>267</v>
      </c>
      <c r="BB65">
        <v>5</v>
      </c>
      <c r="BC65" t="s">
        <v>585</v>
      </c>
      <c r="BD65">
        <v>14</v>
      </c>
      <c r="BE65">
        <v>135075.24400000001</v>
      </c>
      <c r="BF65">
        <v>4.0536998770848043E-2</v>
      </c>
      <c r="BG65">
        <v>3.1652639873570518E-2</v>
      </c>
      <c r="BH65">
        <v>376199.73799999995</v>
      </c>
      <c r="BI65">
        <v>1.4554887861192505E-2</v>
      </c>
      <c r="BJ65">
        <v>1.1364941604947816E-2</v>
      </c>
      <c r="BK65">
        <v>1</v>
      </c>
      <c r="BL65" t="s">
        <v>67</v>
      </c>
      <c r="BM65">
        <v>-1</v>
      </c>
      <c r="BN65" t="s">
        <v>627</v>
      </c>
    </row>
    <row r="66" spans="1:66">
      <c r="A66" s="141" t="str">
        <f t="shared" si="76"/>
        <v>선진여객</v>
      </c>
      <c r="B66" s="141" t="str">
        <f t="shared" si="77"/>
        <v>87</v>
      </c>
      <c r="C66" s="142" t="str">
        <f t="shared" si="78"/>
        <v>78바1188</v>
      </c>
      <c r="D66" s="116" t="str">
        <f t="shared" si="79"/>
        <v>대형</v>
      </c>
      <c r="E66" s="112" t="str">
        <f t="shared" si="80"/>
        <v>F</v>
      </c>
      <c r="F66" s="162">
        <f t="shared" si="81"/>
        <v>0.74624999999999997</v>
      </c>
      <c r="G66" s="163">
        <f t="shared" si="82"/>
        <v>1.7909999999999999</v>
      </c>
      <c r="H66" s="164">
        <f t="shared" si="83"/>
        <v>2.4</v>
      </c>
      <c r="I66" s="165">
        <f t="shared" si="84"/>
        <v>5552.0379999999996</v>
      </c>
      <c r="J66" s="166">
        <f t="shared" si="85"/>
        <v>8.9860698388533316E-3</v>
      </c>
      <c r="K66" s="166">
        <f t="shared" si="86"/>
        <v>0.37889189713526833</v>
      </c>
      <c r="L66" s="166">
        <f t="shared" si="87"/>
        <v>0.1900203132615447</v>
      </c>
      <c r="M66" s="167">
        <f t="shared" si="88"/>
        <v>17.757000000000001</v>
      </c>
      <c r="N66" s="168">
        <f t="shared" si="89"/>
        <v>0</v>
      </c>
      <c r="O66" s="168">
        <f t="shared" si="90"/>
        <v>25.108000000000001</v>
      </c>
      <c r="P66" s="169">
        <f t="shared" si="91"/>
        <v>7.1449999999999996</v>
      </c>
      <c r="Q66" s="170">
        <f t="shared" si="92"/>
        <v>85</v>
      </c>
      <c r="R66" s="171">
        <f t="shared" si="93"/>
        <v>25.927971001742993</v>
      </c>
      <c r="S66" s="143">
        <f t="shared" si="94"/>
        <v>0</v>
      </c>
      <c r="T66" s="143">
        <f t="shared" si="95"/>
        <v>1394</v>
      </c>
      <c r="U66" t="s">
        <v>119</v>
      </c>
      <c r="V66" t="s">
        <v>124</v>
      </c>
      <c r="W66" t="s">
        <v>119</v>
      </c>
      <c r="X66" s="4" t="s">
        <v>124</v>
      </c>
      <c r="Y66" s="4" t="s">
        <v>289</v>
      </c>
      <c r="Z66" s="4" t="s">
        <v>143</v>
      </c>
      <c r="AA66" s="4" t="s">
        <v>48</v>
      </c>
      <c r="AB66" s="4">
        <v>516</v>
      </c>
      <c r="AC66" s="4">
        <v>5552.0379999999996</v>
      </c>
      <c r="AD66" s="4">
        <v>3099.8330000000001</v>
      </c>
      <c r="AE66" s="4">
        <v>1.7909999999999999</v>
      </c>
      <c r="AF66" s="4">
        <v>2.4</v>
      </c>
      <c r="AG66" s="4">
        <v>17.757000000000001</v>
      </c>
      <c r="AH66" s="4">
        <v>349.82100700000001</v>
      </c>
      <c r="AI66" s="4">
        <v>3.143516</v>
      </c>
      <c r="AJ66" s="4">
        <v>132.54434499999999</v>
      </c>
      <c r="AK66" s="4">
        <v>1055</v>
      </c>
      <c r="AL66" s="4">
        <v>0</v>
      </c>
      <c r="AM66" s="4">
        <v>1394</v>
      </c>
      <c r="AN66" s="4">
        <v>85</v>
      </c>
      <c r="AO66" s="4">
        <v>15.871081999999999</v>
      </c>
      <c r="AP66" s="4">
        <v>6198.6</v>
      </c>
      <c r="AQ66" s="4">
        <v>428.7</v>
      </c>
      <c r="AR66" s="4">
        <v>8</v>
      </c>
      <c r="AS66" s="4">
        <v>2460</v>
      </c>
      <c r="AT66" s="4">
        <v>0</v>
      </c>
      <c r="AU66" s="4">
        <v>25.108000000000001</v>
      </c>
      <c r="AV66" s="4">
        <v>48188</v>
      </c>
      <c r="AW66" s="4">
        <v>0</v>
      </c>
      <c r="AX66" s="4">
        <v>0.56999999999999995</v>
      </c>
      <c r="AY66">
        <v>0.77333333333333343</v>
      </c>
      <c r="AZ66" t="s">
        <v>70</v>
      </c>
      <c r="BA66" t="s">
        <v>267</v>
      </c>
      <c r="BB66">
        <v>7</v>
      </c>
      <c r="BC66" t="s">
        <v>592</v>
      </c>
      <c r="BD66">
        <v>11</v>
      </c>
      <c r="BE66">
        <v>135075.24400000001</v>
      </c>
      <c r="BF66">
        <v>4.2768066367512909E-2</v>
      </c>
      <c r="BG66">
        <v>3.3073971324209986E-2</v>
      </c>
      <c r="BH66">
        <v>376199.73799999995</v>
      </c>
      <c r="BI66">
        <v>1.535595699962981E-2</v>
      </c>
      <c r="BJ66">
        <v>1.1875273413047055E-2</v>
      </c>
      <c r="BK66">
        <v>1</v>
      </c>
      <c r="BL66" t="s">
        <v>67</v>
      </c>
      <c r="BM66">
        <v>-1</v>
      </c>
      <c r="BN66" t="s">
        <v>627</v>
      </c>
    </row>
    <row r="67" spans="1:66">
      <c r="A67" s="144" t="str">
        <f t="shared" si="76"/>
        <v>선진여객</v>
      </c>
      <c r="B67" s="144" t="str">
        <f t="shared" si="77"/>
        <v>87</v>
      </c>
      <c r="C67" s="145" t="str">
        <f t="shared" si="78"/>
        <v>78바1189</v>
      </c>
      <c r="D67" s="133" t="str">
        <f t="shared" si="79"/>
        <v>대형</v>
      </c>
      <c r="E67" s="129" t="str">
        <f t="shared" si="80"/>
        <v>B</v>
      </c>
      <c r="F67" s="152">
        <f t="shared" si="81"/>
        <v>0.76541666666666663</v>
      </c>
      <c r="G67" s="153">
        <f t="shared" si="82"/>
        <v>1.837</v>
      </c>
      <c r="H67" s="154">
        <f t="shared" si="83"/>
        <v>2.4</v>
      </c>
      <c r="I67" s="155">
        <f t="shared" si="84"/>
        <v>6133.9009999999998</v>
      </c>
      <c r="J67" s="156">
        <f t="shared" si="85"/>
        <v>1.0331701951934037E-2</v>
      </c>
      <c r="K67" s="156">
        <f t="shared" si="86"/>
        <v>0.36602881305923102</v>
      </c>
      <c r="L67" s="156">
        <f t="shared" si="87"/>
        <v>0.19530801035099848</v>
      </c>
      <c r="M67" s="157">
        <f t="shared" si="88"/>
        <v>14.358000000000001</v>
      </c>
      <c r="N67" s="158">
        <f t="shared" si="89"/>
        <v>3.3000000000000002E-2</v>
      </c>
      <c r="O67" s="158">
        <f t="shared" si="90"/>
        <v>6.7489999999999997</v>
      </c>
      <c r="P67" s="159">
        <f t="shared" si="91"/>
        <v>0</v>
      </c>
      <c r="Q67" s="160">
        <f t="shared" si="92"/>
        <v>73</v>
      </c>
      <c r="R67" s="161">
        <f t="shared" si="93"/>
        <v>24.67704879666649</v>
      </c>
      <c r="S67" s="146">
        <f t="shared" si="94"/>
        <v>2</v>
      </c>
      <c r="T67" s="146">
        <f t="shared" si="95"/>
        <v>414</v>
      </c>
      <c r="U67" t="s">
        <v>119</v>
      </c>
      <c r="V67" t="s">
        <v>124</v>
      </c>
      <c r="W67" t="s">
        <v>119</v>
      </c>
      <c r="X67" s="4" t="s">
        <v>124</v>
      </c>
      <c r="Y67" s="4" t="s">
        <v>290</v>
      </c>
      <c r="Z67" s="4" t="s">
        <v>143</v>
      </c>
      <c r="AA67" s="4" t="s">
        <v>48</v>
      </c>
      <c r="AB67" s="4">
        <v>516</v>
      </c>
      <c r="AC67" s="4">
        <v>6133.9009999999998</v>
      </c>
      <c r="AD67" s="4">
        <v>3338.873</v>
      </c>
      <c r="AE67" s="4">
        <v>1.837</v>
      </c>
      <c r="AF67" s="4">
        <v>2.4</v>
      </c>
      <c r="AG67" s="4">
        <v>14.358000000000001</v>
      </c>
      <c r="AH67" s="4">
        <v>398.57489299999997</v>
      </c>
      <c r="AI67" s="4">
        <v>4.1179569999999996</v>
      </c>
      <c r="AJ67" s="4">
        <v>145.889895</v>
      </c>
      <c r="AK67" s="4">
        <v>1198</v>
      </c>
      <c r="AL67" s="4">
        <v>2</v>
      </c>
      <c r="AM67" s="4">
        <v>414</v>
      </c>
      <c r="AN67" s="4">
        <v>73</v>
      </c>
      <c r="AO67" s="4">
        <v>15.389582000000001</v>
      </c>
      <c r="AP67" s="4">
        <v>3230.1</v>
      </c>
      <c r="AQ67" s="4">
        <v>0</v>
      </c>
      <c r="AR67" s="4">
        <v>10</v>
      </c>
      <c r="AS67" s="4">
        <v>1023</v>
      </c>
      <c r="AT67" s="4">
        <v>3.3000000000000002E-2</v>
      </c>
      <c r="AU67" s="4">
        <v>6.7489999999999997</v>
      </c>
      <c r="AV67" s="4">
        <v>55810</v>
      </c>
      <c r="AW67" s="4">
        <v>0</v>
      </c>
      <c r="AX67" s="4">
        <v>0.53</v>
      </c>
      <c r="AY67">
        <v>0.90200000000000002</v>
      </c>
      <c r="AZ67" t="s">
        <v>68</v>
      </c>
      <c r="BA67" t="s">
        <v>267</v>
      </c>
      <c r="BB67">
        <v>2</v>
      </c>
      <c r="BC67" t="s">
        <v>659</v>
      </c>
      <c r="BD67">
        <v>15</v>
      </c>
      <c r="BE67">
        <v>135075.24400000001</v>
      </c>
      <c r="BF67">
        <v>1.737765507941633E-2</v>
      </c>
      <c r="BG67">
        <v>1.5674644881633532E-2</v>
      </c>
      <c r="BH67">
        <v>376199.73799999995</v>
      </c>
      <c r="BI67">
        <v>6.239480687782936E-3</v>
      </c>
      <c r="BJ67">
        <v>5.6280115803802088E-3</v>
      </c>
      <c r="BK67">
        <v>1</v>
      </c>
      <c r="BL67" t="s">
        <v>69</v>
      </c>
      <c r="BM67">
        <v>1</v>
      </c>
      <c r="BN67" t="s">
        <v>647</v>
      </c>
    </row>
    <row r="68" spans="1:66">
      <c r="A68" s="141" t="str">
        <f t="shared" si="76"/>
        <v>선진여객</v>
      </c>
      <c r="B68" s="141" t="str">
        <f t="shared" si="77"/>
        <v>87</v>
      </c>
      <c r="C68" s="142" t="str">
        <f t="shared" si="78"/>
        <v>78바1194</v>
      </c>
      <c r="D68" s="116" t="str">
        <f t="shared" si="79"/>
        <v>중형</v>
      </c>
      <c r="E68" s="112" t="str">
        <f t="shared" si="80"/>
        <v>C</v>
      </c>
      <c r="F68" s="162">
        <f t="shared" si="81"/>
        <v>0.74423076923076925</v>
      </c>
      <c r="G68" s="163">
        <f t="shared" si="82"/>
        <v>1.9350000000000001</v>
      </c>
      <c r="H68" s="164">
        <f t="shared" si="83"/>
        <v>2.6</v>
      </c>
      <c r="I68" s="165">
        <f t="shared" si="84"/>
        <v>5064.7380000000003</v>
      </c>
      <c r="J68" s="166">
        <f t="shared" si="85"/>
        <v>1.3199980732093181E-2</v>
      </c>
      <c r="K68" s="166">
        <f t="shared" si="86"/>
        <v>0.39259916091254465</v>
      </c>
      <c r="L68" s="166">
        <f t="shared" si="87"/>
        <v>0.23377319813976555</v>
      </c>
      <c r="M68" s="167">
        <f t="shared" si="88"/>
        <v>17.786000000000001</v>
      </c>
      <c r="N68" s="168">
        <f t="shared" si="89"/>
        <v>5.8999999999999997E-2</v>
      </c>
      <c r="O68" s="168">
        <f t="shared" si="90"/>
        <v>43.851999999999997</v>
      </c>
      <c r="P68" s="169">
        <f t="shared" si="91"/>
        <v>0</v>
      </c>
      <c r="Q68" s="170">
        <f t="shared" si="92"/>
        <v>82</v>
      </c>
      <c r="R68" s="171">
        <f t="shared" si="93"/>
        <v>25.372663426903397</v>
      </c>
      <c r="S68" s="143">
        <f t="shared" si="94"/>
        <v>3</v>
      </c>
      <c r="T68" s="143">
        <f t="shared" si="95"/>
        <v>2221</v>
      </c>
      <c r="U68" t="s">
        <v>119</v>
      </c>
      <c r="V68" t="s">
        <v>124</v>
      </c>
      <c r="W68" t="s">
        <v>119</v>
      </c>
      <c r="X68" s="4" t="s">
        <v>124</v>
      </c>
      <c r="Y68" s="4" t="s">
        <v>291</v>
      </c>
      <c r="Z68" s="4" t="s">
        <v>204</v>
      </c>
      <c r="AA68" s="4" t="s">
        <v>48</v>
      </c>
      <c r="AB68" s="4">
        <v>516</v>
      </c>
      <c r="AC68" s="4">
        <v>5064.7380000000003</v>
      </c>
      <c r="AD68" s="4">
        <v>2617.8969999999999</v>
      </c>
      <c r="AE68" s="4">
        <v>1.9350000000000001</v>
      </c>
      <c r="AF68" s="4">
        <v>2.6</v>
      </c>
      <c r="AG68" s="4">
        <v>17.786000000000001</v>
      </c>
      <c r="AH68" s="4">
        <v>335.93685399999998</v>
      </c>
      <c r="AI68" s="4">
        <v>4.4343599999999999</v>
      </c>
      <c r="AJ68" s="4">
        <v>131.88852700000001</v>
      </c>
      <c r="AK68" s="4">
        <v>1184</v>
      </c>
      <c r="AL68" s="4">
        <v>3</v>
      </c>
      <c r="AM68" s="4">
        <v>2221</v>
      </c>
      <c r="AN68" s="4">
        <v>82</v>
      </c>
      <c r="AO68" s="4">
        <v>15.076458000000001</v>
      </c>
      <c r="AP68" s="4">
        <v>4449.5</v>
      </c>
      <c r="AQ68" s="4">
        <v>0</v>
      </c>
      <c r="AR68" s="4">
        <v>23</v>
      </c>
      <c r="AS68" s="4">
        <v>3164</v>
      </c>
      <c r="AT68" s="4">
        <v>5.8999999999999997E-2</v>
      </c>
      <c r="AU68" s="4">
        <v>43.851999999999997</v>
      </c>
      <c r="AV68" s="4">
        <v>35837</v>
      </c>
      <c r="AW68" s="4">
        <v>0</v>
      </c>
      <c r="AX68" s="4">
        <v>0.63</v>
      </c>
      <c r="AY68">
        <v>0.88900000000000001</v>
      </c>
      <c r="AZ68" t="s">
        <v>69</v>
      </c>
      <c r="BA68" t="s">
        <v>267</v>
      </c>
      <c r="BB68">
        <v>1</v>
      </c>
      <c r="BC68" t="s">
        <v>656</v>
      </c>
      <c r="BD68">
        <v>15</v>
      </c>
      <c r="BE68">
        <v>135075.24400000001</v>
      </c>
      <c r="BF68">
        <v>2.4315047692973258E-2</v>
      </c>
      <c r="BG68">
        <v>2.1616077399053225E-2</v>
      </c>
      <c r="BH68">
        <v>376199.73799999995</v>
      </c>
      <c r="BI68">
        <v>8.7303649318331011E-3</v>
      </c>
      <c r="BJ68">
        <v>7.7612944243996267E-3</v>
      </c>
      <c r="BK68">
        <v>2</v>
      </c>
      <c r="BL68" t="s">
        <v>69</v>
      </c>
      <c r="BM68">
        <v>0</v>
      </c>
      <c r="BN68" t="s">
        <v>641</v>
      </c>
    </row>
    <row r="69" spans="1:66">
      <c r="A69" s="144" t="str">
        <f t="shared" si="76"/>
        <v>선진여객</v>
      </c>
      <c r="B69" s="144" t="str">
        <f t="shared" si="77"/>
        <v>87</v>
      </c>
      <c r="C69" s="145" t="str">
        <f t="shared" si="78"/>
        <v>78바1196</v>
      </c>
      <c r="D69" s="133" t="str">
        <f t="shared" si="79"/>
        <v>중형</v>
      </c>
      <c r="E69" s="129" t="str">
        <f t="shared" si="80"/>
        <v>F</v>
      </c>
      <c r="F69" s="152">
        <f t="shared" si="81"/>
        <v>0.69538461538461538</v>
      </c>
      <c r="G69" s="153">
        <f t="shared" si="82"/>
        <v>1.8080000000000001</v>
      </c>
      <c r="H69" s="154">
        <f t="shared" si="83"/>
        <v>2.6</v>
      </c>
      <c r="I69" s="155">
        <f t="shared" si="84"/>
        <v>3554.424</v>
      </c>
      <c r="J69" s="156">
        <f t="shared" si="85"/>
        <v>9.8953780884974904E-3</v>
      </c>
      <c r="K69" s="156">
        <f t="shared" si="86"/>
        <v>0.33943550353762225</v>
      </c>
      <c r="L69" s="156">
        <f t="shared" si="87"/>
        <v>0.19693767541520088</v>
      </c>
      <c r="M69" s="157">
        <f t="shared" si="88"/>
        <v>17.440999999999999</v>
      </c>
      <c r="N69" s="158">
        <f t="shared" si="89"/>
        <v>5.6000000000000001E-2</v>
      </c>
      <c r="O69" s="158">
        <f t="shared" si="90"/>
        <v>20.369</v>
      </c>
      <c r="P69" s="159">
        <f t="shared" si="91"/>
        <v>0.28666666666666668</v>
      </c>
      <c r="Q69" s="160">
        <f t="shared" si="92"/>
        <v>91</v>
      </c>
      <c r="R69" s="161">
        <f t="shared" si="93"/>
        <v>25.402337643914073</v>
      </c>
      <c r="S69" s="146">
        <f t="shared" si="94"/>
        <v>2</v>
      </c>
      <c r="T69" s="146">
        <f t="shared" si="95"/>
        <v>724</v>
      </c>
      <c r="U69" t="s">
        <v>119</v>
      </c>
      <c r="V69" t="s">
        <v>124</v>
      </c>
      <c r="W69" t="s">
        <v>119</v>
      </c>
      <c r="X69" s="4" t="s">
        <v>124</v>
      </c>
      <c r="Y69" s="4" t="s">
        <v>292</v>
      </c>
      <c r="Z69" s="4" t="s">
        <v>204</v>
      </c>
      <c r="AA69" s="4" t="s">
        <v>48</v>
      </c>
      <c r="AB69" s="4">
        <v>516</v>
      </c>
      <c r="AC69" s="4">
        <v>3554.424</v>
      </c>
      <c r="AD69" s="4">
        <v>1965.5329999999999</v>
      </c>
      <c r="AE69" s="4">
        <v>1.8080000000000001</v>
      </c>
      <c r="AF69" s="4">
        <v>2.6</v>
      </c>
      <c r="AG69" s="4">
        <v>17.440999999999999</v>
      </c>
      <c r="AH69" s="4">
        <v>215.04797300000001</v>
      </c>
      <c r="AI69" s="4">
        <v>2.1279810000000001</v>
      </c>
      <c r="AJ69" s="4">
        <v>72.994917000000001</v>
      </c>
      <c r="AK69" s="4">
        <v>700</v>
      </c>
      <c r="AL69" s="4">
        <v>2</v>
      </c>
      <c r="AM69" s="4">
        <v>724</v>
      </c>
      <c r="AN69" s="4">
        <v>91</v>
      </c>
      <c r="AO69" s="4">
        <v>16.528516</v>
      </c>
      <c r="AP69" s="4">
        <v>1830.8</v>
      </c>
      <c r="AQ69" s="4">
        <v>17.2</v>
      </c>
      <c r="AR69" s="4">
        <v>9</v>
      </c>
      <c r="AS69" s="4">
        <v>782</v>
      </c>
      <c r="AT69" s="4">
        <v>5.6000000000000001E-2</v>
      </c>
      <c r="AU69" s="4">
        <v>20.369</v>
      </c>
      <c r="AV69" s="4">
        <v>31043</v>
      </c>
      <c r="AW69" s="4">
        <v>0</v>
      </c>
      <c r="AX69" s="4">
        <v>0.57999999999999996</v>
      </c>
      <c r="AY69">
        <v>0.78875000000000006</v>
      </c>
      <c r="AZ69" t="s">
        <v>70</v>
      </c>
      <c r="BA69" t="s">
        <v>267</v>
      </c>
      <c r="BB69">
        <v>1</v>
      </c>
      <c r="BC69" t="s">
        <v>286</v>
      </c>
      <c r="BD69">
        <v>14</v>
      </c>
      <c r="BE69">
        <v>135075.24400000001</v>
      </c>
      <c r="BF69">
        <v>5.1965732521645484E-2</v>
      </c>
      <c r="BG69">
        <v>4.0987971526447876E-2</v>
      </c>
      <c r="BH69">
        <v>376199.73799999995</v>
      </c>
      <c r="BI69">
        <v>1.8658396832801624E-2</v>
      </c>
      <c r="BJ69">
        <v>1.4716810501872282E-2</v>
      </c>
      <c r="BK69">
        <v>1</v>
      </c>
      <c r="BL69" t="s">
        <v>67</v>
      </c>
      <c r="BM69">
        <v>-1</v>
      </c>
      <c r="BN69" t="s">
        <v>627</v>
      </c>
    </row>
    <row r="70" spans="1:66">
      <c r="A70" s="141" t="str">
        <f t="shared" si="76"/>
        <v>선진여객</v>
      </c>
      <c r="B70" s="141" t="str">
        <f t="shared" si="77"/>
        <v>87</v>
      </c>
      <c r="C70" s="142" t="str">
        <f t="shared" si="78"/>
        <v>78바1197</v>
      </c>
      <c r="D70" s="116" t="str">
        <f t="shared" si="79"/>
        <v>중형</v>
      </c>
      <c r="E70" s="112" t="str">
        <f t="shared" si="80"/>
        <v>F</v>
      </c>
      <c r="F70" s="162">
        <f t="shared" si="81"/>
        <v>0.78499999999999992</v>
      </c>
      <c r="G70" s="163">
        <f t="shared" si="82"/>
        <v>2.0409999999999999</v>
      </c>
      <c r="H70" s="164">
        <f t="shared" si="83"/>
        <v>2.6</v>
      </c>
      <c r="I70" s="165">
        <f t="shared" si="84"/>
        <v>5509.7910000000002</v>
      </c>
      <c r="J70" s="166">
        <f t="shared" si="85"/>
        <v>5.3731252452059765E-3</v>
      </c>
      <c r="K70" s="166">
        <f t="shared" si="86"/>
        <v>0.39513061861180715</v>
      </c>
      <c r="L70" s="166">
        <f t="shared" si="87"/>
        <v>0.22741334471670521</v>
      </c>
      <c r="M70" s="167">
        <f t="shared" si="88"/>
        <v>14.348000000000001</v>
      </c>
      <c r="N70" s="168">
        <f t="shared" si="89"/>
        <v>0</v>
      </c>
      <c r="O70" s="168">
        <f t="shared" si="90"/>
        <v>14.302</v>
      </c>
      <c r="P70" s="169">
        <f t="shared" si="91"/>
        <v>0</v>
      </c>
      <c r="Q70" s="170">
        <f t="shared" si="92"/>
        <v>73</v>
      </c>
      <c r="R70" s="171">
        <f t="shared" si="93"/>
        <v>25.036687977664794</v>
      </c>
      <c r="S70" s="143">
        <f t="shared" si="94"/>
        <v>0</v>
      </c>
      <c r="T70" s="143">
        <f t="shared" si="95"/>
        <v>788</v>
      </c>
      <c r="U70" t="s">
        <v>119</v>
      </c>
      <c r="V70" t="s">
        <v>124</v>
      </c>
      <c r="W70" t="s">
        <v>119</v>
      </c>
      <c r="X70" s="4" t="s">
        <v>124</v>
      </c>
      <c r="Y70" s="4" t="s">
        <v>293</v>
      </c>
      <c r="Z70" s="4" t="s">
        <v>204</v>
      </c>
      <c r="AA70" s="4" t="s">
        <v>48</v>
      </c>
      <c r="AB70" s="4">
        <v>516</v>
      </c>
      <c r="AC70" s="4">
        <v>5509.7910000000002</v>
      </c>
      <c r="AD70" s="4">
        <v>2699.7069999999999</v>
      </c>
      <c r="AE70" s="4">
        <v>2.0409999999999999</v>
      </c>
      <c r="AF70" s="4">
        <v>2.6</v>
      </c>
      <c r="AG70" s="4">
        <v>14.348000000000001</v>
      </c>
      <c r="AH70" s="4">
        <v>367.08933999999999</v>
      </c>
      <c r="AI70" s="4">
        <v>1.9724170000000001</v>
      </c>
      <c r="AJ70" s="4">
        <v>145.048238</v>
      </c>
      <c r="AK70" s="4">
        <v>1253</v>
      </c>
      <c r="AL70" s="4">
        <v>0</v>
      </c>
      <c r="AM70" s="4">
        <v>788</v>
      </c>
      <c r="AN70" s="4">
        <v>73</v>
      </c>
      <c r="AO70" s="4">
        <v>15.009399999999999</v>
      </c>
      <c r="AP70" s="4">
        <v>1637.6</v>
      </c>
      <c r="AQ70" s="4">
        <v>0</v>
      </c>
      <c r="AR70" s="4">
        <v>11</v>
      </c>
      <c r="AS70" s="4">
        <v>2200</v>
      </c>
      <c r="AT70" s="4">
        <v>0</v>
      </c>
      <c r="AU70" s="4">
        <v>14.302</v>
      </c>
      <c r="AV70" s="4">
        <v>44934</v>
      </c>
      <c r="AW70" s="4">
        <v>0</v>
      </c>
      <c r="AX70" s="4">
        <v>0.57999999999999996</v>
      </c>
      <c r="AY70">
        <v>0.75666666666666671</v>
      </c>
      <c r="AZ70" t="s">
        <v>70</v>
      </c>
      <c r="BA70" t="s">
        <v>267</v>
      </c>
      <c r="BB70">
        <v>10</v>
      </c>
      <c r="BC70" t="s">
        <v>611</v>
      </c>
      <c r="BD70">
        <v>13</v>
      </c>
      <c r="BE70">
        <v>135075.24400000001</v>
      </c>
      <c r="BF70">
        <v>4.1734657166342046E-2</v>
      </c>
      <c r="BG70">
        <v>3.1579223922532151E-2</v>
      </c>
      <c r="BH70">
        <v>376199.73799999995</v>
      </c>
      <c r="BI70">
        <v>1.4984909425960315E-2</v>
      </c>
      <c r="BJ70">
        <v>1.1338581465643306E-2</v>
      </c>
      <c r="BK70">
        <v>1</v>
      </c>
      <c r="BL70" t="s">
        <v>70</v>
      </c>
      <c r="BM70">
        <v>0</v>
      </c>
      <c r="BN70" t="s">
        <v>641</v>
      </c>
    </row>
    <row r="71" spans="1:66">
      <c r="A71" s="144" t="str">
        <f t="shared" si="76"/>
        <v>선진여객</v>
      </c>
      <c r="B71" s="144" t="str">
        <f t="shared" si="77"/>
        <v>87</v>
      </c>
      <c r="C71" s="145" t="str">
        <f t="shared" si="78"/>
        <v>78바1198</v>
      </c>
      <c r="D71" s="133" t="str">
        <f t="shared" si="79"/>
        <v>중형</v>
      </c>
      <c r="E71" s="129" t="str">
        <f t="shared" si="80"/>
        <v>B</v>
      </c>
      <c r="F71" s="152">
        <f t="shared" si="81"/>
        <v>0.77359999999999995</v>
      </c>
      <c r="G71" s="153">
        <f t="shared" si="82"/>
        <v>1.9339999999999999</v>
      </c>
      <c r="H71" s="154">
        <f t="shared" si="83"/>
        <v>2.5</v>
      </c>
      <c r="I71" s="155">
        <f t="shared" si="84"/>
        <v>5775.65</v>
      </c>
      <c r="J71" s="156">
        <f t="shared" si="85"/>
        <v>7.9497700771321098E-3</v>
      </c>
      <c r="K71" s="156">
        <f t="shared" si="86"/>
        <v>0.39119417318105626</v>
      </c>
      <c r="L71" s="156">
        <f t="shared" si="87"/>
        <v>0.15097867772458512</v>
      </c>
      <c r="M71" s="157">
        <f t="shared" si="88"/>
        <v>14.436999999999999</v>
      </c>
      <c r="N71" s="158">
        <f t="shared" si="89"/>
        <v>1.7000000000000001E-2</v>
      </c>
      <c r="O71" s="158">
        <f t="shared" si="90"/>
        <v>25.312999999999999</v>
      </c>
      <c r="P71" s="159">
        <f t="shared" si="91"/>
        <v>0</v>
      </c>
      <c r="Q71" s="160">
        <f t="shared" si="92"/>
        <v>70</v>
      </c>
      <c r="R71" s="161">
        <f t="shared" si="93"/>
        <v>24.249171031991885</v>
      </c>
      <c r="S71" s="146">
        <f t="shared" si="94"/>
        <v>1</v>
      </c>
      <c r="T71" s="146">
        <f t="shared" si="95"/>
        <v>1462</v>
      </c>
      <c r="U71" t="s">
        <v>119</v>
      </c>
      <c r="V71" t="s">
        <v>124</v>
      </c>
      <c r="W71" t="s">
        <v>119</v>
      </c>
      <c r="X71" s="4" t="s">
        <v>124</v>
      </c>
      <c r="Y71" s="4" t="s">
        <v>294</v>
      </c>
      <c r="Z71" s="4" t="s">
        <v>204</v>
      </c>
      <c r="AA71" s="4" t="s">
        <v>48</v>
      </c>
      <c r="AB71" s="4">
        <v>516</v>
      </c>
      <c r="AC71" s="4">
        <v>5775.65</v>
      </c>
      <c r="AD71" s="4">
        <v>2985.991</v>
      </c>
      <c r="AE71" s="4">
        <v>1.9339999999999999</v>
      </c>
      <c r="AF71" s="4">
        <v>2.5</v>
      </c>
      <c r="AG71" s="4">
        <v>14.436999999999999</v>
      </c>
      <c r="AH71" s="4">
        <v>396.39989200000002</v>
      </c>
      <c r="AI71" s="4">
        <v>3.1512880000000001</v>
      </c>
      <c r="AJ71" s="4">
        <v>155.06932800000001</v>
      </c>
      <c r="AK71" s="4">
        <v>872</v>
      </c>
      <c r="AL71" s="4">
        <v>1</v>
      </c>
      <c r="AM71" s="4">
        <v>1462</v>
      </c>
      <c r="AN71" s="4">
        <v>70</v>
      </c>
      <c r="AO71" s="4">
        <v>14.570261</v>
      </c>
      <c r="AP71" s="4">
        <v>1196.5</v>
      </c>
      <c r="AQ71" s="4">
        <v>0</v>
      </c>
      <c r="AR71" s="4">
        <v>5</v>
      </c>
      <c r="AS71" s="4">
        <v>595</v>
      </c>
      <c r="AT71" s="4">
        <v>1.7000000000000001E-2</v>
      </c>
      <c r="AU71" s="4">
        <v>25.312999999999999</v>
      </c>
      <c r="AV71" s="4">
        <v>50885</v>
      </c>
      <c r="AW71" s="4">
        <v>0</v>
      </c>
      <c r="AX71" s="4">
        <v>0.56999999999999995</v>
      </c>
      <c r="AY71">
        <v>0.93</v>
      </c>
      <c r="AZ71" t="s">
        <v>68</v>
      </c>
      <c r="BA71" t="s">
        <v>267</v>
      </c>
      <c r="BB71">
        <v>1</v>
      </c>
      <c r="BC71" t="s">
        <v>279</v>
      </c>
      <c r="BD71">
        <v>6</v>
      </c>
      <c r="BE71">
        <v>135075.24400000001</v>
      </c>
      <c r="BF71">
        <v>3.5489885918695806E-2</v>
      </c>
      <c r="BG71">
        <v>3.30055939043871E-2</v>
      </c>
      <c r="BH71">
        <v>376199.73799999995</v>
      </c>
      <c r="BI71">
        <v>1.2742712223792141E-2</v>
      </c>
      <c r="BJ71">
        <v>1.1850722368126692E-2</v>
      </c>
      <c r="BK71">
        <v>1</v>
      </c>
      <c r="BL71" t="s">
        <v>68</v>
      </c>
      <c r="BM71">
        <v>0</v>
      </c>
      <c r="BN71" t="s">
        <v>641</v>
      </c>
    </row>
    <row r="72" spans="1:66">
      <c r="A72" s="141" t="str">
        <f t="shared" si="76"/>
        <v>선진여객</v>
      </c>
      <c r="B72" s="141" t="str">
        <f t="shared" si="77"/>
        <v>예비</v>
      </c>
      <c r="C72" s="142" t="str">
        <f t="shared" si="78"/>
        <v>78바1167</v>
      </c>
      <c r="D72" s="116" t="str">
        <f t="shared" si="79"/>
        <v>중형</v>
      </c>
      <c r="E72" s="112" t="str">
        <f t="shared" si="80"/>
        <v>F</v>
      </c>
      <c r="F72" s="162">
        <f t="shared" si="81"/>
        <v>0.78964285714285709</v>
      </c>
      <c r="G72" s="163">
        <f t="shared" si="82"/>
        <v>2.2109999999999999</v>
      </c>
      <c r="H72" s="164">
        <f t="shared" si="83"/>
        <v>2.8</v>
      </c>
      <c r="I72" s="165">
        <f t="shared" si="84"/>
        <v>6630.8680000000004</v>
      </c>
      <c r="J72" s="166">
        <f t="shared" si="85"/>
        <v>5.0251954728425495E-3</v>
      </c>
      <c r="K72" s="166">
        <f t="shared" si="86"/>
        <v>0.33850558843186906</v>
      </c>
      <c r="L72" s="166">
        <f t="shared" si="87"/>
        <v>0.22259529220005583</v>
      </c>
      <c r="M72" s="167">
        <f t="shared" si="88"/>
        <v>12.776</v>
      </c>
      <c r="N72" s="168">
        <f t="shared" si="89"/>
        <v>4.4999999999999998E-2</v>
      </c>
      <c r="O72" s="168">
        <f t="shared" si="90"/>
        <v>11.747999999999999</v>
      </c>
      <c r="P72" s="169">
        <f t="shared" si="91"/>
        <v>0</v>
      </c>
      <c r="Q72" s="170">
        <f t="shared" si="92"/>
        <v>71</v>
      </c>
      <c r="R72" s="171">
        <f t="shared" si="93"/>
        <v>23.140277690116417</v>
      </c>
      <c r="S72" s="143">
        <f t="shared" si="94"/>
        <v>3</v>
      </c>
      <c r="T72" s="143">
        <f t="shared" si="95"/>
        <v>779</v>
      </c>
      <c r="U72" t="s">
        <v>119</v>
      </c>
      <c r="V72" t="s">
        <v>91</v>
      </c>
      <c r="W72" t="s">
        <v>119</v>
      </c>
      <c r="X72" s="4" t="s">
        <v>91</v>
      </c>
      <c r="Y72" s="4" t="s">
        <v>295</v>
      </c>
      <c r="Z72" s="4" t="s">
        <v>204</v>
      </c>
      <c r="AA72" s="4" t="s">
        <v>48</v>
      </c>
      <c r="AB72" s="4">
        <v>516</v>
      </c>
      <c r="AC72" s="4">
        <v>6630.8680000000004</v>
      </c>
      <c r="AD72" s="4">
        <v>2998.3939999999998</v>
      </c>
      <c r="AE72" s="4">
        <v>2.2109999999999999</v>
      </c>
      <c r="AF72" s="4">
        <v>2.8</v>
      </c>
      <c r="AG72" s="4">
        <v>12.776</v>
      </c>
      <c r="AH72" s="4">
        <v>436.503219</v>
      </c>
      <c r="AI72" s="4">
        <v>2.193514</v>
      </c>
      <c r="AJ72" s="4">
        <v>147.758779</v>
      </c>
      <c r="AK72" s="4">
        <v>1476</v>
      </c>
      <c r="AL72" s="4">
        <v>3</v>
      </c>
      <c r="AM72" s="4">
        <v>779</v>
      </c>
      <c r="AN72" s="4">
        <v>71</v>
      </c>
      <c r="AO72" s="4">
        <v>15.190879000000001</v>
      </c>
      <c r="AP72" s="4">
        <v>1216.8</v>
      </c>
      <c r="AQ72" s="4">
        <v>0</v>
      </c>
      <c r="AR72" s="4">
        <v>4</v>
      </c>
      <c r="AS72" s="4">
        <v>709</v>
      </c>
      <c r="AT72" s="4">
        <v>4.4999999999999998E-2</v>
      </c>
      <c r="AU72" s="4">
        <v>11.747999999999999</v>
      </c>
      <c r="AV72" s="4">
        <v>53304</v>
      </c>
      <c r="AW72" s="4">
        <v>0</v>
      </c>
      <c r="AX72" s="4">
        <v>0.63</v>
      </c>
      <c r="AY72">
        <v>0.76375000000000004</v>
      </c>
      <c r="AZ72" t="s">
        <v>70</v>
      </c>
      <c r="BA72" t="s">
        <v>267</v>
      </c>
      <c r="BB72">
        <v>8</v>
      </c>
      <c r="BC72" t="s">
        <v>610</v>
      </c>
      <c r="BD72">
        <v>16</v>
      </c>
      <c r="BE72">
        <v>135075.24400000001</v>
      </c>
      <c r="BF72">
        <v>5.0862399330553865E-2</v>
      </c>
      <c r="BG72">
        <v>3.8846157488710516E-2</v>
      </c>
      <c r="BH72">
        <v>376199.73799999995</v>
      </c>
      <c r="BI72">
        <v>1.8262242915224998E-2</v>
      </c>
      <c r="BJ72">
        <v>1.3947788026503092E-2</v>
      </c>
      <c r="BK72">
        <v>1</v>
      </c>
      <c r="BL72" t="s">
        <v>70</v>
      </c>
      <c r="BM72">
        <v>0</v>
      </c>
      <c r="BN72" t="s">
        <v>641</v>
      </c>
    </row>
    <row r="73" spans="1:66">
      <c r="A73" s="144" t="str">
        <f t="shared" si="76"/>
        <v>선진여객</v>
      </c>
      <c r="B73" s="144" t="str">
        <f t="shared" si="77"/>
        <v>예비</v>
      </c>
      <c r="C73" s="145" t="str">
        <f t="shared" si="78"/>
        <v>78바1174</v>
      </c>
      <c r="D73" s="133" t="str">
        <f t="shared" si="79"/>
        <v>중형</v>
      </c>
      <c r="E73" s="129" t="str">
        <f t="shared" si="80"/>
        <v>F</v>
      </c>
      <c r="F73" s="152">
        <f t="shared" si="81"/>
        <v>0.73928571428571432</v>
      </c>
      <c r="G73" s="153">
        <f t="shared" si="82"/>
        <v>2.0699999999999998</v>
      </c>
      <c r="H73" s="154">
        <f t="shared" si="83"/>
        <v>2.8</v>
      </c>
      <c r="I73" s="155">
        <f t="shared" si="84"/>
        <v>2890.16</v>
      </c>
      <c r="J73" s="156">
        <f t="shared" si="85"/>
        <v>2.575923199073888E-2</v>
      </c>
      <c r="K73" s="156">
        <f t="shared" si="86"/>
        <v>0.3584854428040003</v>
      </c>
      <c r="L73" s="156">
        <f t="shared" si="87"/>
        <v>0.22490104354084203</v>
      </c>
      <c r="M73" s="157">
        <f t="shared" si="88"/>
        <v>16.111999999999998</v>
      </c>
      <c r="N73" s="158">
        <f t="shared" si="89"/>
        <v>0.51900000000000002</v>
      </c>
      <c r="O73" s="158">
        <f t="shared" si="90"/>
        <v>43.631</v>
      </c>
      <c r="P73" s="159">
        <f t="shared" si="91"/>
        <v>1.0883333333333334</v>
      </c>
      <c r="Q73" s="160">
        <f t="shared" si="92"/>
        <v>85</v>
      </c>
      <c r="R73" s="161">
        <f t="shared" si="93"/>
        <v>26.581060891107683</v>
      </c>
      <c r="S73" s="146">
        <f t="shared" si="94"/>
        <v>15</v>
      </c>
      <c r="T73" s="146">
        <f t="shared" si="95"/>
        <v>1261</v>
      </c>
      <c r="U73" t="s">
        <v>119</v>
      </c>
      <c r="V73" t="s">
        <v>91</v>
      </c>
      <c r="W73" t="s">
        <v>119</v>
      </c>
      <c r="X73" s="4" t="s">
        <v>91</v>
      </c>
      <c r="Y73" s="4" t="s">
        <v>620</v>
      </c>
      <c r="Z73" s="4" t="s">
        <v>204</v>
      </c>
      <c r="AA73" s="4" t="s">
        <v>48</v>
      </c>
      <c r="AB73" s="4">
        <v>516</v>
      </c>
      <c r="AC73" s="4">
        <v>2890.16</v>
      </c>
      <c r="AD73" s="4">
        <v>1396.242</v>
      </c>
      <c r="AE73" s="4">
        <v>2.0699999999999998</v>
      </c>
      <c r="AF73" s="4">
        <v>2.8</v>
      </c>
      <c r="AG73" s="4">
        <v>16.111999999999998</v>
      </c>
      <c r="AH73" s="4">
        <v>176.57995399999999</v>
      </c>
      <c r="AI73" s="4">
        <v>4.5485639999999998</v>
      </c>
      <c r="AJ73" s="4">
        <v>63.301343000000003</v>
      </c>
      <c r="AK73" s="4">
        <v>650</v>
      </c>
      <c r="AL73" s="4">
        <v>15</v>
      </c>
      <c r="AM73" s="4">
        <v>1261</v>
      </c>
      <c r="AN73" s="4">
        <v>85</v>
      </c>
      <c r="AO73" s="4">
        <v>16.367429000000001</v>
      </c>
      <c r="AP73" s="4">
        <v>3239.2</v>
      </c>
      <c r="AQ73" s="4">
        <v>65.3</v>
      </c>
      <c r="AR73" s="4">
        <v>23</v>
      </c>
      <c r="AS73" s="4">
        <v>6046</v>
      </c>
      <c r="AT73" s="4">
        <v>0.51900000000000002</v>
      </c>
      <c r="AU73" s="4">
        <v>43.631</v>
      </c>
      <c r="AV73" s="4">
        <v>6035</v>
      </c>
      <c r="AW73" s="4">
        <v>0</v>
      </c>
      <c r="AX73" s="4">
        <v>0.6</v>
      </c>
      <c r="AY73">
        <v>0.74240000000000006</v>
      </c>
      <c r="AZ73" t="s">
        <v>70</v>
      </c>
      <c r="BA73" t="s">
        <v>267</v>
      </c>
      <c r="BB73">
        <v>12</v>
      </c>
      <c r="BC73" t="s">
        <v>609</v>
      </c>
      <c r="BD73">
        <v>1</v>
      </c>
      <c r="BE73">
        <v>135075.24400000001</v>
      </c>
      <c r="BF73">
        <v>4.1621512821401974E-2</v>
      </c>
      <c r="BG73">
        <v>3.0899811118608827E-2</v>
      </c>
      <c r="BH73">
        <v>376199.73799999995</v>
      </c>
      <c r="BI73">
        <v>1.49442847299378E-2</v>
      </c>
      <c r="BJ73">
        <v>1.1094636983505823E-2</v>
      </c>
      <c r="BK73">
        <v>1</v>
      </c>
      <c r="BL73" t="s">
        <v>70</v>
      </c>
      <c r="BM73">
        <v>0</v>
      </c>
      <c r="BN73" t="s">
        <v>641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73 E75:H1048576">
    <cfRule type="containsText" dxfId="39" priority="1" operator="containsText" text="F">
      <formula>NOT(ISERROR(SEARCH("F",E1)))</formula>
    </cfRule>
    <cfRule type="containsText" dxfId="38" priority="2" operator="containsText" text="D">
      <formula>NOT(ISERROR(SEARCH("D",E1)))</formula>
    </cfRule>
    <cfRule type="containsText" dxfId="37" priority="3" operator="containsText" text="C">
      <formula>NOT(ISERROR(SEARCH("C",E1)))</formula>
    </cfRule>
    <cfRule type="containsText" dxfId="36" priority="4" operator="containsText" text="B">
      <formula>NOT(ISERROR(SEARCH("B",E1)))</formula>
    </cfRule>
    <cfRule type="containsText" dxfId="35" priority="5" operator="containsText" text="A">
      <formula>NOT(ISERROR(SEARCH("A",E1)))</formula>
    </cfRule>
    <cfRule type="containsText" dxfId="3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1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9"/>
      <c r="R1" s="229"/>
    </row>
    <row r="2" spans="1:68" ht="45" customHeight="1">
      <c r="A2" s="10" t="s">
        <v>32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30"/>
      <c r="R2" s="230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160</v>
      </c>
      <c r="B3" s="35"/>
      <c r="E3" s="11"/>
      <c r="F3" s="8"/>
      <c r="G3" s="11"/>
      <c r="H3" s="11"/>
      <c r="X3" s="11"/>
      <c r="Y3" s="11"/>
    </row>
    <row r="4" spans="1:68" ht="27">
      <c r="A4" s="122" t="s">
        <v>38</v>
      </c>
      <c r="B4" s="123" t="s">
        <v>49</v>
      </c>
      <c r="C4" s="124" t="s">
        <v>144</v>
      </c>
      <c r="D4" s="124" t="s">
        <v>161</v>
      </c>
      <c r="E4" s="125" t="s">
        <v>150</v>
      </c>
      <c r="F4" s="123" t="s">
        <v>154</v>
      </c>
      <c r="G4" s="125" t="s">
        <v>152</v>
      </c>
      <c r="H4" s="125" t="s">
        <v>156</v>
      </c>
      <c r="I4" s="126" t="s">
        <v>158</v>
      </c>
      <c r="J4" s="125" t="s">
        <v>11</v>
      </c>
      <c r="K4" s="125" t="s">
        <v>12</v>
      </c>
      <c r="L4" s="125" t="s">
        <v>13</v>
      </c>
      <c r="M4" s="125" t="s">
        <v>73</v>
      </c>
      <c r="N4" s="125" t="s">
        <v>6</v>
      </c>
      <c r="O4" s="125" t="s">
        <v>7</v>
      </c>
      <c r="P4" s="125" t="s">
        <v>185</v>
      </c>
      <c r="Q4" s="232" t="s">
        <v>43</v>
      </c>
      <c r="R4" s="232" t="s">
        <v>44</v>
      </c>
      <c r="S4" s="13"/>
      <c r="T4" s="13" t="s">
        <v>42</v>
      </c>
      <c r="U4" s="13" t="s">
        <v>163</v>
      </c>
      <c r="V4" s="13" t="s">
        <v>164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193</v>
      </c>
      <c r="AN4" s="13" t="s">
        <v>194</v>
      </c>
      <c r="AO4" t="s">
        <v>195</v>
      </c>
      <c r="AP4" t="s">
        <v>37</v>
      </c>
      <c r="AQ4" t="s">
        <v>31</v>
      </c>
      <c r="AR4" t="s">
        <v>0</v>
      </c>
      <c r="AS4" t="s">
        <v>9</v>
      </c>
      <c r="AT4" t="s">
        <v>146</v>
      </c>
      <c r="AU4" t="s">
        <v>30</v>
      </c>
      <c r="AV4" t="s">
        <v>147</v>
      </c>
      <c r="AW4" t="s">
        <v>155</v>
      </c>
      <c r="AX4" t="s">
        <v>165</v>
      </c>
      <c r="AY4" t="s">
        <v>166</v>
      </c>
      <c r="AZ4" t="s">
        <v>167</v>
      </c>
      <c r="BA4" t="s">
        <v>168</v>
      </c>
      <c r="BB4" t="s">
        <v>169</v>
      </c>
      <c r="BC4" t="s">
        <v>65</v>
      </c>
      <c r="BF4" t="s">
        <v>0</v>
      </c>
      <c r="BG4" t="s">
        <v>174</v>
      </c>
      <c r="BH4" t="s">
        <v>74</v>
      </c>
      <c r="BI4" t="s">
        <v>170</v>
      </c>
      <c r="BJ4" t="s">
        <v>171</v>
      </c>
      <c r="BK4" t="s">
        <v>175</v>
      </c>
      <c r="BL4" t="s">
        <v>176</v>
      </c>
      <c r="BM4" t="s">
        <v>172</v>
      </c>
      <c r="BN4" t="s">
        <v>65</v>
      </c>
      <c r="BO4" t="s">
        <v>173</v>
      </c>
      <c r="BP4" t="s">
        <v>177</v>
      </c>
    </row>
    <row r="5" spans="1:68" ht="16.5">
      <c r="A5" s="127" t="str">
        <f>BF5</f>
        <v>선진여객</v>
      </c>
      <c r="B5" s="128" t="str">
        <f>BH5</f>
        <v>강상열</v>
      </c>
      <c r="C5" s="129" t="str">
        <f>BN5</f>
        <v>D</v>
      </c>
      <c r="D5" s="130">
        <f>BM5</f>
        <v>0.80003329667738288</v>
      </c>
      <c r="E5" s="131">
        <f>U5</f>
        <v>1117</v>
      </c>
      <c r="F5" s="132" t="str">
        <f>BG5</f>
        <v>80</v>
      </c>
      <c r="G5" s="133" t="str">
        <f>BK5</f>
        <v>78바1148</v>
      </c>
      <c r="H5" s="134">
        <f>BJ5</f>
        <v>2</v>
      </c>
      <c r="I5" s="135">
        <f>BP5</f>
        <v>742.10500000000002</v>
      </c>
      <c r="J5" s="136">
        <f>AB5/AA5</f>
        <v>1.7811912530850051E-2</v>
      </c>
      <c r="K5" s="136">
        <f>AC5/AA5</f>
        <v>0.38080766805039834</v>
      </c>
      <c r="L5" s="136">
        <f>AD5/I5</f>
        <v>0.15361707575073608</v>
      </c>
      <c r="M5" s="137">
        <f>Z5</f>
        <v>15.096</v>
      </c>
      <c r="N5" s="138">
        <f>AE5*100/W5</f>
        <v>2.9645400583475383</v>
      </c>
      <c r="O5" s="138">
        <f>AF5*100/W5</f>
        <v>16.304970320911462</v>
      </c>
      <c r="P5" s="233">
        <f>AK5</f>
        <v>2</v>
      </c>
      <c r="Q5" s="234">
        <f>AE5</f>
        <v>22</v>
      </c>
      <c r="R5" s="234">
        <f>AF5</f>
        <v>121</v>
      </c>
      <c r="T5">
        <v>516</v>
      </c>
      <c r="U5">
        <v>1117</v>
      </c>
      <c r="V5" t="s">
        <v>296</v>
      </c>
      <c r="W5">
        <v>742.10500000000002</v>
      </c>
      <c r="X5">
        <v>369.24599999999998</v>
      </c>
      <c r="Y5">
        <v>2.0099999999999998</v>
      </c>
      <c r="Z5">
        <v>15.096</v>
      </c>
      <c r="AA5">
        <v>49.311100000000003</v>
      </c>
      <c r="AB5">
        <v>0.87832500000000002</v>
      </c>
      <c r="AC5">
        <v>18.778044999999999</v>
      </c>
      <c r="AD5" s="1">
        <v>114</v>
      </c>
      <c r="AE5">
        <v>22</v>
      </c>
      <c r="AF5">
        <v>121</v>
      </c>
      <c r="AG5">
        <v>68</v>
      </c>
      <c r="AH5">
        <v>15.049450999999999</v>
      </c>
      <c r="AI5">
        <v>136.80000000000001</v>
      </c>
      <c r="AJ5">
        <v>0</v>
      </c>
      <c r="AK5">
        <v>2</v>
      </c>
      <c r="AL5">
        <v>291</v>
      </c>
      <c r="AM5" t="s">
        <v>297</v>
      </c>
      <c r="AN5" t="s">
        <v>660</v>
      </c>
      <c r="AO5">
        <v>632.76700000000005</v>
      </c>
      <c r="AR5" t="s">
        <v>119</v>
      </c>
      <c r="AS5" t="s">
        <v>123</v>
      </c>
      <c r="AT5" t="s">
        <v>250</v>
      </c>
      <c r="AU5" t="s">
        <v>296</v>
      </c>
      <c r="AV5" t="s">
        <v>48</v>
      </c>
      <c r="AW5">
        <v>2</v>
      </c>
      <c r="BB5">
        <v>0.80003329667738288</v>
      </c>
      <c r="BC5" t="s">
        <v>67</v>
      </c>
      <c r="BF5" t="s">
        <v>119</v>
      </c>
      <c r="BG5" t="s">
        <v>123</v>
      </c>
      <c r="BH5" t="s">
        <v>296</v>
      </c>
      <c r="BI5">
        <v>1117</v>
      </c>
      <c r="BJ5">
        <v>2</v>
      </c>
      <c r="BK5" t="s">
        <v>250</v>
      </c>
      <c r="BL5" t="s">
        <v>247</v>
      </c>
      <c r="BM5">
        <v>0.80003329667738288</v>
      </c>
      <c r="BN5" t="s">
        <v>67</v>
      </c>
      <c r="BO5" t="s">
        <v>183</v>
      </c>
      <c r="BP5">
        <v>742.10500000000002</v>
      </c>
    </row>
    <row r="6" spans="1:68" ht="16.5">
      <c r="A6" s="110" t="str">
        <f t="shared" ref="A6:A7" si="0">BF6</f>
        <v>선진여객</v>
      </c>
      <c r="B6" s="111" t="str">
        <f t="shared" ref="B6:B7" si="1">BH6</f>
        <v>강창석</v>
      </c>
      <c r="C6" s="112" t="str">
        <f t="shared" ref="C6:C7" si="2">BN6</f>
        <v>C</v>
      </c>
      <c r="D6" s="113">
        <f t="shared" ref="D6:D7" si="3">BM6</f>
        <v>0.85499999999999998</v>
      </c>
      <c r="E6" s="114">
        <f t="shared" ref="E6:E7" si="4">U6</f>
        <v>945</v>
      </c>
      <c r="F6" s="115" t="str">
        <f t="shared" ref="F6:F7" si="5">BG6</f>
        <v>87</v>
      </c>
      <c r="G6" s="116" t="str">
        <f t="shared" ref="G6:G7" si="6">BK6</f>
        <v>70바3824</v>
      </c>
      <c r="H6" s="117">
        <f t="shared" ref="H6:H7" si="7">BJ6</f>
        <v>1</v>
      </c>
      <c r="I6" s="118">
        <f t="shared" ref="I6:I7" si="8">BP6</f>
        <v>1625.2339999999999</v>
      </c>
      <c r="J6" s="119">
        <f t="shared" ref="J6:J7" si="9">AB6/AA6</f>
        <v>4.2355925345152661E-3</v>
      </c>
      <c r="K6" s="119">
        <f t="shared" ref="K6:K7" si="10">AC6/AA6</f>
        <v>0.36390339811687034</v>
      </c>
      <c r="L6" s="119">
        <f t="shared" ref="L6:L7" si="11">AD6/I6</f>
        <v>0.28242086985627918</v>
      </c>
      <c r="M6" s="120">
        <f t="shared" ref="M6:M7" si="12">Z6</f>
        <v>16.363</v>
      </c>
      <c r="N6" s="121">
        <f t="shared" ref="N6:N7" si="13">AE6*100/W6</f>
        <v>0</v>
      </c>
      <c r="O6" s="121">
        <f t="shared" ref="O6:O7" si="14">AF6*100/W6</f>
        <v>22.581363668247157</v>
      </c>
      <c r="P6" s="235">
        <f t="shared" ref="P6:P7" si="15">AK6</f>
        <v>0</v>
      </c>
      <c r="Q6" s="236">
        <f t="shared" ref="Q6:Q7" si="16">AE6</f>
        <v>0</v>
      </c>
      <c r="R6" s="236">
        <f t="shared" ref="R6:R7" si="17">AF6</f>
        <v>367</v>
      </c>
      <c r="T6">
        <v>516</v>
      </c>
      <c r="U6">
        <v>945</v>
      </c>
      <c r="V6" t="s">
        <v>298</v>
      </c>
      <c r="W6">
        <v>1625.2339999999999</v>
      </c>
      <c r="X6">
        <v>950.41899999999998</v>
      </c>
      <c r="Y6">
        <v>1.71</v>
      </c>
      <c r="Z6">
        <v>16.363</v>
      </c>
      <c r="AA6">
        <v>102.366079</v>
      </c>
      <c r="AB6">
        <v>0.43358099999999999</v>
      </c>
      <c r="AC6">
        <v>37.251364000000002</v>
      </c>
      <c r="AD6" s="1">
        <v>459</v>
      </c>
      <c r="AE6">
        <v>0</v>
      </c>
      <c r="AF6">
        <v>367</v>
      </c>
      <c r="AG6">
        <v>77</v>
      </c>
      <c r="AH6">
        <v>15.876685</v>
      </c>
      <c r="AI6">
        <v>420.7</v>
      </c>
      <c r="AJ6">
        <v>0</v>
      </c>
      <c r="AK6">
        <v>0</v>
      </c>
      <c r="AL6">
        <v>0</v>
      </c>
      <c r="AM6" t="s">
        <v>299</v>
      </c>
      <c r="AN6" t="s">
        <v>661</v>
      </c>
      <c r="AO6">
        <v>1625.2339999999999</v>
      </c>
      <c r="AR6" t="s">
        <v>119</v>
      </c>
      <c r="AS6" t="s">
        <v>124</v>
      </c>
      <c r="AT6" t="s">
        <v>266</v>
      </c>
      <c r="AU6" t="s">
        <v>298</v>
      </c>
      <c r="AV6" t="s">
        <v>48</v>
      </c>
      <c r="AW6">
        <v>1</v>
      </c>
      <c r="BB6">
        <v>0.85499999999999998</v>
      </c>
      <c r="BC6" t="s">
        <v>69</v>
      </c>
      <c r="BF6" t="s">
        <v>119</v>
      </c>
      <c r="BG6" t="s">
        <v>124</v>
      </c>
      <c r="BH6" t="s">
        <v>298</v>
      </c>
      <c r="BI6">
        <v>945</v>
      </c>
      <c r="BJ6">
        <v>1</v>
      </c>
      <c r="BK6" t="s">
        <v>266</v>
      </c>
      <c r="BL6" t="s">
        <v>178</v>
      </c>
      <c r="BM6">
        <v>0.85499999999999998</v>
      </c>
      <c r="BN6" t="s">
        <v>69</v>
      </c>
      <c r="BO6" t="s">
        <v>181</v>
      </c>
      <c r="BP6">
        <v>1625.2339999999999</v>
      </c>
    </row>
    <row r="7" spans="1:68" ht="16.5">
      <c r="A7" s="127" t="str">
        <f t="shared" si="0"/>
        <v>선진여객</v>
      </c>
      <c r="B7" s="128" t="str">
        <f t="shared" si="1"/>
        <v>고민기</v>
      </c>
      <c r="C7" s="129" t="str">
        <f t="shared" si="2"/>
        <v>D</v>
      </c>
      <c r="D7" s="130">
        <f t="shared" si="3"/>
        <v>0.80889265990826997</v>
      </c>
      <c r="E7" s="131">
        <f t="shared" si="4"/>
        <v>5764</v>
      </c>
      <c r="F7" s="132" t="str">
        <f t="shared" si="5"/>
        <v>72</v>
      </c>
      <c r="G7" s="133" t="str">
        <f t="shared" si="6"/>
        <v>78바1193</v>
      </c>
      <c r="H7" s="134">
        <f t="shared" si="7"/>
        <v>8</v>
      </c>
      <c r="I7" s="135">
        <f t="shared" si="8"/>
        <v>1151.0450000000001</v>
      </c>
      <c r="J7" s="136">
        <f t="shared" si="9"/>
        <v>2.3994057669281088E-2</v>
      </c>
      <c r="K7" s="136">
        <f t="shared" si="10"/>
        <v>0.33736243152354933</v>
      </c>
      <c r="L7" s="136">
        <f t="shared" si="11"/>
        <v>0.19634332280666697</v>
      </c>
      <c r="M7" s="137">
        <f t="shared" si="12"/>
        <v>15.624000000000001</v>
      </c>
      <c r="N7" s="138">
        <f t="shared" si="13"/>
        <v>0.16655687792463469</v>
      </c>
      <c r="O7" s="138">
        <f t="shared" si="14"/>
        <v>32.811704951153033</v>
      </c>
      <c r="P7" s="233">
        <f t="shared" si="15"/>
        <v>1</v>
      </c>
      <c r="Q7" s="234">
        <f t="shared" si="16"/>
        <v>2</v>
      </c>
      <c r="R7" s="234">
        <f t="shared" si="17"/>
        <v>394</v>
      </c>
      <c r="T7">
        <v>516</v>
      </c>
      <c r="U7">
        <v>5764</v>
      </c>
      <c r="V7" t="s">
        <v>300</v>
      </c>
      <c r="W7">
        <v>1200.7909999999999</v>
      </c>
      <c r="X7">
        <v>641.01900000000001</v>
      </c>
      <c r="Y7">
        <v>1.873</v>
      </c>
      <c r="Z7">
        <v>15.624000000000001</v>
      </c>
      <c r="AA7">
        <v>62.664974000000001</v>
      </c>
      <c r="AB7">
        <v>1.503587</v>
      </c>
      <c r="AC7">
        <v>21.140808</v>
      </c>
      <c r="AD7" s="1">
        <v>226</v>
      </c>
      <c r="AE7">
        <v>2</v>
      </c>
      <c r="AF7">
        <v>394</v>
      </c>
      <c r="AG7">
        <v>82</v>
      </c>
      <c r="AH7">
        <v>19.162075999999999</v>
      </c>
      <c r="AI7">
        <v>1224.4000000000001</v>
      </c>
      <c r="AJ7">
        <v>0</v>
      </c>
      <c r="AK7">
        <v>1</v>
      </c>
      <c r="AL7">
        <v>49</v>
      </c>
      <c r="AM7" t="s">
        <v>301</v>
      </c>
      <c r="AN7" t="s">
        <v>662</v>
      </c>
      <c r="AO7">
        <v>281.77999999999997</v>
      </c>
      <c r="AR7" t="s">
        <v>119</v>
      </c>
      <c r="AS7" t="s">
        <v>122</v>
      </c>
      <c r="AT7" t="s">
        <v>234</v>
      </c>
      <c r="AU7" t="s">
        <v>300</v>
      </c>
      <c r="AV7" t="s">
        <v>48</v>
      </c>
      <c r="AW7">
        <v>8</v>
      </c>
      <c r="BB7">
        <v>0.80889265990826997</v>
      </c>
      <c r="BC7" t="s">
        <v>67</v>
      </c>
      <c r="BF7" t="s">
        <v>119</v>
      </c>
      <c r="BG7" t="s">
        <v>122</v>
      </c>
      <c r="BH7" t="s">
        <v>300</v>
      </c>
      <c r="BI7">
        <v>5764</v>
      </c>
      <c r="BJ7">
        <v>8</v>
      </c>
      <c r="BK7" t="s">
        <v>234</v>
      </c>
      <c r="BL7" t="s">
        <v>203</v>
      </c>
      <c r="BM7">
        <v>0.80889265990826997</v>
      </c>
      <c r="BN7" t="s">
        <v>67</v>
      </c>
      <c r="BO7" t="s">
        <v>183</v>
      </c>
      <c r="BP7">
        <v>1151.0450000000001</v>
      </c>
    </row>
    <row r="8" spans="1:68" ht="16.5">
      <c r="A8" s="110" t="str">
        <f t="shared" ref="A8:A71" si="18">BF8</f>
        <v>선진여객</v>
      </c>
      <c r="B8" s="111" t="str">
        <f t="shared" ref="B8:B71" si="19">BH8</f>
        <v>고영호</v>
      </c>
      <c r="C8" s="112" t="str">
        <f t="shared" ref="C8:C71" si="20">BN8</f>
        <v>C</v>
      </c>
      <c r="D8" s="113">
        <f t="shared" ref="D8:D71" si="21">BM8</f>
        <v>0.86392857142857149</v>
      </c>
      <c r="E8" s="114">
        <f t="shared" ref="E8:E71" si="22">U8</f>
        <v>4299</v>
      </c>
      <c r="F8" s="115" t="str">
        <f t="shared" ref="F8:F71" si="23">BG8</f>
        <v>595</v>
      </c>
      <c r="G8" s="116" t="str">
        <f t="shared" ref="G8:G71" si="24">BK8</f>
        <v>73아1093</v>
      </c>
      <c r="H8" s="117">
        <f t="shared" ref="H8:H71" si="25">BJ8</f>
        <v>1</v>
      </c>
      <c r="I8" s="118">
        <f t="shared" ref="I8:I71" si="26">BP8</f>
        <v>2509.02</v>
      </c>
      <c r="J8" s="119">
        <f t="shared" ref="J8:J71" si="27">AB8/AA8</f>
        <v>1.3807804186595633E-2</v>
      </c>
      <c r="K8" s="119">
        <f t="shared" ref="K8:K71" si="28">AC8/AA8</f>
        <v>0.30221750326666263</v>
      </c>
      <c r="L8" s="119">
        <f t="shared" ref="L8:L71" si="29">AD8/I8</f>
        <v>0.18094714270910556</v>
      </c>
      <c r="M8" s="120">
        <f t="shared" ref="M8:M71" si="30">Z8</f>
        <v>7.718</v>
      </c>
      <c r="N8" s="121">
        <f t="shared" ref="N8:N71" si="31">AE8*100/W8</f>
        <v>0</v>
      </c>
      <c r="O8" s="121">
        <f t="shared" ref="O8:O71" si="32">AF8*100/W8</f>
        <v>1.2355421638727471</v>
      </c>
      <c r="P8" s="235">
        <f t="shared" ref="P8:P71" si="33">AK8</f>
        <v>6</v>
      </c>
      <c r="Q8" s="236">
        <f t="shared" ref="Q8:Q71" si="34">AE8</f>
        <v>0</v>
      </c>
      <c r="R8" s="236">
        <f t="shared" ref="R8:R71" si="35">AF8</f>
        <v>31</v>
      </c>
      <c r="T8">
        <v>516</v>
      </c>
      <c r="U8">
        <v>4299</v>
      </c>
      <c r="V8" t="s">
        <v>302</v>
      </c>
      <c r="W8">
        <v>2509.02</v>
      </c>
      <c r="X8">
        <v>1037.0609999999999</v>
      </c>
      <c r="Y8">
        <v>2.419</v>
      </c>
      <c r="Z8">
        <v>7.718</v>
      </c>
      <c r="AA8">
        <v>169.987709</v>
      </c>
      <c r="AB8">
        <v>2.3471570000000002</v>
      </c>
      <c r="AC8">
        <v>51.373260999999999</v>
      </c>
      <c r="AD8" s="1">
        <v>454</v>
      </c>
      <c r="AE8">
        <v>0</v>
      </c>
      <c r="AF8">
        <v>31</v>
      </c>
      <c r="AG8">
        <v>66</v>
      </c>
      <c r="AH8">
        <v>14.760007999999999</v>
      </c>
      <c r="AI8">
        <v>14.8</v>
      </c>
      <c r="AJ8">
        <v>0</v>
      </c>
      <c r="AK8">
        <v>6</v>
      </c>
      <c r="AL8">
        <v>742</v>
      </c>
      <c r="AM8" t="s">
        <v>303</v>
      </c>
      <c r="AN8" t="s">
        <v>663</v>
      </c>
      <c r="AO8">
        <v>2509.02</v>
      </c>
      <c r="AR8" t="s">
        <v>119</v>
      </c>
      <c r="AS8" t="s">
        <v>121</v>
      </c>
      <c r="AT8" t="s">
        <v>212</v>
      </c>
      <c r="AU8" t="s">
        <v>302</v>
      </c>
      <c r="AV8" t="s">
        <v>48</v>
      </c>
      <c r="AW8">
        <v>1</v>
      </c>
      <c r="BB8">
        <v>0.86392857142857149</v>
      </c>
      <c r="BC8" t="s">
        <v>69</v>
      </c>
      <c r="BF8" t="s">
        <v>119</v>
      </c>
      <c r="BG8" t="s">
        <v>121</v>
      </c>
      <c r="BH8" t="s">
        <v>302</v>
      </c>
      <c r="BI8">
        <v>4299</v>
      </c>
      <c r="BJ8">
        <v>1</v>
      </c>
      <c r="BK8" t="s">
        <v>212</v>
      </c>
      <c r="BL8" t="s">
        <v>178</v>
      </c>
      <c r="BM8">
        <v>0.86392857142857149</v>
      </c>
      <c r="BN8" t="s">
        <v>69</v>
      </c>
      <c r="BO8" t="s">
        <v>181</v>
      </c>
      <c r="BP8">
        <v>2509.02</v>
      </c>
    </row>
    <row r="9" spans="1:68" ht="16.5">
      <c r="A9" s="127" t="str">
        <f t="shared" si="18"/>
        <v>선진여객</v>
      </c>
      <c r="B9" s="128" t="str">
        <f t="shared" si="19"/>
        <v>고재덕</v>
      </c>
      <c r="C9" s="129" t="str">
        <f t="shared" si="20"/>
        <v>F</v>
      </c>
      <c r="D9" s="130">
        <f t="shared" si="21"/>
        <v>0.73747080117156516</v>
      </c>
      <c r="E9" s="131">
        <f t="shared" si="22"/>
        <v>6836</v>
      </c>
      <c r="F9" s="132" t="str">
        <f t="shared" si="23"/>
        <v>87</v>
      </c>
      <c r="G9" s="133" t="str">
        <f t="shared" si="24"/>
        <v>73아1092</v>
      </c>
      <c r="H9" s="134">
        <f t="shared" si="25"/>
        <v>2</v>
      </c>
      <c r="I9" s="135">
        <f t="shared" si="26"/>
        <v>1273.51</v>
      </c>
      <c r="J9" s="136">
        <f t="shared" si="27"/>
        <v>1.6747414833751487E-2</v>
      </c>
      <c r="K9" s="136">
        <f t="shared" si="28"/>
        <v>0.37074030619806669</v>
      </c>
      <c r="L9" s="136">
        <f t="shared" si="29"/>
        <v>0.18845552842144939</v>
      </c>
      <c r="M9" s="137">
        <f t="shared" si="30"/>
        <v>15.013</v>
      </c>
      <c r="N9" s="138">
        <f t="shared" si="31"/>
        <v>0</v>
      </c>
      <c r="O9" s="138">
        <f t="shared" si="32"/>
        <v>53.081640505374907</v>
      </c>
      <c r="P9" s="233">
        <f t="shared" si="33"/>
        <v>0</v>
      </c>
      <c r="Q9" s="234">
        <f t="shared" si="34"/>
        <v>0</v>
      </c>
      <c r="R9" s="234">
        <f t="shared" si="35"/>
        <v>676</v>
      </c>
      <c r="T9">
        <v>516</v>
      </c>
      <c r="U9">
        <v>6836</v>
      </c>
      <c r="V9" t="s">
        <v>304</v>
      </c>
      <c r="W9">
        <v>1273.51</v>
      </c>
      <c r="X9">
        <v>708.62699999999995</v>
      </c>
      <c r="Y9">
        <v>1.7969999999999999</v>
      </c>
      <c r="Z9">
        <v>15.013</v>
      </c>
      <c r="AA9">
        <v>81.802475999999999</v>
      </c>
      <c r="AB9">
        <v>1.36998</v>
      </c>
      <c r="AC9">
        <v>30.327475</v>
      </c>
      <c r="AD9" s="1">
        <v>240</v>
      </c>
      <c r="AE9">
        <v>0</v>
      </c>
      <c r="AF9">
        <v>676</v>
      </c>
      <c r="AG9">
        <v>84</v>
      </c>
      <c r="AH9">
        <v>15.568110000000001</v>
      </c>
      <c r="AI9">
        <v>1402.5</v>
      </c>
      <c r="AJ9">
        <v>1.9</v>
      </c>
      <c r="AK9">
        <v>0</v>
      </c>
      <c r="AL9">
        <v>0</v>
      </c>
      <c r="AM9" t="s">
        <v>305</v>
      </c>
      <c r="AN9" t="s">
        <v>664</v>
      </c>
      <c r="AO9">
        <v>1141.903</v>
      </c>
      <c r="AR9" t="s">
        <v>119</v>
      </c>
      <c r="AS9" t="s">
        <v>124</v>
      </c>
      <c r="AT9" t="s">
        <v>273</v>
      </c>
      <c r="AU9" t="s">
        <v>304</v>
      </c>
      <c r="AV9" t="s">
        <v>48</v>
      </c>
      <c r="AW9">
        <v>2</v>
      </c>
      <c r="BB9">
        <v>0.73747080117156516</v>
      </c>
      <c r="BC9" t="s">
        <v>70</v>
      </c>
      <c r="BF9" t="s">
        <v>119</v>
      </c>
      <c r="BG9" t="s">
        <v>124</v>
      </c>
      <c r="BH9" t="s">
        <v>304</v>
      </c>
      <c r="BI9">
        <v>6836</v>
      </c>
      <c r="BJ9">
        <v>2</v>
      </c>
      <c r="BK9" t="s">
        <v>273</v>
      </c>
      <c r="BL9" t="s">
        <v>620</v>
      </c>
      <c r="BM9">
        <v>0.73747080117156516</v>
      </c>
      <c r="BN9" t="s">
        <v>70</v>
      </c>
      <c r="BO9" t="s">
        <v>192</v>
      </c>
      <c r="BP9">
        <v>1273.51</v>
      </c>
    </row>
    <row r="10" spans="1:68" ht="16.5">
      <c r="A10" s="110" t="str">
        <f t="shared" si="18"/>
        <v>선진여객</v>
      </c>
      <c r="B10" s="111" t="str">
        <f t="shared" si="19"/>
        <v>곽원은</v>
      </c>
      <c r="C10" s="112" t="str">
        <f t="shared" si="20"/>
        <v>D</v>
      </c>
      <c r="D10" s="113">
        <f t="shared" si="21"/>
        <v>0.82258154347795986</v>
      </c>
      <c r="E10" s="114">
        <f t="shared" si="22"/>
        <v>4521</v>
      </c>
      <c r="F10" s="115" t="str">
        <f t="shared" si="23"/>
        <v>87</v>
      </c>
      <c r="G10" s="116" t="str">
        <f t="shared" si="24"/>
        <v>78바1197</v>
      </c>
      <c r="H10" s="117">
        <f t="shared" si="25"/>
        <v>3</v>
      </c>
      <c r="I10" s="118">
        <f t="shared" si="26"/>
        <v>2122.4140000000002</v>
      </c>
      <c r="J10" s="119">
        <f t="shared" si="27"/>
        <v>5.6081137923840426E-3</v>
      </c>
      <c r="K10" s="119">
        <f t="shared" si="28"/>
        <v>0.39028058154013867</v>
      </c>
      <c r="L10" s="119">
        <f t="shared" si="29"/>
        <v>0.30389923926246243</v>
      </c>
      <c r="M10" s="120">
        <f t="shared" si="30"/>
        <v>13.247999999999999</v>
      </c>
      <c r="N10" s="121">
        <f t="shared" si="31"/>
        <v>0</v>
      </c>
      <c r="O10" s="121">
        <f t="shared" si="32"/>
        <v>5.4654746906117273</v>
      </c>
      <c r="P10" s="235">
        <f t="shared" si="33"/>
        <v>2</v>
      </c>
      <c r="Q10" s="236">
        <f t="shared" si="34"/>
        <v>0</v>
      </c>
      <c r="R10" s="236">
        <f t="shared" si="35"/>
        <v>116</v>
      </c>
      <c r="T10">
        <v>516</v>
      </c>
      <c r="U10">
        <v>4521</v>
      </c>
      <c r="V10" t="s">
        <v>306</v>
      </c>
      <c r="W10">
        <v>2122.4140000000002</v>
      </c>
      <c r="X10">
        <v>1010.168</v>
      </c>
      <c r="Y10">
        <v>2.101</v>
      </c>
      <c r="Z10">
        <v>13.247999999999999</v>
      </c>
      <c r="AA10">
        <v>141.65440100000001</v>
      </c>
      <c r="AB10">
        <v>0.79441399999999995</v>
      </c>
      <c r="AC10">
        <v>55.284962</v>
      </c>
      <c r="AD10" s="1">
        <v>645</v>
      </c>
      <c r="AE10">
        <v>0</v>
      </c>
      <c r="AF10">
        <v>116</v>
      </c>
      <c r="AG10">
        <v>71</v>
      </c>
      <c r="AH10">
        <v>14.983043</v>
      </c>
      <c r="AI10">
        <v>78.099999999999994</v>
      </c>
      <c r="AJ10">
        <v>0</v>
      </c>
      <c r="AK10">
        <v>2</v>
      </c>
      <c r="AL10">
        <v>155</v>
      </c>
      <c r="AM10" t="s">
        <v>307</v>
      </c>
      <c r="AN10" t="s">
        <v>665</v>
      </c>
      <c r="AO10">
        <v>1934.1890000000001</v>
      </c>
      <c r="AR10" t="s">
        <v>119</v>
      </c>
      <c r="AS10" t="s">
        <v>124</v>
      </c>
      <c r="AT10" t="s">
        <v>293</v>
      </c>
      <c r="AU10" t="s">
        <v>306</v>
      </c>
      <c r="AV10" t="s">
        <v>48</v>
      </c>
      <c r="AW10">
        <v>3</v>
      </c>
      <c r="BB10">
        <v>0.82258154347795986</v>
      </c>
      <c r="BC10" t="s">
        <v>67</v>
      </c>
      <c r="BF10" t="s">
        <v>119</v>
      </c>
      <c r="BG10" t="s">
        <v>124</v>
      </c>
      <c r="BH10" t="s">
        <v>306</v>
      </c>
      <c r="BI10">
        <v>4521</v>
      </c>
      <c r="BJ10">
        <v>3</v>
      </c>
      <c r="BK10" t="s">
        <v>293</v>
      </c>
      <c r="BL10" t="s">
        <v>277</v>
      </c>
      <c r="BM10">
        <v>0.82258154347795986</v>
      </c>
      <c r="BN10" t="s">
        <v>67</v>
      </c>
      <c r="BO10" t="s">
        <v>183</v>
      </c>
      <c r="BP10">
        <v>2122.4140000000002</v>
      </c>
    </row>
    <row r="11" spans="1:68" ht="16.5">
      <c r="A11" s="127" t="str">
        <f t="shared" si="18"/>
        <v>선진여객</v>
      </c>
      <c r="B11" s="128" t="str">
        <f t="shared" si="19"/>
        <v>권정신</v>
      </c>
      <c r="C11" s="129" t="str">
        <f t="shared" si="20"/>
        <v>C</v>
      </c>
      <c r="D11" s="130">
        <f t="shared" si="21"/>
        <v>0.88730769230769224</v>
      </c>
      <c r="E11" s="131">
        <f t="shared" si="22"/>
        <v>8652</v>
      </c>
      <c r="F11" s="132" t="str">
        <f t="shared" si="23"/>
        <v>80</v>
      </c>
      <c r="G11" s="133" t="str">
        <f t="shared" si="24"/>
        <v>78바1144</v>
      </c>
      <c r="H11" s="134">
        <f t="shared" si="25"/>
        <v>1</v>
      </c>
      <c r="I11" s="135">
        <f t="shared" si="26"/>
        <v>2464.5300000000002</v>
      </c>
      <c r="J11" s="136">
        <f t="shared" si="27"/>
        <v>1.1797754708749329E-2</v>
      </c>
      <c r="K11" s="136">
        <f t="shared" si="28"/>
        <v>0.35579417576604316</v>
      </c>
      <c r="L11" s="136">
        <f t="shared" si="29"/>
        <v>0.20450146681111611</v>
      </c>
      <c r="M11" s="137">
        <f t="shared" si="30"/>
        <v>12.007</v>
      </c>
      <c r="N11" s="138">
        <f t="shared" si="31"/>
        <v>0.24345412715609061</v>
      </c>
      <c r="O11" s="138">
        <f t="shared" si="32"/>
        <v>5.2342637338559479</v>
      </c>
      <c r="P11" s="233">
        <f t="shared" si="33"/>
        <v>0</v>
      </c>
      <c r="Q11" s="234">
        <f t="shared" si="34"/>
        <v>6</v>
      </c>
      <c r="R11" s="234">
        <f t="shared" si="35"/>
        <v>129</v>
      </c>
      <c r="T11">
        <v>516</v>
      </c>
      <c r="U11">
        <v>8652</v>
      </c>
      <c r="V11" t="s">
        <v>308</v>
      </c>
      <c r="W11">
        <v>2464.5300000000002</v>
      </c>
      <c r="X11">
        <v>1068.3309999999999</v>
      </c>
      <c r="Y11">
        <v>2.3069999999999999</v>
      </c>
      <c r="Z11">
        <v>12.007</v>
      </c>
      <c r="AA11">
        <v>159.984679</v>
      </c>
      <c r="AB11">
        <v>1.8874599999999999</v>
      </c>
      <c r="AC11">
        <v>56.921616999999998</v>
      </c>
      <c r="AD11" s="1">
        <v>504</v>
      </c>
      <c r="AE11">
        <v>6</v>
      </c>
      <c r="AF11">
        <v>129</v>
      </c>
      <c r="AG11">
        <v>70</v>
      </c>
      <c r="AH11">
        <v>15.404787000000001</v>
      </c>
      <c r="AI11">
        <v>550.1</v>
      </c>
      <c r="AJ11">
        <v>0</v>
      </c>
      <c r="AK11">
        <v>0</v>
      </c>
      <c r="AL11">
        <v>0</v>
      </c>
      <c r="AM11" t="s">
        <v>309</v>
      </c>
      <c r="AN11" t="s">
        <v>666</v>
      </c>
      <c r="AO11">
        <v>2464.5300000000002</v>
      </c>
      <c r="AR11" t="s">
        <v>119</v>
      </c>
      <c r="AS11" t="s">
        <v>123</v>
      </c>
      <c r="AT11" t="s">
        <v>245</v>
      </c>
      <c r="AU11" t="s">
        <v>308</v>
      </c>
      <c r="AV11" t="s">
        <v>48</v>
      </c>
      <c r="AW11">
        <v>1</v>
      </c>
      <c r="BB11">
        <v>0.88730769230769224</v>
      </c>
      <c r="BC11" t="s">
        <v>69</v>
      </c>
      <c r="BF11" t="s">
        <v>119</v>
      </c>
      <c r="BG11" t="s">
        <v>123</v>
      </c>
      <c r="BH11" t="s">
        <v>308</v>
      </c>
      <c r="BI11">
        <v>8652</v>
      </c>
      <c r="BJ11">
        <v>1</v>
      </c>
      <c r="BK11" t="s">
        <v>245</v>
      </c>
      <c r="BL11" t="s">
        <v>178</v>
      </c>
      <c r="BM11">
        <v>0.88730769230769224</v>
      </c>
      <c r="BN11" t="s">
        <v>69</v>
      </c>
      <c r="BO11" t="s">
        <v>181</v>
      </c>
      <c r="BP11">
        <v>2464.5300000000002</v>
      </c>
    </row>
    <row r="12" spans="1:68" ht="16.5">
      <c r="A12" s="110" t="str">
        <f t="shared" si="18"/>
        <v>선진여객</v>
      </c>
      <c r="B12" s="111" t="str">
        <f t="shared" si="19"/>
        <v>권혁</v>
      </c>
      <c r="C12" s="112" t="str">
        <f t="shared" si="20"/>
        <v>D</v>
      </c>
      <c r="D12" s="113">
        <f t="shared" si="21"/>
        <v>0.83439999999999992</v>
      </c>
      <c r="E12" s="114">
        <f t="shared" si="22"/>
        <v>1293</v>
      </c>
      <c r="F12" s="115" t="str">
        <f t="shared" si="23"/>
        <v>80</v>
      </c>
      <c r="G12" s="116" t="str">
        <f t="shared" si="24"/>
        <v>78바1158</v>
      </c>
      <c r="H12" s="117">
        <f t="shared" si="25"/>
        <v>1</v>
      </c>
      <c r="I12" s="118">
        <f t="shared" si="26"/>
        <v>2822.1280000000002</v>
      </c>
      <c r="J12" s="119">
        <f t="shared" si="27"/>
        <v>5.4123571831406515E-3</v>
      </c>
      <c r="K12" s="119">
        <f t="shared" si="28"/>
        <v>0.36316675685077632</v>
      </c>
      <c r="L12" s="119">
        <f t="shared" si="29"/>
        <v>0.22288145682973981</v>
      </c>
      <c r="M12" s="120">
        <f t="shared" si="30"/>
        <v>12.286</v>
      </c>
      <c r="N12" s="121">
        <f t="shared" si="31"/>
        <v>3.5434253868003147E-2</v>
      </c>
      <c r="O12" s="121">
        <f t="shared" si="32"/>
        <v>7.2994562968086489</v>
      </c>
      <c r="P12" s="235">
        <f t="shared" si="33"/>
        <v>7</v>
      </c>
      <c r="Q12" s="236">
        <f t="shared" si="34"/>
        <v>1</v>
      </c>
      <c r="R12" s="236">
        <f t="shared" si="35"/>
        <v>206</v>
      </c>
      <c r="T12">
        <v>516</v>
      </c>
      <c r="U12">
        <v>1293</v>
      </c>
      <c r="V12" t="s">
        <v>310</v>
      </c>
      <c r="W12">
        <v>2822.1280000000002</v>
      </c>
      <c r="X12">
        <v>1353.078</v>
      </c>
      <c r="Y12">
        <v>2.0859999999999999</v>
      </c>
      <c r="Z12">
        <v>12.286</v>
      </c>
      <c r="AA12">
        <v>189.989124</v>
      </c>
      <c r="AB12">
        <v>1.028289</v>
      </c>
      <c r="AC12">
        <v>68.997733999999994</v>
      </c>
      <c r="AD12" s="1">
        <v>629</v>
      </c>
      <c r="AE12">
        <v>1</v>
      </c>
      <c r="AF12">
        <v>206</v>
      </c>
      <c r="AG12">
        <v>66</v>
      </c>
      <c r="AH12">
        <v>14.854155</v>
      </c>
      <c r="AI12">
        <v>122.5</v>
      </c>
      <c r="AJ12">
        <v>0</v>
      </c>
      <c r="AK12">
        <v>7</v>
      </c>
      <c r="AL12">
        <v>996</v>
      </c>
      <c r="AM12" t="s">
        <v>311</v>
      </c>
      <c r="AN12" t="s">
        <v>667</v>
      </c>
      <c r="AO12">
        <v>2822.1280000000002</v>
      </c>
      <c r="AR12" t="s">
        <v>119</v>
      </c>
      <c r="AS12" t="s">
        <v>123</v>
      </c>
      <c r="AT12" t="s">
        <v>260</v>
      </c>
      <c r="AU12" t="s">
        <v>310</v>
      </c>
      <c r="AV12" t="s">
        <v>48</v>
      </c>
      <c r="AW12">
        <v>1</v>
      </c>
      <c r="BB12">
        <v>0.83439999999999992</v>
      </c>
      <c r="BC12" t="s">
        <v>67</v>
      </c>
      <c r="BF12" t="s">
        <v>119</v>
      </c>
      <c r="BG12" t="s">
        <v>123</v>
      </c>
      <c r="BH12" t="s">
        <v>310</v>
      </c>
      <c r="BI12">
        <v>1293</v>
      </c>
      <c r="BJ12">
        <v>1</v>
      </c>
      <c r="BK12" t="s">
        <v>260</v>
      </c>
      <c r="BL12" t="s">
        <v>178</v>
      </c>
      <c r="BM12">
        <v>0.83439999999999992</v>
      </c>
      <c r="BN12" t="s">
        <v>67</v>
      </c>
      <c r="BO12" t="s">
        <v>183</v>
      </c>
      <c r="BP12">
        <v>2822.1280000000002</v>
      </c>
    </row>
    <row r="13" spans="1:68" ht="16.5">
      <c r="A13" s="127" t="str">
        <f t="shared" si="18"/>
        <v>선진여객</v>
      </c>
      <c r="B13" s="128" t="str">
        <f t="shared" si="19"/>
        <v>김금상</v>
      </c>
      <c r="C13" s="129" t="str">
        <f t="shared" si="20"/>
        <v>D</v>
      </c>
      <c r="D13" s="130">
        <f t="shared" si="21"/>
        <v>0.80214285714285716</v>
      </c>
      <c r="E13" s="131">
        <f t="shared" si="22"/>
        <v>5581</v>
      </c>
      <c r="F13" s="132" t="str">
        <f t="shared" si="23"/>
        <v>595</v>
      </c>
      <c r="G13" s="133" t="str">
        <f t="shared" si="24"/>
        <v>73아1094</v>
      </c>
      <c r="H13" s="134">
        <f t="shared" si="25"/>
        <v>1</v>
      </c>
      <c r="I13" s="135">
        <f t="shared" si="26"/>
        <v>2780.0749999999998</v>
      </c>
      <c r="J13" s="136">
        <f t="shared" si="27"/>
        <v>8.3797939714567917E-3</v>
      </c>
      <c r="K13" s="136">
        <f t="shared" si="28"/>
        <v>0.3098351093827027</v>
      </c>
      <c r="L13" s="136">
        <f t="shared" si="29"/>
        <v>0.11978094116165931</v>
      </c>
      <c r="M13" s="137">
        <f t="shared" si="30"/>
        <v>9.32</v>
      </c>
      <c r="N13" s="138">
        <f t="shared" si="31"/>
        <v>3.5970252601098894E-2</v>
      </c>
      <c r="O13" s="138">
        <f t="shared" si="32"/>
        <v>3.8488170283175815</v>
      </c>
      <c r="P13" s="233">
        <f t="shared" si="33"/>
        <v>0</v>
      </c>
      <c r="Q13" s="234">
        <f t="shared" si="34"/>
        <v>1</v>
      </c>
      <c r="R13" s="234">
        <f t="shared" si="35"/>
        <v>107</v>
      </c>
      <c r="T13">
        <v>516</v>
      </c>
      <c r="U13">
        <v>5581</v>
      </c>
      <c r="V13" t="s">
        <v>312</v>
      </c>
      <c r="W13">
        <v>2780.0749999999998</v>
      </c>
      <c r="X13">
        <v>1238.0609999999999</v>
      </c>
      <c r="Y13">
        <v>2.246</v>
      </c>
      <c r="Z13">
        <v>9.32</v>
      </c>
      <c r="AA13">
        <v>180.25240299999999</v>
      </c>
      <c r="AB13">
        <v>1.510478</v>
      </c>
      <c r="AC13">
        <v>55.848523</v>
      </c>
      <c r="AD13" s="1">
        <v>333</v>
      </c>
      <c r="AE13">
        <v>1</v>
      </c>
      <c r="AF13">
        <v>107</v>
      </c>
      <c r="AG13">
        <v>70</v>
      </c>
      <c r="AH13">
        <v>15.423234000000001</v>
      </c>
      <c r="AI13">
        <v>77.599999999999994</v>
      </c>
      <c r="AJ13">
        <v>0</v>
      </c>
      <c r="AK13">
        <v>0</v>
      </c>
      <c r="AL13">
        <v>0</v>
      </c>
      <c r="AM13" t="s">
        <v>313</v>
      </c>
      <c r="AN13" t="s">
        <v>668</v>
      </c>
      <c r="AO13">
        <v>2780.0749999999998</v>
      </c>
      <c r="AR13" t="s">
        <v>119</v>
      </c>
      <c r="AS13" t="s">
        <v>121</v>
      </c>
      <c r="AT13" t="s">
        <v>214</v>
      </c>
      <c r="AU13" t="s">
        <v>312</v>
      </c>
      <c r="AV13" t="s">
        <v>48</v>
      </c>
      <c r="AW13">
        <v>1</v>
      </c>
      <c r="BB13">
        <v>0.80214285714285716</v>
      </c>
      <c r="BC13" t="s">
        <v>67</v>
      </c>
      <c r="BF13" t="s">
        <v>119</v>
      </c>
      <c r="BG13" t="s">
        <v>121</v>
      </c>
      <c r="BH13" t="s">
        <v>312</v>
      </c>
      <c r="BI13">
        <v>5581</v>
      </c>
      <c r="BJ13">
        <v>1</v>
      </c>
      <c r="BK13" t="s">
        <v>214</v>
      </c>
      <c r="BL13" t="s">
        <v>178</v>
      </c>
      <c r="BM13">
        <v>0.80214285714285716</v>
      </c>
      <c r="BN13" t="s">
        <v>67</v>
      </c>
      <c r="BO13" t="s">
        <v>183</v>
      </c>
      <c r="BP13">
        <v>2780.0749999999998</v>
      </c>
    </row>
    <row r="14" spans="1:68" ht="16.5">
      <c r="A14" s="110" t="str">
        <f t="shared" si="18"/>
        <v>선진여객</v>
      </c>
      <c r="B14" s="111" t="str">
        <f t="shared" si="19"/>
        <v>김기붕</v>
      </c>
      <c r="C14" s="112" t="str">
        <f t="shared" si="20"/>
        <v>C</v>
      </c>
      <c r="D14" s="113">
        <f t="shared" si="21"/>
        <v>0.87961538461538458</v>
      </c>
      <c r="E14" s="114">
        <f t="shared" si="22"/>
        <v>3344</v>
      </c>
      <c r="F14" s="115" t="str">
        <f t="shared" si="23"/>
        <v>80</v>
      </c>
      <c r="G14" s="116" t="str">
        <f t="shared" si="24"/>
        <v>78바1142</v>
      </c>
      <c r="H14" s="117">
        <f t="shared" si="25"/>
        <v>1</v>
      </c>
      <c r="I14" s="118">
        <f t="shared" si="26"/>
        <v>2520.2959999999998</v>
      </c>
      <c r="J14" s="119">
        <f t="shared" si="27"/>
        <v>6.2308526199691657E-3</v>
      </c>
      <c r="K14" s="119">
        <f t="shared" si="28"/>
        <v>0.36849009549508788</v>
      </c>
      <c r="L14" s="119">
        <f t="shared" si="29"/>
        <v>0.18370858026200099</v>
      </c>
      <c r="M14" s="120">
        <f t="shared" si="30"/>
        <v>12.385</v>
      </c>
      <c r="N14" s="121">
        <f t="shared" si="31"/>
        <v>0.15871151642505485</v>
      </c>
      <c r="O14" s="121">
        <f t="shared" si="32"/>
        <v>9.1259121944406534</v>
      </c>
      <c r="P14" s="235">
        <f t="shared" si="33"/>
        <v>0</v>
      </c>
      <c r="Q14" s="236">
        <f t="shared" si="34"/>
        <v>4</v>
      </c>
      <c r="R14" s="236">
        <f t="shared" si="35"/>
        <v>230</v>
      </c>
      <c r="T14">
        <v>516</v>
      </c>
      <c r="U14">
        <v>3344</v>
      </c>
      <c r="V14" t="s">
        <v>314</v>
      </c>
      <c r="W14">
        <v>2520.2959999999998</v>
      </c>
      <c r="X14">
        <v>1101.885</v>
      </c>
      <c r="Y14">
        <v>2.2869999999999999</v>
      </c>
      <c r="Z14">
        <v>12.385</v>
      </c>
      <c r="AA14">
        <v>163.649674</v>
      </c>
      <c r="AB14">
        <v>1.0196769999999999</v>
      </c>
      <c r="AC14">
        <v>60.303283999999998</v>
      </c>
      <c r="AD14" s="1">
        <v>463</v>
      </c>
      <c r="AE14">
        <v>4</v>
      </c>
      <c r="AF14">
        <v>230</v>
      </c>
      <c r="AG14">
        <v>68</v>
      </c>
      <c r="AH14">
        <v>15.400556</v>
      </c>
      <c r="AI14">
        <v>155.9</v>
      </c>
      <c r="AJ14">
        <v>0</v>
      </c>
      <c r="AK14">
        <v>0</v>
      </c>
      <c r="AL14">
        <v>0</v>
      </c>
      <c r="AM14" t="s">
        <v>315</v>
      </c>
      <c r="AN14" t="s">
        <v>669</v>
      </c>
      <c r="AO14">
        <v>2520.2959999999998</v>
      </c>
      <c r="AR14" t="s">
        <v>119</v>
      </c>
      <c r="AS14" t="s">
        <v>123</v>
      </c>
      <c r="AT14" t="s">
        <v>244</v>
      </c>
      <c r="AU14" t="s">
        <v>314</v>
      </c>
      <c r="AV14" t="s">
        <v>48</v>
      </c>
      <c r="AW14">
        <v>1</v>
      </c>
      <c r="BB14">
        <v>0.87961538461538458</v>
      </c>
      <c r="BC14" t="s">
        <v>69</v>
      </c>
      <c r="BF14" t="s">
        <v>119</v>
      </c>
      <c r="BG14" t="s">
        <v>123</v>
      </c>
      <c r="BH14" t="s">
        <v>314</v>
      </c>
      <c r="BI14">
        <v>3344</v>
      </c>
      <c r="BJ14">
        <v>1</v>
      </c>
      <c r="BK14" t="s">
        <v>244</v>
      </c>
      <c r="BL14" t="s">
        <v>178</v>
      </c>
      <c r="BM14">
        <v>0.87961538461538458</v>
      </c>
      <c r="BN14" t="s">
        <v>69</v>
      </c>
      <c r="BO14" t="s">
        <v>181</v>
      </c>
      <c r="BP14">
        <v>2520.2959999999998</v>
      </c>
    </row>
    <row r="15" spans="1:68" ht="16.5">
      <c r="A15" s="127" t="str">
        <f t="shared" si="18"/>
        <v>선진여객</v>
      </c>
      <c r="B15" s="128" t="str">
        <f t="shared" si="19"/>
        <v>김기석</v>
      </c>
      <c r="C15" s="129" t="str">
        <f t="shared" si="20"/>
        <v>C</v>
      </c>
      <c r="D15" s="130">
        <f t="shared" si="21"/>
        <v>0.89500000000000002</v>
      </c>
      <c r="E15" s="131">
        <f t="shared" si="22"/>
        <v>4560</v>
      </c>
      <c r="F15" s="132" t="str">
        <f t="shared" si="23"/>
        <v>87</v>
      </c>
      <c r="G15" s="133" t="str">
        <f t="shared" si="24"/>
        <v>73아1299</v>
      </c>
      <c r="H15" s="134">
        <f t="shared" si="25"/>
        <v>1</v>
      </c>
      <c r="I15" s="135">
        <f t="shared" si="26"/>
        <v>427.214</v>
      </c>
      <c r="J15" s="136">
        <f t="shared" si="27"/>
        <v>1.8719101848339872E-2</v>
      </c>
      <c r="K15" s="136">
        <f t="shared" si="28"/>
        <v>0.35057057258721691</v>
      </c>
      <c r="L15" s="136">
        <f t="shared" si="29"/>
        <v>0.18257828629211589</v>
      </c>
      <c r="M15" s="137">
        <f t="shared" si="30"/>
        <v>20.427</v>
      </c>
      <c r="N15" s="138">
        <f t="shared" si="31"/>
        <v>0</v>
      </c>
      <c r="O15" s="138">
        <f t="shared" si="32"/>
        <v>43.303824312873644</v>
      </c>
      <c r="P15" s="233">
        <f t="shared" si="33"/>
        <v>1</v>
      </c>
      <c r="Q15" s="234">
        <f t="shared" si="34"/>
        <v>0</v>
      </c>
      <c r="R15" s="234">
        <f t="shared" si="35"/>
        <v>185</v>
      </c>
      <c r="T15">
        <v>516</v>
      </c>
      <c r="U15">
        <v>4560</v>
      </c>
      <c r="V15" t="s">
        <v>316</v>
      </c>
      <c r="W15">
        <v>427.214</v>
      </c>
      <c r="X15">
        <v>238.72499999999999</v>
      </c>
      <c r="Y15">
        <v>1.79</v>
      </c>
      <c r="Z15">
        <v>20.427</v>
      </c>
      <c r="AA15">
        <v>21.115542999999999</v>
      </c>
      <c r="AB15">
        <v>0.395264</v>
      </c>
      <c r="AC15">
        <v>7.402488</v>
      </c>
      <c r="AD15" s="1">
        <v>78</v>
      </c>
      <c r="AE15">
        <v>0</v>
      </c>
      <c r="AF15">
        <v>185</v>
      </c>
      <c r="AG15">
        <v>80</v>
      </c>
      <c r="AH15">
        <v>20.232205</v>
      </c>
      <c r="AI15">
        <v>501.4</v>
      </c>
      <c r="AJ15">
        <v>0</v>
      </c>
      <c r="AK15">
        <v>1</v>
      </c>
      <c r="AL15">
        <v>35</v>
      </c>
      <c r="AM15" t="s">
        <v>317</v>
      </c>
      <c r="AN15" t="s">
        <v>670</v>
      </c>
      <c r="AO15">
        <v>427.214</v>
      </c>
      <c r="AR15" t="s">
        <v>119</v>
      </c>
      <c r="AS15" t="s">
        <v>124</v>
      </c>
      <c r="AT15" t="s">
        <v>275</v>
      </c>
      <c r="AU15" t="s">
        <v>316</v>
      </c>
      <c r="AV15" t="s">
        <v>48</v>
      </c>
      <c r="AW15">
        <v>1</v>
      </c>
      <c r="BB15">
        <v>0.89500000000000002</v>
      </c>
      <c r="BC15" t="s">
        <v>69</v>
      </c>
      <c r="BF15" t="s">
        <v>119</v>
      </c>
      <c r="BG15" t="s">
        <v>124</v>
      </c>
      <c r="BH15" t="s">
        <v>316</v>
      </c>
      <c r="BI15">
        <v>4560</v>
      </c>
      <c r="BJ15">
        <v>1</v>
      </c>
      <c r="BK15" t="s">
        <v>275</v>
      </c>
      <c r="BL15" t="s">
        <v>178</v>
      </c>
      <c r="BM15">
        <v>0.89500000000000002</v>
      </c>
      <c r="BN15" t="s">
        <v>69</v>
      </c>
      <c r="BO15" t="s">
        <v>181</v>
      </c>
      <c r="BP15">
        <v>427.214</v>
      </c>
    </row>
    <row r="16" spans="1:68" ht="16.5">
      <c r="A16" s="110" t="str">
        <f t="shared" si="18"/>
        <v>선진여객</v>
      </c>
      <c r="B16" s="111" t="str">
        <f t="shared" si="19"/>
        <v>김대성</v>
      </c>
      <c r="C16" s="112" t="str">
        <f t="shared" si="20"/>
        <v>C</v>
      </c>
      <c r="D16" s="113">
        <f t="shared" si="21"/>
        <v>0.89149999999999996</v>
      </c>
      <c r="E16" s="114">
        <f t="shared" si="22"/>
        <v>1906</v>
      </c>
      <c r="F16" s="115" t="str">
        <f t="shared" si="23"/>
        <v>87</v>
      </c>
      <c r="G16" s="116" t="str">
        <f t="shared" si="24"/>
        <v>73아1299</v>
      </c>
      <c r="H16" s="117">
        <f t="shared" si="25"/>
        <v>1</v>
      </c>
      <c r="I16" s="118">
        <f t="shared" si="26"/>
        <v>627.75099999999998</v>
      </c>
      <c r="J16" s="119">
        <f t="shared" si="27"/>
        <v>2.1593579690323786E-2</v>
      </c>
      <c r="K16" s="119">
        <f t="shared" si="28"/>
        <v>0.34920418159981026</v>
      </c>
      <c r="L16" s="119">
        <f t="shared" si="29"/>
        <v>0.24372721031109471</v>
      </c>
      <c r="M16" s="120">
        <f t="shared" si="30"/>
        <v>17.588999999999999</v>
      </c>
      <c r="N16" s="121">
        <f t="shared" si="31"/>
        <v>0</v>
      </c>
      <c r="O16" s="121">
        <f t="shared" si="32"/>
        <v>32.17836371427525</v>
      </c>
      <c r="P16" s="235">
        <f t="shared" si="33"/>
        <v>8</v>
      </c>
      <c r="Q16" s="236">
        <f t="shared" si="34"/>
        <v>0</v>
      </c>
      <c r="R16" s="236">
        <f t="shared" si="35"/>
        <v>202</v>
      </c>
      <c r="T16">
        <v>516</v>
      </c>
      <c r="U16">
        <v>1906</v>
      </c>
      <c r="V16" t="s">
        <v>318</v>
      </c>
      <c r="W16">
        <v>627.75099999999998</v>
      </c>
      <c r="X16">
        <v>352.08499999999998</v>
      </c>
      <c r="Y16">
        <v>1.7829999999999999</v>
      </c>
      <c r="Z16">
        <v>17.588999999999999</v>
      </c>
      <c r="AA16">
        <v>34.834705999999997</v>
      </c>
      <c r="AB16">
        <v>0.75220600000000004</v>
      </c>
      <c r="AC16">
        <v>12.164425</v>
      </c>
      <c r="AD16" s="1">
        <v>153</v>
      </c>
      <c r="AE16">
        <v>0</v>
      </c>
      <c r="AF16">
        <v>202</v>
      </c>
      <c r="AG16">
        <v>80</v>
      </c>
      <c r="AH16">
        <v>18.020848999999998</v>
      </c>
      <c r="AI16">
        <v>329</v>
      </c>
      <c r="AJ16">
        <v>0</v>
      </c>
      <c r="AK16">
        <v>8</v>
      </c>
      <c r="AL16">
        <v>930</v>
      </c>
      <c r="AM16" t="s">
        <v>319</v>
      </c>
      <c r="AN16" t="s">
        <v>671</v>
      </c>
      <c r="AO16">
        <v>627.75099999999998</v>
      </c>
      <c r="AR16" t="s">
        <v>119</v>
      </c>
      <c r="AS16" t="s">
        <v>124</v>
      </c>
      <c r="AT16" t="s">
        <v>275</v>
      </c>
      <c r="AU16" t="s">
        <v>318</v>
      </c>
      <c r="AV16" t="s">
        <v>48</v>
      </c>
      <c r="AW16">
        <v>1</v>
      </c>
      <c r="BB16">
        <v>0.89149999999999996</v>
      </c>
      <c r="BC16" t="s">
        <v>69</v>
      </c>
      <c r="BF16" t="s">
        <v>119</v>
      </c>
      <c r="BG16" t="s">
        <v>124</v>
      </c>
      <c r="BH16" t="s">
        <v>318</v>
      </c>
      <c r="BI16">
        <v>1906</v>
      </c>
      <c r="BJ16">
        <v>1</v>
      </c>
      <c r="BK16" t="s">
        <v>275</v>
      </c>
      <c r="BL16" t="s">
        <v>178</v>
      </c>
      <c r="BM16">
        <v>0.89149999999999996</v>
      </c>
      <c r="BN16" t="s">
        <v>69</v>
      </c>
      <c r="BO16" t="s">
        <v>181</v>
      </c>
      <c r="BP16">
        <v>627.75099999999998</v>
      </c>
    </row>
    <row r="17" spans="1:68" ht="16.5">
      <c r="A17" s="127" t="str">
        <f t="shared" si="18"/>
        <v>선진여객</v>
      </c>
      <c r="B17" s="128" t="str">
        <f t="shared" si="19"/>
        <v>김대식</v>
      </c>
      <c r="C17" s="129" t="str">
        <f t="shared" si="20"/>
        <v>C</v>
      </c>
      <c r="D17" s="130">
        <f t="shared" si="21"/>
        <v>0.86650000000000005</v>
      </c>
      <c r="E17" s="131">
        <f t="shared" si="22"/>
        <v>3119</v>
      </c>
      <c r="F17" s="132" t="str">
        <f t="shared" si="23"/>
        <v>87</v>
      </c>
      <c r="G17" s="133" t="str">
        <f t="shared" si="24"/>
        <v>71바5759</v>
      </c>
      <c r="H17" s="134">
        <f t="shared" si="25"/>
        <v>1</v>
      </c>
      <c r="I17" s="135">
        <f t="shared" si="26"/>
        <v>841.673</v>
      </c>
      <c r="J17" s="136">
        <f t="shared" si="27"/>
        <v>8.6942707982411039E-3</v>
      </c>
      <c r="K17" s="136">
        <f t="shared" si="28"/>
        <v>0.34219697215306871</v>
      </c>
      <c r="L17" s="136">
        <f t="shared" si="29"/>
        <v>0.28277014945234075</v>
      </c>
      <c r="M17" s="137">
        <f t="shared" si="30"/>
        <v>18.635000000000002</v>
      </c>
      <c r="N17" s="138">
        <f t="shared" si="31"/>
        <v>0</v>
      </c>
      <c r="O17" s="138">
        <f t="shared" si="32"/>
        <v>34.098753316311679</v>
      </c>
      <c r="P17" s="233">
        <f t="shared" si="33"/>
        <v>9</v>
      </c>
      <c r="Q17" s="234">
        <f t="shared" si="34"/>
        <v>0</v>
      </c>
      <c r="R17" s="234">
        <f t="shared" si="35"/>
        <v>287</v>
      </c>
      <c r="T17">
        <v>516</v>
      </c>
      <c r="U17">
        <v>3119</v>
      </c>
      <c r="V17" t="s">
        <v>320</v>
      </c>
      <c r="W17">
        <v>841.673</v>
      </c>
      <c r="X17">
        <v>485.69499999999999</v>
      </c>
      <c r="Y17">
        <v>1.7330000000000001</v>
      </c>
      <c r="Z17">
        <v>18.635000000000002</v>
      </c>
      <c r="AA17">
        <v>43.768593000000003</v>
      </c>
      <c r="AB17">
        <v>0.38053599999999999</v>
      </c>
      <c r="AC17">
        <v>14.97748</v>
      </c>
      <c r="AD17" s="1">
        <v>238</v>
      </c>
      <c r="AE17">
        <v>0</v>
      </c>
      <c r="AF17">
        <v>287</v>
      </c>
      <c r="AG17">
        <v>81</v>
      </c>
      <c r="AH17">
        <v>19.230066999999998</v>
      </c>
      <c r="AI17">
        <v>764.9</v>
      </c>
      <c r="AJ17">
        <v>0</v>
      </c>
      <c r="AK17">
        <v>9</v>
      </c>
      <c r="AL17">
        <v>660</v>
      </c>
      <c r="AM17" t="s">
        <v>321</v>
      </c>
      <c r="AN17" t="s">
        <v>672</v>
      </c>
      <c r="AO17">
        <v>841.673</v>
      </c>
      <c r="AR17" t="s">
        <v>119</v>
      </c>
      <c r="AS17" t="s">
        <v>124</v>
      </c>
      <c r="AT17" t="s">
        <v>271</v>
      </c>
      <c r="AU17" t="s">
        <v>320</v>
      </c>
      <c r="AV17" t="s">
        <v>48</v>
      </c>
      <c r="AW17">
        <v>1</v>
      </c>
      <c r="BB17">
        <v>0.86650000000000005</v>
      </c>
      <c r="BC17" t="s">
        <v>69</v>
      </c>
      <c r="BF17" t="s">
        <v>119</v>
      </c>
      <c r="BG17" t="s">
        <v>124</v>
      </c>
      <c r="BH17" t="s">
        <v>320</v>
      </c>
      <c r="BI17">
        <v>3119</v>
      </c>
      <c r="BJ17">
        <v>1</v>
      </c>
      <c r="BK17" t="s">
        <v>271</v>
      </c>
      <c r="BL17" t="s">
        <v>178</v>
      </c>
      <c r="BM17">
        <v>0.86650000000000005</v>
      </c>
      <c r="BN17" t="s">
        <v>69</v>
      </c>
      <c r="BO17" t="s">
        <v>181</v>
      </c>
      <c r="BP17">
        <v>841.673</v>
      </c>
    </row>
    <row r="18" spans="1:68" ht="16.5">
      <c r="A18" s="110" t="str">
        <f t="shared" si="18"/>
        <v>선진여객</v>
      </c>
      <c r="B18" s="111" t="str">
        <f t="shared" si="19"/>
        <v>김도윤</v>
      </c>
      <c r="C18" s="112" t="str">
        <f t="shared" si="20"/>
        <v>D</v>
      </c>
      <c r="D18" s="113">
        <f t="shared" si="21"/>
        <v>0.83635612869095821</v>
      </c>
      <c r="E18" s="114">
        <f t="shared" si="22"/>
        <v>3253</v>
      </c>
      <c r="F18" s="115" t="str">
        <f t="shared" si="23"/>
        <v>72</v>
      </c>
      <c r="G18" s="116" t="str">
        <f t="shared" si="24"/>
        <v>78바1180</v>
      </c>
      <c r="H18" s="117">
        <f t="shared" si="25"/>
        <v>10</v>
      </c>
      <c r="I18" s="118">
        <f t="shared" si="26"/>
        <v>1753.6860000000001</v>
      </c>
      <c r="J18" s="119">
        <f t="shared" si="27"/>
        <v>1.2228365675527207E-2</v>
      </c>
      <c r="K18" s="119">
        <f t="shared" si="28"/>
        <v>0.33151757214640393</v>
      </c>
      <c r="L18" s="119">
        <f t="shared" si="29"/>
        <v>0.20129031080820625</v>
      </c>
      <c r="M18" s="120">
        <f t="shared" si="30"/>
        <v>12.895</v>
      </c>
      <c r="N18" s="121">
        <f t="shared" si="31"/>
        <v>0</v>
      </c>
      <c r="O18" s="121">
        <f t="shared" si="32"/>
        <v>28.518000082723972</v>
      </c>
      <c r="P18" s="235">
        <f t="shared" si="33"/>
        <v>0</v>
      </c>
      <c r="Q18" s="236">
        <f t="shared" si="34"/>
        <v>0</v>
      </c>
      <c r="R18" s="236">
        <f t="shared" si="35"/>
        <v>524</v>
      </c>
      <c r="T18">
        <v>516</v>
      </c>
      <c r="U18">
        <v>3253</v>
      </c>
      <c r="V18" t="s">
        <v>322</v>
      </c>
      <c r="W18">
        <v>1837.4359999999999</v>
      </c>
      <c r="X18">
        <v>904.31</v>
      </c>
      <c r="Y18">
        <v>2.032</v>
      </c>
      <c r="Z18">
        <v>12.895</v>
      </c>
      <c r="AA18">
        <v>98.992459999999994</v>
      </c>
      <c r="AB18">
        <v>1.2105159999999999</v>
      </c>
      <c r="AC18">
        <v>32.817740000000001</v>
      </c>
      <c r="AD18" s="1">
        <v>353</v>
      </c>
      <c r="AE18">
        <v>0</v>
      </c>
      <c r="AF18">
        <v>524</v>
      </c>
      <c r="AG18">
        <v>85</v>
      </c>
      <c r="AH18">
        <v>18.561373</v>
      </c>
      <c r="AI18">
        <v>2296.6999999999998</v>
      </c>
      <c r="AJ18">
        <v>34.5</v>
      </c>
      <c r="AK18">
        <v>0</v>
      </c>
      <c r="AL18">
        <v>0</v>
      </c>
      <c r="AM18" t="s">
        <v>323</v>
      </c>
      <c r="AN18" t="s">
        <v>673</v>
      </c>
      <c r="AO18">
        <v>287.36799999999999</v>
      </c>
      <c r="AR18" t="s">
        <v>119</v>
      </c>
      <c r="AS18" t="s">
        <v>122</v>
      </c>
      <c r="AT18" t="s">
        <v>228</v>
      </c>
      <c r="AU18" t="s">
        <v>322</v>
      </c>
      <c r="AV18" t="s">
        <v>48</v>
      </c>
      <c r="AW18">
        <v>10</v>
      </c>
      <c r="BB18">
        <v>0.83635612869095821</v>
      </c>
      <c r="BC18" t="s">
        <v>67</v>
      </c>
      <c r="BF18" t="s">
        <v>119</v>
      </c>
      <c r="BG18" t="s">
        <v>122</v>
      </c>
      <c r="BH18" t="s">
        <v>322</v>
      </c>
      <c r="BI18">
        <v>3253</v>
      </c>
      <c r="BJ18">
        <v>10</v>
      </c>
      <c r="BK18" t="s">
        <v>228</v>
      </c>
      <c r="BL18" t="s">
        <v>203</v>
      </c>
      <c r="BM18">
        <v>0.83635612869095821</v>
      </c>
      <c r="BN18" t="s">
        <v>67</v>
      </c>
      <c r="BO18" t="s">
        <v>183</v>
      </c>
      <c r="BP18">
        <v>1753.6860000000001</v>
      </c>
    </row>
    <row r="19" spans="1:68" ht="16.5">
      <c r="A19" s="127" t="str">
        <f t="shared" si="18"/>
        <v>선진여객</v>
      </c>
      <c r="B19" s="128" t="str">
        <f t="shared" si="19"/>
        <v>김동건</v>
      </c>
      <c r="C19" s="129" t="str">
        <f t="shared" si="20"/>
        <v>C</v>
      </c>
      <c r="D19" s="130">
        <f t="shared" si="21"/>
        <v>0.86076923076923073</v>
      </c>
      <c r="E19" s="131">
        <f t="shared" si="22"/>
        <v>6117</v>
      </c>
      <c r="F19" s="132" t="str">
        <f t="shared" si="23"/>
        <v>80</v>
      </c>
      <c r="G19" s="133" t="str">
        <f t="shared" si="24"/>
        <v>78바1152</v>
      </c>
      <c r="H19" s="134">
        <f t="shared" si="25"/>
        <v>1</v>
      </c>
      <c r="I19" s="135">
        <f t="shared" si="26"/>
        <v>2448.42</v>
      </c>
      <c r="J19" s="136">
        <f t="shared" si="27"/>
        <v>7.5159323851529724E-3</v>
      </c>
      <c r="K19" s="136">
        <f t="shared" si="28"/>
        <v>0.3542412371464741</v>
      </c>
      <c r="L19" s="136">
        <f t="shared" si="29"/>
        <v>0.16908863675349817</v>
      </c>
      <c r="M19" s="137">
        <f t="shared" si="30"/>
        <v>12.956</v>
      </c>
      <c r="N19" s="138">
        <f t="shared" si="31"/>
        <v>0.40842665882487478</v>
      </c>
      <c r="O19" s="138">
        <f t="shared" si="32"/>
        <v>29.570090098920936</v>
      </c>
      <c r="P19" s="233">
        <f t="shared" si="33"/>
        <v>0</v>
      </c>
      <c r="Q19" s="234">
        <f t="shared" si="34"/>
        <v>10</v>
      </c>
      <c r="R19" s="234">
        <f t="shared" si="35"/>
        <v>724</v>
      </c>
      <c r="T19">
        <v>516</v>
      </c>
      <c r="U19">
        <v>6117</v>
      </c>
      <c r="V19" t="s">
        <v>324</v>
      </c>
      <c r="W19">
        <v>2448.42</v>
      </c>
      <c r="X19">
        <v>1093.9559999999999</v>
      </c>
      <c r="Y19">
        <v>2.238</v>
      </c>
      <c r="Z19">
        <v>12.956</v>
      </c>
      <c r="AA19">
        <v>164.90076500000001</v>
      </c>
      <c r="AB19">
        <v>1.2393829999999999</v>
      </c>
      <c r="AC19">
        <v>58.414650999999999</v>
      </c>
      <c r="AD19" s="1">
        <v>414</v>
      </c>
      <c r="AE19">
        <v>10</v>
      </c>
      <c r="AF19">
        <v>724</v>
      </c>
      <c r="AG19">
        <v>65</v>
      </c>
      <c r="AH19">
        <v>14.847837999999999</v>
      </c>
      <c r="AI19">
        <v>35.4</v>
      </c>
      <c r="AJ19">
        <v>0</v>
      </c>
      <c r="AK19">
        <v>0</v>
      </c>
      <c r="AL19">
        <v>0</v>
      </c>
      <c r="AM19" t="s">
        <v>325</v>
      </c>
      <c r="AN19" t="s">
        <v>674</v>
      </c>
      <c r="AO19">
        <v>2448.42</v>
      </c>
      <c r="AR19" t="s">
        <v>119</v>
      </c>
      <c r="AS19" t="s">
        <v>123</v>
      </c>
      <c r="AT19" t="s">
        <v>255</v>
      </c>
      <c r="AU19" t="s">
        <v>324</v>
      </c>
      <c r="AV19" t="s">
        <v>48</v>
      </c>
      <c r="AW19">
        <v>1</v>
      </c>
      <c r="BB19">
        <v>0.86076923076923073</v>
      </c>
      <c r="BC19" t="s">
        <v>69</v>
      </c>
      <c r="BF19" t="s">
        <v>119</v>
      </c>
      <c r="BG19" t="s">
        <v>123</v>
      </c>
      <c r="BH19" t="s">
        <v>324</v>
      </c>
      <c r="BI19">
        <v>6117</v>
      </c>
      <c r="BJ19">
        <v>1</v>
      </c>
      <c r="BK19" t="s">
        <v>255</v>
      </c>
      <c r="BL19" t="s">
        <v>178</v>
      </c>
      <c r="BM19">
        <v>0.86076923076923073</v>
      </c>
      <c r="BN19" t="s">
        <v>69</v>
      </c>
      <c r="BO19" t="s">
        <v>181</v>
      </c>
      <c r="BP19">
        <v>2448.42</v>
      </c>
    </row>
    <row r="20" spans="1:68" ht="16.5">
      <c r="A20" s="110" t="str">
        <f t="shared" si="18"/>
        <v>선진여객</v>
      </c>
      <c r="B20" s="111" t="str">
        <f t="shared" si="19"/>
        <v>김동우</v>
      </c>
      <c r="C20" s="112" t="str">
        <f t="shared" si="20"/>
        <v>D</v>
      </c>
      <c r="D20" s="113">
        <f t="shared" si="21"/>
        <v>0.80775713721607056</v>
      </c>
      <c r="E20" s="114">
        <f t="shared" si="22"/>
        <v>4202</v>
      </c>
      <c r="F20" s="115" t="str">
        <f t="shared" si="23"/>
        <v>80</v>
      </c>
      <c r="G20" s="116" t="str">
        <f t="shared" si="24"/>
        <v>78바1149</v>
      </c>
      <c r="H20" s="117">
        <f t="shared" si="25"/>
        <v>13</v>
      </c>
      <c r="I20" s="118">
        <f t="shared" si="26"/>
        <v>2417.009</v>
      </c>
      <c r="J20" s="119">
        <f t="shared" si="27"/>
        <v>8.2124925402007661E-3</v>
      </c>
      <c r="K20" s="119">
        <f t="shared" si="28"/>
        <v>0.37536403232555771</v>
      </c>
      <c r="L20" s="119">
        <f t="shared" si="29"/>
        <v>0.23500119362402044</v>
      </c>
      <c r="M20" s="120">
        <f t="shared" si="30"/>
        <v>14.231999999999999</v>
      </c>
      <c r="N20" s="121">
        <f t="shared" si="31"/>
        <v>4.1373449581693734E-2</v>
      </c>
      <c r="O20" s="121">
        <f t="shared" si="32"/>
        <v>20.438484093356706</v>
      </c>
      <c r="P20" s="235">
        <f t="shared" si="33"/>
        <v>0</v>
      </c>
      <c r="Q20" s="236">
        <f t="shared" si="34"/>
        <v>1</v>
      </c>
      <c r="R20" s="236">
        <f t="shared" si="35"/>
        <v>494</v>
      </c>
      <c r="T20">
        <v>516</v>
      </c>
      <c r="U20">
        <v>4202</v>
      </c>
      <c r="V20" t="s">
        <v>326</v>
      </c>
      <c r="W20">
        <v>2417.009</v>
      </c>
      <c r="X20">
        <v>1120.2650000000001</v>
      </c>
      <c r="Y20">
        <v>2.1579999999999999</v>
      </c>
      <c r="Z20">
        <v>14.231999999999999</v>
      </c>
      <c r="AA20">
        <v>154.839958</v>
      </c>
      <c r="AB20">
        <v>1.271622</v>
      </c>
      <c r="AC20">
        <v>58.121350999999997</v>
      </c>
      <c r="AD20" s="1">
        <v>568</v>
      </c>
      <c r="AE20">
        <v>1</v>
      </c>
      <c r="AF20">
        <v>494</v>
      </c>
      <c r="AG20">
        <v>78</v>
      </c>
      <c r="AH20">
        <v>15.609723000000001</v>
      </c>
      <c r="AI20">
        <v>1112.5</v>
      </c>
      <c r="AJ20">
        <v>0</v>
      </c>
      <c r="AK20">
        <v>0</v>
      </c>
      <c r="AL20">
        <v>0</v>
      </c>
      <c r="AM20" t="s">
        <v>327</v>
      </c>
      <c r="AN20" t="s">
        <v>675</v>
      </c>
      <c r="AO20">
        <v>418.233</v>
      </c>
      <c r="AR20" t="s">
        <v>119</v>
      </c>
      <c r="AS20" t="s">
        <v>123</v>
      </c>
      <c r="AT20" t="s">
        <v>251</v>
      </c>
      <c r="AU20" t="s">
        <v>326</v>
      </c>
      <c r="AV20" t="s">
        <v>48</v>
      </c>
      <c r="AW20">
        <v>13</v>
      </c>
      <c r="BB20">
        <v>0.80775713721607056</v>
      </c>
      <c r="BC20" t="s">
        <v>67</v>
      </c>
      <c r="BF20" t="s">
        <v>119</v>
      </c>
      <c r="BG20" t="s">
        <v>123</v>
      </c>
      <c r="BH20" t="s">
        <v>326</v>
      </c>
      <c r="BI20">
        <v>4202</v>
      </c>
      <c r="BJ20">
        <v>13</v>
      </c>
      <c r="BK20" t="s">
        <v>251</v>
      </c>
      <c r="BL20" t="s">
        <v>206</v>
      </c>
      <c r="BM20">
        <v>0.80775713721607056</v>
      </c>
      <c r="BN20" t="s">
        <v>67</v>
      </c>
      <c r="BO20" t="s">
        <v>183</v>
      </c>
      <c r="BP20">
        <v>2417.009</v>
      </c>
    </row>
    <row r="21" spans="1:68" ht="16.5">
      <c r="A21" s="127" t="str">
        <f t="shared" si="18"/>
        <v>선진여객</v>
      </c>
      <c r="B21" s="128" t="str">
        <f t="shared" si="19"/>
        <v>김동일</v>
      </c>
      <c r="C21" s="129" t="str">
        <f t="shared" si="20"/>
        <v>C</v>
      </c>
      <c r="D21" s="130">
        <f t="shared" si="21"/>
        <v>0.85192307692307689</v>
      </c>
      <c r="E21" s="131">
        <f t="shared" si="22"/>
        <v>6010</v>
      </c>
      <c r="F21" s="132" t="str">
        <f t="shared" si="23"/>
        <v>80</v>
      </c>
      <c r="G21" s="133" t="str">
        <f t="shared" si="24"/>
        <v>78바1146</v>
      </c>
      <c r="H21" s="134">
        <f t="shared" si="25"/>
        <v>1</v>
      </c>
      <c r="I21" s="135">
        <f t="shared" si="26"/>
        <v>2651.77</v>
      </c>
      <c r="J21" s="136">
        <f t="shared" si="27"/>
        <v>7.8137587394890504E-3</v>
      </c>
      <c r="K21" s="136">
        <f t="shared" si="28"/>
        <v>0.35913698506649416</v>
      </c>
      <c r="L21" s="136">
        <f t="shared" si="29"/>
        <v>0.16441848274925805</v>
      </c>
      <c r="M21" s="137">
        <f t="shared" si="30"/>
        <v>12.754</v>
      </c>
      <c r="N21" s="138">
        <f t="shared" si="31"/>
        <v>0.11313198354306746</v>
      </c>
      <c r="O21" s="138">
        <f t="shared" si="32"/>
        <v>16.592690919649893</v>
      </c>
      <c r="P21" s="233">
        <f t="shared" si="33"/>
        <v>2</v>
      </c>
      <c r="Q21" s="234">
        <f t="shared" si="34"/>
        <v>3</v>
      </c>
      <c r="R21" s="234">
        <f t="shared" si="35"/>
        <v>440</v>
      </c>
      <c r="T21">
        <v>516</v>
      </c>
      <c r="U21">
        <v>6010</v>
      </c>
      <c r="V21" t="s">
        <v>328</v>
      </c>
      <c r="W21">
        <v>2651.77</v>
      </c>
      <c r="X21">
        <v>1197.386</v>
      </c>
      <c r="Y21">
        <v>2.2149999999999999</v>
      </c>
      <c r="Z21">
        <v>12.754</v>
      </c>
      <c r="AA21">
        <v>172.37606700000001</v>
      </c>
      <c r="AB21">
        <v>1.346905</v>
      </c>
      <c r="AC21">
        <v>61.906621000000001</v>
      </c>
      <c r="AD21" s="1">
        <v>436</v>
      </c>
      <c r="AE21">
        <v>3</v>
      </c>
      <c r="AF21">
        <v>440</v>
      </c>
      <c r="AG21">
        <v>81</v>
      </c>
      <c r="AH21">
        <v>15.383632</v>
      </c>
      <c r="AI21">
        <v>708.9</v>
      </c>
      <c r="AJ21">
        <v>0</v>
      </c>
      <c r="AK21">
        <v>2</v>
      </c>
      <c r="AL21">
        <v>140</v>
      </c>
      <c r="AM21" t="s">
        <v>329</v>
      </c>
      <c r="AN21" t="s">
        <v>676</v>
      </c>
      <c r="AO21">
        <v>2651.77</v>
      </c>
      <c r="AR21" t="s">
        <v>119</v>
      </c>
      <c r="AS21" t="s">
        <v>123</v>
      </c>
      <c r="AT21" t="s">
        <v>247</v>
      </c>
      <c r="AU21" t="s">
        <v>328</v>
      </c>
      <c r="AV21" t="s">
        <v>48</v>
      </c>
      <c r="AW21">
        <v>1</v>
      </c>
      <c r="BB21">
        <v>0.85192307692307689</v>
      </c>
      <c r="BC21" t="s">
        <v>69</v>
      </c>
      <c r="BF21" t="s">
        <v>119</v>
      </c>
      <c r="BG21" t="s">
        <v>123</v>
      </c>
      <c r="BH21" t="s">
        <v>328</v>
      </c>
      <c r="BI21">
        <v>6010</v>
      </c>
      <c r="BJ21">
        <v>1</v>
      </c>
      <c r="BK21" t="s">
        <v>247</v>
      </c>
      <c r="BL21" t="s">
        <v>178</v>
      </c>
      <c r="BM21">
        <v>0.85192307692307689</v>
      </c>
      <c r="BN21" t="s">
        <v>69</v>
      </c>
      <c r="BO21" t="s">
        <v>181</v>
      </c>
      <c r="BP21">
        <v>2651.77</v>
      </c>
    </row>
    <row r="22" spans="1:68" ht="16.5">
      <c r="A22" s="110" t="str">
        <f t="shared" si="18"/>
        <v>선진여객</v>
      </c>
      <c r="B22" s="111" t="str">
        <f t="shared" si="19"/>
        <v>김동희</v>
      </c>
      <c r="C22" s="112" t="str">
        <f t="shared" si="20"/>
        <v>F</v>
      </c>
      <c r="D22" s="113">
        <f t="shared" si="21"/>
        <v>0.77958333333333341</v>
      </c>
      <c r="E22" s="114">
        <f t="shared" si="22"/>
        <v>4536</v>
      </c>
      <c r="F22" s="115" t="str">
        <f t="shared" si="23"/>
        <v>87</v>
      </c>
      <c r="G22" s="116" t="str">
        <f t="shared" si="24"/>
        <v>73아1418</v>
      </c>
      <c r="H22" s="117">
        <f t="shared" si="25"/>
        <v>1</v>
      </c>
      <c r="I22" s="118">
        <f t="shared" si="26"/>
        <v>2458.163</v>
      </c>
      <c r="J22" s="119">
        <f t="shared" si="27"/>
        <v>1.0050885646697535E-2</v>
      </c>
      <c r="K22" s="119">
        <f t="shared" si="28"/>
        <v>0.34289099803724504</v>
      </c>
      <c r="L22" s="119">
        <f t="shared" si="29"/>
        <v>9.4379420730032956E-2</v>
      </c>
      <c r="M22" s="120">
        <f t="shared" si="30"/>
        <v>12.334</v>
      </c>
      <c r="N22" s="121">
        <f t="shared" si="31"/>
        <v>3.9874681849882188E-2</v>
      </c>
      <c r="O22" s="121">
        <f t="shared" si="32"/>
        <v>4.3463403216371592</v>
      </c>
      <c r="P22" s="235">
        <f t="shared" si="33"/>
        <v>0</v>
      </c>
      <c r="Q22" s="236">
        <f t="shared" si="34"/>
        <v>1</v>
      </c>
      <c r="R22" s="236">
        <f t="shared" si="35"/>
        <v>109</v>
      </c>
      <c r="T22">
        <v>516</v>
      </c>
      <c r="U22">
        <v>4536</v>
      </c>
      <c r="V22" t="s">
        <v>330</v>
      </c>
      <c r="W22">
        <v>2507.857</v>
      </c>
      <c r="X22">
        <v>1339.201</v>
      </c>
      <c r="Y22">
        <v>1.873</v>
      </c>
      <c r="Z22">
        <v>12.334</v>
      </c>
      <c r="AA22">
        <v>163.69134600000001</v>
      </c>
      <c r="AB22">
        <v>1.645243</v>
      </c>
      <c r="AC22">
        <v>56.128289000000002</v>
      </c>
      <c r="AD22" s="1">
        <v>232</v>
      </c>
      <c r="AE22">
        <v>1</v>
      </c>
      <c r="AF22">
        <v>109</v>
      </c>
      <c r="AG22">
        <v>80</v>
      </c>
      <c r="AH22">
        <v>15.320644</v>
      </c>
      <c r="AI22">
        <v>885.6</v>
      </c>
      <c r="AJ22">
        <v>0</v>
      </c>
      <c r="AK22">
        <v>0</v>
      </c>
      <c r="AL22">
        <v>0</v>
      </c>
      <c r="AM22" t="s">
        <v>331</v>
      </c>
      <c r="AN22" t="s">
        <v>677</v>
      </c>
      <c r="AO22">
        <v>2458.163</v>
      </c>
      <c r="AR22" t="s">
        <v>119</v>
      </c>
      <c r="AS22" t="s">
        <v>124</v>
      </c>
      <c r="AT22" t="s">
        <v>276</v>
      </c>
      <c r="AU22" t="s">
        <v>330</v>
      </c>
      <c r="AV22" t="s">
        <v>48</v>
      </c>
      <c r="AW22">
        <v>1</v>
      </c>
      <c r="BB22">
        <v>0.77958333333333341</v>
      </c>
      <c r="BC22" t="s">
        <v>70</v>
      </c>
      <c r="BF22" t="s">
        <v>119</v>
      </c>
      <c r="BG22" t="s">
        <v>124</v>
      </c>
      <c r="BH22" t="s">
        <v>330</v>
      </c>
      <c r="BI22">
        <v>4536</v>
      </c>
      <c r="BJ22">
        <v>1</v>
      </c>
      <c r="BK22" t="s">
        <v>276</v>
      </c>
      <c r="BL22" t="s">
        <v>178</v>
      </c>
      <c r="BM22">
        <v>0.77958333333333341</v>
      </c>
      <c r="BN22" t="s">
        <v>70</v>
      </c>
      <c r="BO22" t="s">
        <v>192</v>
      </c>
      <c r="BP22">
        <v>2458.163</v>
      </c>
    </row>
    <row r="23" spans="1:68" ht="16.5">
      <c r="A23" s="127" t="str">
        <f t="shared" si="18"/>
        <v>선진여객</v>
      </c>
      <c r="B23" s="128" t="str">
        <f t="shared" si="19"/>
        <v>김명중</v>
      </c>
      <c r="C23" s="129" t="str">
        <f t="shared" si="20"/>
        <v>F</v>
      </c>
      <c r="D23" s="130">
        <f t="shared" si="21"/>
        <v>0.72653846153846147</v>
      </c>
      <c r="E23" s="131">
        <f t="shared" si="22"/>
        <v>9675</v>
      </c>
      <c r="F23" s="132" t="str">
        <f t="shared" si="23"/>
        <v>72</v>
      </c>
      <c r="G23" s="133" t="str">
        <f t="shared" si="24"/>
        <v>78바1180</v>
      </c>
      <c r="H23" s="134">
        <f t="shared" si="25"/>
        <v>1</v>
      </c>
      <c r="I23" s="135">
        <f t="shared" si="26"/>
        <v>2294.71</v>
      </c>
      <c r="J23" s="136">
        <f t="shared" si="27"/>
        <v>1.2535656086971133E-2</v>
      </c>
      <c r="K23" s="136">
        <f t="shared" si="28"/>
        <v>0.36174610326058959</v>
      </c>
      <c r="L23" s="136">
        <f t="shared" si="29"/>
        <v>0.17082768628715611</v>
      </c>
      <c r="M23" s="137">
        <f t="shared" si="30"/>
        <v>14.625999999999999</v>
      </c>
      <c r="N23" s="138">
        <f t="shared" si="31"/>
        <v>4.3578491399784723E-2</v>
      </c>
      <c r="O23" s="138">
        <f t="shared" si="32"/>
        <v>7.9312854347608193</v>
      </c>
      <c r="P23" s="233">
        <f t="shared" si="33"/>
        <v>23</v>
      </c>
      <c r="Q23" s="234">
        <f t="shared" si="34"/>
        <v>1</v>
      </c>
      <c r="R23" s="234">
        <f t="shared" si="35"/>
        <v>182</v>
      </c>
      <c r="T23">
        <v>516</v>
      </c>
      <c r="U23">
        <v>9675</v>
      </c>
      <c r="V23" t="s">
        <v>332</v>
      </c>
      <c r="W23">
        <v>2294.71</v>
      </c>
      <c r="X23">
        <v>1214.6210000000001</v>
      </c>
      <c r="Y23">
        <v>1.889</v>
      </c>
      <c r="Z23">
        <v>14.625999999999999</v>
      </c>
      <c r="AA23">
        <v>129.25107299999999</v>
      </c>
      <c r="AB23">
        <v>1.620247</v>
      </c>
      <c r="AC23">
        <v>46.756072000000003</v>
      </c>
      <c r="AD23" s="1">
        <v>392</v>
      </c>
      <c r="AE23">
        <v>1</v>
      </c>
      <c r="AF23">
        <v>182</v>
      </c>
      <c r="AG23">
        <v>78</v>
      </c>
      <c r="AH23">
        <v>17.753895</v>
      </c>
      <c r="AI23">
        <v>1993.7</v>
      </c>
      <c r="AJ23">
        <v>0</v>
      </c>
      <c r="AK23">
        <v>23</v>
      </c>
      <c r="AL23">
        <v>3246</v>
      </c>
      <c r="AM23" t="s">
        <v>333</v>
      </c>
      <c r="AN23" t="s">
        <v>678</v>
      </c>
      <c r="AO23">
        <v>2294.71</v>
      </c>
      <c r="AR23" t="s">
        <v>119</v>
      </c>
      <c r="AS23" t="s">
        <v>122</v>
      </c>
      <c r="AT23" t="s">
        <v>228</v>
      </c>
      <c r="AU23" t="s">
        <v>332</v>
      </c>
      <c r="AV23" t="s">
        <v>48</v>
      </c>
      <c r="AW23">
        <v>1</v>
      </c>
      <c r="BB23">
        <v>0.72653846153846147</v>
      </c>
      <c r="BC23" t="s">
        <v>70</v>
      </c>
      <c r="BF23" t="s">
        <v>119</v>
      </c>
      <c r="BG23" t="s">
        <v>122</v>
      </c>
      <c r="BH23" t="s">
        <v>332</v>
      </c>
      <c r="BI23">
        <v>9675</v>
      </c>
      <c r="BJ23">
        <v>1</v>
      </c>
      <c r="BK23" t="s">
        <v>228</v>
      </c>
      <c r="BL23" t="s">
        <v>178</v>
      </c>
      <c r="BM23">
        <v>0.72653846153846147</v>
      </c>
      <c r="BN23" t="s">
        <v>70</v>
      </c>
      <c r="BO23" t="s">
        <v>192</v>
      </c>
      <c r="BP23">
        <v>2294.71</v>
      </c>
    </row>
    <row r="24" spans="1:68" ht="16.5">
      <c r="A24" s="110" t="str">
        <f t="shared" si="18"/>
        <v>선진여객</v>
      </c>
      <c r="B24" s="111" t="str">
        <f t="shared" si="19"/>
        <v>김복기</v>
      </c>
      <c r="C24" s="112" t="str">
        <f t="shared" si="20"/>
        <v>F</v>
      </c>
      <c r="D24" s="113">
        <f t="shared" si="21"/>
        <v>0.77241001628711048</v>
      </c>
      <c r="E24" s="114">
        <f t="shared" si="22"/>
        <v>4889</v>
      </c>
      <c r="F24" s="115" t="str">
        <f t="shared" si="23"/>
        <v>87</v>
      </c>
      <c r="G24" s="116" t="str">
        <f t="shared" si="24"/>
        <v>73아1419</v>
      </c>
      <c r="H24" s="117">
        <f t="shared" si="25"/>
        <v>3</v>
      </c>
      <c r="I24" s="118">
        <f t="shared" si="26"/>
        <v>2355.0949999999998</v>
      </c>
      <c r="J24" s="119">
        <f t="shared" si="27"/>
        <v>2.2840947411421304E-2</v>
      </c>
      <c r="K24" s="119">
        <f t="shared" si="28"/>
        <v>0.35555659806895895</v>
      </c>
      <c r="L24" s="119">
        <f t="shared" si="29"/>
        <v>0.17069375120748845</v>
      </c>
      <c r="M24" s="120">
        <f t="shared" si="30"/>
        <v>13.238</v>
      </c>
      <c r="N24" s="121">
        <f t="shared" si="31"/>
        <v>0.76430037854099309</v>
      </c>
      <c r="O24" s="121">
        <f t="shared" si="32"/>
        <v>42.291287612601622</v>
      </c>
      <c r="P24" s="235">
        <f t="shared" si="33"/>
        <v>8</v>
      </c>
      <c r="Q24" s="236">
        <f t="shared" si="34"/>
        <v>18</v>
      </c>
      <c r="R24" s="236">
        <f t="shared" si="35"/>
        <v>996</v>
      </c>
      <c r="T24">
        <v>516</v>
      </c>
      <c r="U24">
        <v>4889</v>
      </c>
      <c r="V24" t="s">
        <v>334</v>
      </c>
      <c r="W24">
        <v>2355.0949999999998</v>
      </c>
      <c r="X24">
        <v>1273.4580000000001</v>
      </c>
      <c r="Y24">
        <v>1.849</v>
      </c>
      <c r="Z24">
        <v>13.238</v>
      </c>
      <c r="AA24">
        <v>153.475245</v>
      </c>
      <c r="AB24">
        <v>3.5055200000000002</v>
      </c>
      <c r="AC24">
        <v>54.569136</v>
      </c>
      <c r="AD24" s="1">
        <v>402</v>
      </c>
      <c r="AE24">
        <v>18</v>
      </c>
      <c r="AF24">
        <v>996</v>
      </c>
      <c r="AG24">
        <v>84</v>
      </c>
      <c r="AH24">
        <v>15.345113</v>
      </c>
      <c r="AI24">
        <v>1371.1</v>
      </c>
      <c r="AJ24">
        <v>3.6</v>
      </c>
      <c r="AK24">
        <v>8</v>
      </c>
      <c r="AL24">
        <v>1699</v>
      </c>
      <c r="AM24" t="s">
        <v>335</v>
      </c>
      <c r="AN24" t="s">
        <v>679</v>
      </c>
      <c r="AO24">
        <v>2131.1109999999999</v>
      </c>
      <c r="AR24" t="s">
        <v>119</v>
      </c>
      <c r="AS24" t="s">
        <v>124</v>
      </c>
      <c r="AT24" t="s">
        <v>277</v>
      </c>
      <c r="AU24" t="s">
        <v>334</v>
      </c>
      <c r="AV24" t="s">
        <v>48</v>
      </c>
      <c r="AW24">
        <v>3</v>
      </c>
      <c r="BB24">
        <v>0.77241001628711048</v>
      </c>
      <c r="BC24" t="s">
        <v>70</v>
      </c>
      <c r="BF24" t="s">
        <v>119</v>
      </c>
      <c r="BG24" t="s">
        <v>124</v>
      </c>
      <c r="BH24" t="s">
        <v>334</v>
      </c>
      <c r="BI24">
        <v>4889</v>
      </c>
      <c r="BJ24">
        <v>3</v>
      </c>
      <c r="BK24" t="s">
        <v>277</v>
      </c>
      <c r="BL24" t="s">
        <v>280</v>
      </c>
      <c r="BM24">
        <v>0.77241001628711048</v>
      </c>
      <c r="BN24" t="s">
        <v>70</v>
      </c>
      <c r="BO24" t="s">
        <v>192</v>
      </c>
      <c r="BP24">
        <v>2355.0949999999998</v>
      </c>
    </row>
    <row r="25" spans="1:68" ht="16.5">
      <c r="A25" s="127" t="str">
        <f t="shared" si="18"/>
        <v>선진여객</v>
      </c>
      <c r="B25" s="128" t="str">
        <f t="shared" si="19"/>
        <v>김상배</v>
      </c>
      <c r="C25" s="129" t="str">
        <f t="shared" si="20"/>
        <v>B</v>
      </c>
      <c r="D25" s="130">
        <f t="shared" si="21"/>
        <v>0.92549999999999999</v>
      </c>
      <c r="E25" s="131">
        <f t="shared" si="22"/>
        <v>2832</v>
      </c>
      <c r="F25" s="132" t="str">
        <f t="shared" si="23"/>
        <v>72</v>
      </c>
      <c r="G25" s="133" t="str">
        <f t="shared" si="24"/>
        <v>73아1089</v>
      </c>
      <c r="H25" s="134">
        <f t="shared" si="25"/>
        <v>1</v>
      </c>
      <c r="I25" s="135">
        <f t="shared" si="26"/>
        <v>918.02099999999996</v>
      </c>
      <c r="J25" s="136">
        <f t="shared" si="27"/>
        <v>2.2004043949257222E-2</v>
      </c>
      <c r="K25" s="136">
        <f t="shared" si="28"/>
        <v>0.25385141720355914</v>
      </c>
      <c r="L25" s="136">
        <f t="shared" si="29"/>
        <v>0.14705545951563201</v>
      </c>
      <c r="M25" s="137">
        <f t="shared" si="30"/>
        <v>11.079000000000001</v>
      </c>
      <c r="N25" s="138">
        <f t="shared" si="31"/>
        <v>0</v>
      </c>
      <c r="O25" s="138">
        <f t="shared" si="32"/>
        <v>4.9018486505210666</v>
      </c>
      <c r="P25" s="233">
        <f t="shared" si="33"/>
        <v>0</v>
      </c>
      <c r="Q25" s="234">
        <f t="shared" si="34"/>
        <v>0</v>
      </c>
      <c r="R25" s="234">
        <f t="shared" si="35"/>
        <v>45</v>
      </c>
      <c r="T25">
        <v>516</v>
      </c>
      <c r="U25">
        <v>2832</v>
      </c>
      <c r="V25" t="s">
        <v>336</v>
      </c>
      <c r="W25">
        <v>918.02099999999996</v>
      </c>
      <c r="X25">
        <v>496.04899999999998</v>
      </c>
      <c r="Y25">
        <v>1.851</v>
      </c>
      <c r="Z25">
        <v>11.079000000000001</v>
      </c>
      <c r="AA25">
        <v>38.653303999999999</v>
      </c>
      <c r="AB25">
        <v>0.85052899999999998</v>
      </c>
      <c r="AC25">
        <v>9.8121960000000001</v>
      </c>
      <c r="AD25" s="1">
        <v>135</v>
      </c>
      <c r="AE25">
        <v>0</v>
      </c>
      <c r="AF25">
        <v>45</v>
      </c>
      <c r="AG25">
        <v>92</v>
      </c>
      <c r="AH25">
        <v>23.750129999999999</v>
      </c>
      <c r="AI25">
        <v>1210.4000000000001</v>
      </c>
      <c r="AJ25">
        <v>11.1</v>
      </c>
      <c r="AK25">
        <v>0</v>
      </c>
      <c r="AL25">
        <v>0</v>
      </c>
      <c r="AM25" t="s">
        <v>337</v>
      </c>
      <c r="AN25" t="s">
        <v>680</v>
      </c>
      <c r="AO25">
        <v>918.02099999999996</v>
      </c>
      <c r="AR25" t="s">
        <v>119</v>
      </c>
      <c r="AS25" t="s">
        <v>122</v>
      </c>
      <c r="AT25" t="s">
        <v>226</v>
      </c>
      <c r="AU25" t="s">
        <v>336</v>
      </c>
      <c r="AV25" t="s">
        <v>219</v>
      </c>
      <c r="AW25">
        <v>1</v>
      </c>
      <c r="BB25">
        <v>0.92549999999999999</v>
      </c>
      <c r="BC25" t="s">
        <v>68</v>
      </c>
      <c r="BF25" t="s">
        <v>119</v>
      </c>
      <c r="BG25" t="s">
        <v>122</v>
      </c>
      <c r="BH25" t="s">
        <v>336</v>
      </c>
      <c r="BI25">
        <v>2832</v>
      </c>
      <c r="BJ25">
        <v>1</v>
      </c>
      <c r="BK25" t="s">
        <v>226</v>
      </c>
      <c r="BL25" t="s">
        <v>178</v>
      </c>
      <c r="BM25">
        <v>0.92549999999999999</v>
      </c>
      <c r="BN25" t="s">
        <v>68</v>
      </c>
      <c r="BO25" t="s">
        <v>179</v>
      </c>
      <c r="BP25">
        <v>918.02099999999996</v>
      </c>
    </row>
    <row r="26" spans="1:68" ht="16.5">
      <c r="A26" s="110" t="str">
        <f t="shared" si="18"/>
        <v>선진여객</v>
      </c>
      <c r="B26" s="111" t="str">
        <f t="shared" si="19"/>
        <v>김석진</v>
      </c>
      <c r="C26" s="112" t="str">
        <f t="shared" si="20"/>
        <v>C</v>
      </c>
      <c r="D26" s="113">
        <f t="shared" si="21"/>
        <v>0.88423076923076915</v>
      </c>
      <c r="E26" s="114">
        <f t="shared" si="22"/>
        <v>6915</v>
      </c>
      <c r="F26" s="115" t="str">
        <f t="shared" si="23"/>
        <v>80</v>
      </c>
      <c r="G26" s="116" t="str">
        <f t="shared" si="24"/>
        <v>73아1437</v>
      </c>
      <c r="H26" s="117">
        <f t="shared" si="25"/>
        <v>1</v>
      </c>
      <c r="I26" s="118">
        <f t="shared" si="26"/>
        <v>1390.8320000000001</v>
      </c>
      <c r="J26" s="119">
        <f t="shared" si="27"/>
        <v>2.0299408138541926E-2</v>
      </c>
      <c r="K26" s="119">
        <f t="shared" si="28"/>
        <v>0.35011962573818189</v>
      </c>
      <c r="L26" s="119">
        <f t="shared" si="29"/>
        <v>0.2149792354504354</v>
      </c>
      <c r="M26" s="120">
        <f t="shared" si="30"/>
        <v>12.917</v>
      </c>
      <c r="N26" s="121">
        <f t="shared" si="31"/>
        <v>0</v>
      </c>
      <c r="O26" s="121">
        <f t="shared" si="32"/>
        <v>12.36669849413876</v>
      </c>
      <c r="P26" s="235">
        <f t="shared" si="33"/>
        <v>3</v>
      </c>
      <c r="Q26" s="236">
        <f t="shared" si="34"/>
        <v>0</v>
      </c>
      <c r="R26" s="236">
        <f t="shared" si="35"/>
        <v>172</v>
      </c>
      <c r="T26">
        <v>516</v>
      </c>
      <c r="U26">
        <v>6915</v>
      </c>
      <c r="V26" t="s">
        <v>338</v>
      </c>
      <c r="W26">
        <v>1390.8320000000001</v>
      </c>
      <c r="X26">
        <v>605.10199999999998</v>
      </c>
      <c r="Y26">
        <v>2.2989999999999999</v>
      </c>
      <c r="Z26">
        <v>12.917</v>
      </c>
      <c r="AA26">
        <v>91.188569999999999</v>
      </c>
      <c r="AB26">
        <v>1.8510740000000001</v>
      </c>
      <c r="AC26">
        <v>31.926908000000001</v>
      </c>
      <c r="AD26" s="1">
        <v>299</v>
      </c>
      <c r="AE26">
        <v>0</v>
      </c>
      <c r="AF26">
        <v>172</v>
      </c>
      <c r="AG26">
        <v>78</v>
      </c>
      <c r="AH26">
        <v>15.252262</v>
      </c>
      <c r="AI26">
        <v>363.5</v>
      </c>
      <c r="AJ26">
        <v>0</v>
      </c>
      <c r="AK26">
        <v>3</v>
      </c>
      <c r="AL26">
        <v>498</v>
      </c>
      <c r="AM26" t="s">
        <v>339</v>
      </c>
      <c r="AN26" t="s">
        <v>681</v>
      </c>
      <c r="AO26">
        <v>1390.8320000000001</v>
      </c>
      <c r="AR26" t="s">
        <v>119</v>
      </c>
      <c r="AS26" t="s">
        <v>123</v>
      </c>
      <c r="AT26" t="s">
        <v>235</v>
      </c>
      <c r="AU26" t="s">
        <v>338</v>
      </c>
      <c r="AV26" t="s">
        <v>48</v>
      </c>
      <c r="AW26">
        <v>1</v>
      </c>
      <c r="BB26">
        <v>0.88423076923076915</v>
      </c>
      <c r="BC26" t="s">
        <v>69</v>
      </c>
      <c r="BF26" t="s">
        <v>119</v>
      </c>
      <c r="BG26" t="s">
        <v>123</v>
      </c>
      <c r="BH26" t="s">
        <v>338</v>
      </c>
      <c r="BI26">
        <v>6915</v>
      </c>
      <c r="BJ26">
        <v>1</v>
      </c>
      <c r="BK26" t="s">
        <v>235</v>
      </c>
      <c r="BL26" t="s">
        <v>178</v>
      </c>
      <c r="BM26">
        <v>0.88423076923076915</v>
      </c>
      <c r="BN26" t="s">
        <v>69</v>
      </c>
      <c r="BO26" t="s">
        <v>181</v>
      </c>
      <c r="BP26">
        <v>1390.8320000000001</v>
      </c>
    </row>
    <row r="27" spans="1:68" ht="16.5">
      <c r="A27" s="127" t="str">
        <f t="shared" si="18"/>
        <v>선진여객</v>
      </c>
      <c r="B27" s="128" t="str">
        <f t="shared" si="19"/>
        <v>김성근</v>
      </c>
      <c r="C27" s="129" t="str">
        <f t="shared" si="20"/>
        <v>F</v>
      </c>
      <c r="D27" s="130">
        <f t="shared" si="21"/>
        <v>0.78590351556839844</v>
      </c>
      <c r="E27" s="131">
        <f t="shared" si="22"/>
        <v>6569</v>
      </c>
      <c r="F27" s="132" t="str">
        <f t="shared" si="23"/>
        <v>87</v>
      </c>
      <c r="G27" s="133" t="str">
        <f t="shared" si="24"/>
        <v>78바1168</v>
      </c>
      <c r="H27" s="134">
        <f t="shared" si="25"/>
        <v>16</v>
      </c>
      <c r="I27" s="135">
        <f t="shared" si="26"/>
        <v>1928.653</v>
      </c>
      <c r="J27" s="136">
        <f t="shared" si="27"/>
        <v>1.276447842891517E-2</v>
      </c>
      <c r="K27" s="136">
        <f t="shared" si="28"/>
        <v>0.36716042647580349</v>
      </c>
      <c r="L27" s="136">
        <f t="shared" si="29"/>
        <v>0.24369339637560514</v>
      </c>
      <c r="M27" s="137">
        <f t="shared" si="30"/>
        <v>15.766999999999999</v>
      </c>
      <c r="N27" s="138">
        <f t="shared" si="31"/>
        <v>0</v>
      </c>
      <c r="O27" s="138">
        <f t="shared" si="32"/>
        <v>29.709854494302501</v>
      </c>
      <c r="P27" s="233">
        <f t="shared" si="33"/>
        <v>1</v>
      </c>
      <c r="Q27" s="234">
        <f t="shared" si="34"/>
        <v>0</v>
      </c>
      <c r="R27" s="234">
        <f t="shared" si="35"/>
        <v>573</v>
      </c>
      <c r="T27">
        <v>516</v>
      </c>
      <c r="U27">
        <v>6569</v>
      </c>
      <c r="V27" t="s">
        <v>198</v>
      </c>
      <c r="W27">
        <v>1928.653</v>
      </c>
      <c r="X27">
        <v>1033.037</v>
      </c>
      <c r="Y27">
        <v>1.867</v>
      </c>
      <c r="Z27">
        <v>15.766999999999999</v>
      </c>
      <c r="AA27">
        <v>120.514129</v>
      </c>
      <c r="AB27">
        <v>1.5383</v>
      </c>
      <c r="AC27">
        <v>44.248018999999999</v>
      </c>
      <c r="AD27" s="1">
        <v>470</v>
      </c>
      <c r="AE27">
        <v>0</v>
      </c>
      <c r="AF27">
        <v>573</v>
      </c>
      <c r="AG27">
        <v>93</v>
      </c>
      <c r="AH27">
        <v>16.003541999999999</v>
      </c>
      <c r="AI27">
        <v>2218.1</v>
      </c>
      <c r="AJ27">
        <v>1.6</v>
      </c>
      <c r="AK27">
        <v>1</v>
      </c>
      <c r="AL27">
        <v>277</v>
      </c>
      <c r="AM27" t="s">
        <v>340</v>
      </c>
      <c r="AN27" t="s">
        <v>682</v>
      </c>
      <c r="AO27">
        <v>248.02799999999999</v>
      </c>
      <c r="AR27" t="s">
        <v>119</v>
      </c>
      <c r="AS27" t="s">
        <v>124</v>
      </c>
      <c r="AT27" t="s">
        <v>282</v>
      </c>
      <c r="AU27" t="s">
        <v>198</v>
      </c>
      <c r="AV27" t="s">
        <v>48</v>
      </c>
      <c r="AW27">
        <v>16</v>
      </c>
      <c r="BB27">
        <v>0.78590351556839844</v>
      </c>
      <c r="BC27" t="s">
        <v>70</v>
      </c>
      <c r="BF27" t="s">
        <v>119</v>
      </c>
      <c r="BG27" t="s">
        <v>124</v>
      </c>
      <c r="BH27" t="s">
        <v>198</v>
      </c>
      <c r="BI27">
        <v>6569</v>
      </c>
      <c r="BJ27">
        <v>16</v>
      </c>
      <c r="BK27" t="s">
        <v>282</v>
      </c>
      <c r="BL27" t="s">
        <v>294</v>
      </c>
      <c r="BM27">
        <v>0.78590351556839844</v>
      </c>
      <c r="BN27" t="s">
        <v>70</v>
      </c>
      <c r="BO27" t="s">
        <v>192</v>
      </c>
      <c r="BP27">
        <v>1928.653</v>
      </c>
    </row>
    <row r="28" spans="1:68" ht="16.5">
      <c r="A28" s="110" t="str">
        <f t="shared" si="18"/>
        <v>선진여객</v>
      </c>
      <c r="B28" s="111" t="str">
        <f t="shared" si="19"/>
        <v>김성진</v>
      </c>
      <c r="C28" s="112" t="str">
        <f t="shared" si="20"/>
        <v>F</v>
      </c>
      <c r="D28" s="113">
        <f t="shared" si="21"/>
        <v>0.73807692307692307</v>
      </c>
      <c r="E28" s="114">
        <f t="shared" si="22"/>
        <v>2283</v>
      </c>
      <c r="F28" s="115" t="str">
        <f t="shared" si="23"/>
        <v>72</v>
      </c>
      <c r="G28" s="116" t="str">
        <f t="shared" si="24"/>
        <v>78바1173</v>
      </c>
      <c r="H28" s="117">
        <f t="shared" si="25"/>
        <v>1</v>
      </c>
      <c r="I28" s="118">
        <f t="shared" si="26"/>
        <v>2788.8029999999999</v>
      </c>
      <c r="J28" s="119">
        <f t="shared" si="27"/>
        <v>2.6361370941795408E-2</v>
      </c>
      <c r="K28" s="119">
        <f t="shared" si="28"/>
        <v>0.35669503090693427</v>
      </c>
      <c r="L28" s="119">
        <f t="shared" si="29"/>
        <v>0.24634224791066275</v>
      </c>
      <c r="M28" s="120">
        <f t="shared" si="30"/>
        <v>14.282</v>
      </c>
      <c r="N28" s="121">
        <f t="shared" si="31"/>
        <v>0</v>
      </c>
      <c r="O28" s="121">
        <f t="shared" si="32"/>
        <v>13.41077157475806</v>
      </c>
      <c r="P28" s="235">
        <f t="shared" si="33"/>
        <v>34</v>
      </c>
      <c r="Q28" s="236">
        <f t="shared" si="34"/>
        <v>0</v>
      </c>
      <c r="R28" s="236">
        <f t="shared" si="35"/>
        <v>374</v>
      </c>
      <c r="T28">
        <v>516</v>
      </c>
      <c r="U28">
        <v>2283</v>
      </c>
      <c r="V28" t="s">
        <v>199</v>
      </c>
      <c r="W28">
        <v>2788.8029999999999</v>
      </c>
      <c r="X28">
        <v>1453.4190000000001</v>
      </c>
      <c r="Y28">
        <v>1.919</v>
      </c>
      <c r="Z28">
        <v>14.282</v>
      </c>
      <c r="AA28">
        <v>162.75716499999999</v>
      </c>
      <c r="AB28">
        <v>4.290502</v>
      </c>
      <c r="AC28">
        <v>58.054671999999997</v>
      </c>
      <c r="AD28" s="1">
        <v>687</v>
      </c>
      <c r="AE28">
        <v>0</v>
      </c>
      <c r="AF28">
        <v>374</v>
      </c>
      <c r="AG28">
        <v>82</v>
      </c>
      <c r="AH28">
        <v>17.134747000000001</v>
      </c>
      <c r="AI28">
        <v>4220.3</v>
      </c>
      <c r="AJ28">
        <v>0</v>
      </c>
      <c r="AK28">
        <v>34</v>
      </c>
      <c r="AL28">
        <v>6451</v>
      </c>
      <c r="AM28" t="s">
        <v>341</v>
      </c>
      <c r="AN28" t="s">
        <v>683</v>
      </c>
      <c r="AO28">
        <v>2788.8029999999999</v>
      </c>
      <c r="AR28" t="s">
        <v>119</v>
      </c>
      <c r="AS28" t="s">
        <v>122</v>
      </c>
      <c r="AT28" t="s">
        <v>227</v>
      </c>
      <c r="AU28" t="s">
        <v>199</v>
      </c>
      <c r="AV28" t="s">
        <v>48</v>
      </c>
      <c r="AW28">
        <v>1</v>
      </c>
      <c r="BB28">
        <v>0.73807692307692307</v>
      </c>
      <c r="BC28" t="s">
        <v>70</v>
      </c>
      <c r="BF28" t="s">
        <v>119</v>
      </c>
      <c r="BG28" t="s">
        <v>122</v>
      </c>
      <c r="BH28" t="s">
        <v>199</v>
      </c>
      <c r="BI28">
        <v>2283</v>
      </c>
      <c r="BJ28">
        <v>1</v>
      </c>
      <c r="BK28" t="s">
        <v>227</v>
      </c>
      <c r="BL28" t="s">
        <v>178</v>
      </c>
      <c r="BM28">
        <v>0.73807692307692307</v>
      </c>
      <c r="BN28" t="s">
        <v>70</v>
      </c>
      <c r="BO28" t="s">
        <v>192</v>
      </c>
      <c r="BP28">
        <v>2788.8029999999999</v>
      </c>
    </row>
    <row r="29" spans="1:68" ht="16.5">
      <c r="A29" s="127" t="str">
        <f t="shared" si="18"/>
        <v>선진여객</v>
      </c>
      <c r="B29" s="128" t="str">
        <f t="shared" si="19"/>
        <v>김성현</v>
      </c>
      <c r="C29" s="129" t="str">
        <f t="shared" si="20"/>
        <v>C</v>
      </c>
      <c r="D29" s="130">
        <f t="shared" si="21"/>
        <v>0.85239999999999994</v>
      </c>
      <c r="E29" s="131">
        <f t="shared" si="22"/>
        <v>7542</v>
      </c>
      <c r="F29" s="132" t="str">
        <f t="shared" si="23"/>
        <v>80</v>
      </c>
      <c r="G29" s="133" t="str">
        <f t="shared" si="24"/>
        <v>78바1139</v>
      </c>
      <c r="H29" s="134">
        <f t="shared" si="25"/>
        <v>1</v>
      </c>
      <c r="I29" s="135">
        <f t="shared" si="26"/>
        <v>2520.3009999999999</v>
      </c>
      <c r="J29" s="136">
        <f t="shared" si="27"/>
        <v>5.7775914694910245E-3</v>
      </c>
      <c r="K29" s="136">
        <f t="shared" si="28"/>
        <v>0.36079672996982903</v>
      </c>
      <c r="L29" s="136">
        <f t="shared" si="29"/>
        <v>0.2281473522408633</v>
      </c>
      <c r="M29" s="137">
        <f t="shared" si="30"/>
        <v>12.494999999999999</v>
      </c>
      <c r="N29" s="138">
        <f t="shared" si="31"/>
        <v>0.79355600779430713</v>
      </c>
      <c r="O29" s="138">
        <f t="shared" si="32"/>
        <v>5.7532810565087269</v>
      </c>
      <c r="P29" s="233">
        <f t="shared" si="33"/>
        <v>2</v>
      </c>
      <c r="Q29" s="234">
        <f t="shared" si="34"/>
        <v>20</v>
      </c>
      <c r="R29" s="234">
        <f t="shared" si="35"/>
        <v>145</v>
      </c>
      <c r="T29">
        <v>516</v>
      </c>
      <c r="U29">
        <v>7542</v>
      </c>
      <c r="V29" t="s">
        <v>342</v>
      </c>
      <c r="W29">
        <v>2520.3009999999999</v>
      </c>
      <c r="X29">
        <v>1182.4939999999999</v>
      </c>
      <c r="Y29">
        <v>2.1309999999999998</v>
      </c>
      <c r="Z29">
        <v>12.494999999999999</v>
      </c>
      <c r="AA29">
        <v>169.513543</v>
      </c>
      <c r="AB29">
        <v>0.97938000000000003</v>
      </c>
      <c r="AC29">
        <v>61.159931999999998</v>
      </c>
      <c r="AD29" s="1">
        <v>575</v>
      </c>
      <c r="AE29">
        <v>20</v>
      </c>
      <c r="AF29">
        <v>145</v>
      </c>
      <c r="AG29">
        <v>74</v>
      </c>
      <c r="AH29">
        <v>14.867844</v>
      </c>
      <c r="AI29">
        <v>15.7</v>
      </c>
      <c r="AJ29">
        <v>0</v>
      </c>
      <c r="AK29">
        <v>2</v>
      </c>
      <c r="AL29">
        <v>81</v>
      </c>
      <c r="AM29" t="s">
        <v>343</v>
      </c>
      <c r="AN29" t="s">
        <v>684</v>
      </c>
      <c r="AO29">
        <v>2520.3009999999999</v>
      </c>
      <c r="AR29" t="s">
        <v>119</v>
      </c>
      <c r="AS29" t="s">
        <v>123</v>
      </c>
      <c r="AT29" t="s">
        <v>242</v>
      </c>
      <c r="AU29" t="s">
        <v>342</v>
      </c>
      <c r="AV29" t="s">
        <v>48</v>
      </c>
      <c r="AW29">
        <v>1</v>
      </c>
      <c r="BB29">
        <v>0.85239999999999994</v>
      </c>
      <c r="BC29" t="s">
        <v>69</v>
      </c>
      <c r="BF29" t="s">
        <v>119</v>
      </c>
      <c r="BG29" t="s">
        <v>123</v>
      </c>
      <c r="BH29" t="s">
        <v>342</v>
      </c>
      <c r="BI29">
        <v>7542</v>
      </c>
      <c r="BJ29">
        <v>1</v>
      </c>
      <c r="BK29" t="s">
        <v>242</v>
      </c>
      <c r="BL29" t="s">
        <v>178</v>
      </c>
      <c r="BM29">
        <v>0.85239999999999994</v>
      </c>
      <c r="BN29" t="s">
        <v>69</v>
      </c>
      <c r="BO29" t="s">
        <v>181</v>
      </c>
      <c r="BP29">
        <v>2520.3009999999999</v>
      </c>
    </row>
    <row r="30" spans="1:68" ht="16.5">
      <c r="A30" s="110" t="str">
        <f t="shared" si="18"/>
        <v>선진여객</v>
      </c>
      <c r="B30" s="111" t="str">
        <f t="shared" si="19"/>
        <v>김성환</v>
      </c>
      <c r="C30" s="112" t="str">
        <f t="shared" si="20"/>
        <v>D</v>
      </c>
      <c r="D30" s="113">
        <f t="shared" si="21"/>
        <v>0.83625000000000005</v>
      </c>
      <c r="E30" s="114">
        <f t="shared" si="22"/>
        <v>7866</v>
      </c>
      <c r="F30" s="115" t="str">
        <f t="shared" si="23"/>
        <v>87</v>
      </c>
      <c r="G30" s="116" t="str">
        <f t="shared" si="24"/>
        <v>78바1187</v>
      </c>
      <c r="H30" s="117">
        <f t="shared" si="25"/>
        <v>1</v>
      </c>
      <c r="I30" s="118">
        <f t="shared" si="26"/>
        <v>2691.1190000000001</v>
      </c>
      <c r="J30" s="119">
        <f t="shared" si="27"/>
        <v>1.2384987078383671E-3</v>
      </c>
      <c r="K30" s="119">
        <f t="shared" si="28"/>
        <v>0.35715014572377574</v>
      </c>
      <c r="L30" s="119">
        <f t="shared" si="29"/>
        <v>0.15718368455649862</v>
      </c>
      <c r="M30" s="120">
        <f t="shared" si="30"/>
        <v>10.632</v>
      </c>
      <c r="N30" s="121">
        <f t="shared" si="31"/>
        <v>0.33443337139680557</v>
      </c>
      <c r="O30" s="121">
        <f t="shared" si="32"/>
        <v>20.474754182182206</v>
      </c>
      <c r="P30" s="235">
        <f t="shared" si="33"/>
        <v>3</v>
      </c>
      <c r="Q30" s="236">
        <f t="shared" si="34"/>
        <v>9</v>
      </c>
      <c r="R30" s="236">
        <f t="shared" si="35"/>
        <v>551</v>
      </c>
      <c r="T30">
        <v>516</v>
      </c>
      <c r="U30">
        <v>7866</v>
      </c>
      <c r="V30" t="s">
        <v>344</v>
      </c>
      <c r="W30">
        <v>2691.1190000000001</v>
      </c>
      <c r="X30">
        <v>1340.748</v>
      </c>
      <c r="Y30">
        <v>2.0070000000000001</v>
      </c>
      <c r="Z30">
        <v>10.632</v>
      </c>
      <c r="AA30">
        <v>170.64854299999999</v>
      </c>
      <c r="AB30">
        <v>0.21134800000000001</v>
      </c>
      <c r="AC30">
        <v>60.947152000000003</v>
      </c>
      <c r="AD30" s="1">
        <v>423</v>
      </c>
      <c r="AE30">
        <v>9</v>
      </c>
      <c r="AF30">
        <v>551</v>
      </c>
      <c r="AG30">
        <v>89</v>
      </c>
      <c r="AH30">
        <v>15.76995</v>
      </c>
      <c r="AI30">
        <v>575.29999999999995</v>
      </c>
      <c r="AJ30">
        <v>14.7</v>
      </c>
      <c r="AK30">
        <v>3</v>
      </c>
      <c r="AL30">
        <v>552</v>
      </c>
      <c r="AM30" t="s">
        <v>345</v>
      </c>
      <c r="AN30" t="s">
        <v>685</v>
      </c>
      <c r="AO30">
        <v>2691.1190000000001</v>
      </c>
      <c r="AR30" t="s">
        <v>119</v>
      </c>
      <c r="AS30" t="s">
        <v>124</v>
      </c>
      <c r="AT30" t="s">
        <v>288</v>
      </c>
      <c r="AU30" t="s">
        <v>344</v>
      </c>
      <c r="AV30" t="s">
        <v>48</v>
      </c>
      <c r="AW30">
        <v>1</v>
      </c>
      <c r="BB30">
        <v>0.83625000000000005</v>
      </c>
      <c r="BC30" t="s">
        <v>67</v>
      </c>
      <c r="BF30" t="s">
        <v>119</v>
      </c>
      <c r="BG30" t="s">
        <v>124</v>
      </c>
      <c r="BH30" t="s">
        <v>344</v>
      </c>
      <c r="BI30">
        <v>7866</v>
      </c>
      <c r="BJ30">
        <v>1</v>
      </c>
      <c r="BK30" t="s">
        <v>288</v>
      </c>
      <c r="BL30" t="s">
        <v>178</v>
      </c>
      <c r="BM30">
        <v>0.83625000000000005</v>
      </c>
      <c r="BN30" t="s">
        <v>67</v>
      </c>
      <c r="BO30" t="s">
        <v>183</v>
      </c>
      <c r="BP30">
        <v>2691.1190000000001</v>
      </c>
    </row>
    <row r="31" spans="1:68" ht="16.5">
      <c r="A31" s="127" t="str">
        <f t="shared" si="18"/>
        <v>선진여객</v>
      </c>
      <c r="B31" s="128" t="str">
        <f t="shared" si="19"/>
        <v>김양현</v>
      </c>
      <c r="C31" s="129" t="str">
        <f t="shared" si="20"/>
        <v>C</v>
      </c>
      <c r="D31" s="130">
        <f t="shared" si="21"/>
        <v>0.876</v>
      </c>
      <c r="E31" s="131">
        <f t="shared" si="22"/>
        <v>1087</v>
      </c>
      <c r="F31" s="132" t="str">
        <f t="shared" si="23"/>
        <v>87</v>
      </c>
      <c r="G31" s="133" t="str">
        <f t="shared" si="24"/>
        <v>70바3824</v>
      </c>
      <c r="H31" s="134">
        <f t="shared" si="25"/>
        <v>1</v>
      </c>
      <c r="I31" s="135">
        <f t="shared" si="26"/>
        <v>2207.44</v>
      </c>
      <c r="J31" s="136">
        <f t="shared" si="27"/>
        <v>9.113534363182612E-3</v>
      </c>
      <c r="K31" s="136">
        <f t="shared" si="28"/>
        <v>0.35635937428517983</v>
      </c>
      <c r="L31" s="136">
        <f t="shared" si="29"/>
        <v>0.28041532272677855</v>
      </c>
      <c r="M31" s="137">
        <f t="shared" si="30"/>
        <v>17.556999999999999</v>
      </c>
      <c r="N31" s="138">
        <f t="shared" si="31"/>
        <v>4.5301344543906059E-2</v>
      </c>
      <c r="O31" s="138">
        <f t="shared" si="32"/>
        <v>7.2482151270249702</v>
      </c>
      <c r="P31" s="233">
        <f t="shared" si="33"/>
        <v>1</v>
      </c>
      <c r="Q31" s="234">
        <f t="shared" si="34"/>
        <v>1</v>
      </c>
      <c r="R31" s="234">
        <f t="shared" si="35"/>
        <v>160</v>
      </c>
      <c r="T31">
        <v>516</v>
      </c>
      <c r="U31">
        <v>1087</v>
      </c>
      <c r="V31" t="s">
        <v>346</v>
      </c>
      <c r="W31">
        <v>2207.44</v>
      </c>
      <c r="X31">
        <v>1259.7909999999999</v>
      </c>
      <c r="Y31">
        <v>1.752</v>
      </c>
      <c r="Z31">
        <v>17.556999999999999</v>
      </c>
      <c r="AA31">
        <v>128.52884</v>
      </c>
      <c r="AB31">
        <v>1.1713519999999999</v>
      </c>
      <c r="AC31">
        <v>45.802456999999997</v>
      </c>
      <c r="AD31" s="1">
        <v>619</v>
      </c>
      <c r="AE31">
        <v>1</v>
      </c>
      <c r="AF31">
        <v>160</v>
      </c>
      <c r="AG31">
        <v>80</v>
      </c>
      <c r="AH31">
        <v>17.174665999999998</v>
      </c>
      <c r="AI31">
        <v>1730.8</v>
      </c>
      <c r="AJ31">
        <v>0</v>
      </c>
      <c r="AK31">
        <v>1</v>
      </c>
      <c r="AL31">
        <v>91</v>
      </c>
      <c r="AM31" t="s">
        <v>347</v>
      </c>
      <c r="AN31" t="s">
        <v>686</v>
      </c>
      <c r="AO31">
        <v>2207.44</v>
      </c>
      <c r="AR31" t="s">
        <v>119</v>
      </c>
      <c r="AS31" t="s">
        <v>124</v>
      </c>
      <c r="AT31" t="s">
        <v>266</v>
      </c>
      <c r="AU31" t="s">
        <v>346</v>
      </c>
      <c r="AV31" t="s">
        <v>48</v>
      </c>
      <c r="AW31">
        <v>1</v>
      </c>
      <c r="BB31">
        <v>0.876</v>
      </c>
      <c r="BC31" t="s">
        <v>69</v>
      </c>
      <c r="BF31" t="s">
        <v>119</v>
      </c>
      <c r="BG31" t="s">
        <v>124</v>
      </c>
      <c r="BH31" t="s">
        <v>346</v>
      </c>
      <c r="BI31">
        <v>1087</v>
      </c>
      <c r="BJ31">
        <v>1</v>
      </c>
      <c r="BK31" t="s">
        <v>266</v>
      </c>
      <c r="BL31" t="s">
        <v>178</v>
      </c>
      <c r="BM31">
        <v>0.876</v>
      </c>
      <c r="BN31" t="s">
        <v>69</v>
      </c>
      <c r="BO31" t="s">
        <v>181</v>
      </c>
      <c r="BP31">
        <v>2207.44</v>
      </c>
    </row>
    <row r="32" spans="1:68" ht="16.5">
      <c r="A32" s="110" t="str">
        <f t="shared" si="18"/>
        <v>선진여객</v>
      </c>
      <c r="B32" s="111" t="str">
        <f t="shared" si="19"/>
        <v>김용록</v>
      </c>
      <c r="C32" s="112" t="str">
        <f t="shared" si="20"/>
        <v>F</v>
      </c>
      <c r="D32" s="113">
        <f t="shared" si="21"/>
        <v>0.72421439125559972</v>
      </c>
      <c r="E32" s="114">
        <f t="shared" si="22"/>
        <v>4214</v>
      </c>
      <c r="F32" s="115" t="str">
        <f t="shared" si="23"/>
        <v>87</v>
      </c>
      <c r="G32" s="116" t="str">
        <f t="shared" si="24"/>
        <v>78바1165</v>
      </c>
      <c r="H32" s="117">
        <f t="shared" si="25"/>
        <v>11</v>
      </c>
      <c r="I32" s="118">
        <f t="shared" si="26"/>
        <v>6054.5999999999995</v>
      </c>
      <c r="J32" s="119">
        <f t="shared" si="27"/>
        <v>1.0529705424674511E-2</v>
      </c>
      <c r="K32" s="119">
        <f t="shared" si="28"/>
        <v>0.38762953349218837</v>
      </c>
      <c r="L32" s="119">
        <f t="shared" si="29"/>
        <v>0.18944273775311335</v>
      </c>
      <c r="M32" s="120">
        <f t="shared" si="30"/>
        <v>16.991</v>
      </c>
      <c r="N32" s="121">
        <f t="shared" si="31"/>
        <v>8.182438261866827E-2</v>
      </c>
      <c r="O32" s="121">
        <f t="shared" si="32"/>
        <v>25.021896204788757</v>
      </c>
      <c r="P32" s="235">
        <f t="shared" si="33"/>
        <v>21</v>
      </c>
      <c r="Q32" s="236">
        <f t="shared" si="34"/>
        <v>5</v>
      </c>
      <c r="R32" s="236">
        <f t="shared" si="35"/>
        <v>1529</v>
      </c>
      <c r="T32">
        <v>516</v>
      </c>
      <c r="U32">
        <v>4214</v>
      </c>
      <c r="V32" t="s">
        <v>348</v>
      </c>
      <c r="W32">
        <v>6110.6480000000001</v>
      </c>
      <c r="X32">
        <v>3406.5520000000001</v>
      </c>
      <c r="Y32">
        <v>1.794</v>
      </c>
      <c r="Z32">
        <v>16.991</v>
      </c>
      <c r="AA32">
        <v>404.427933</v>
      </c>
      <c r="AB32">
        <v>4.2585069999999998</v>
      </c>
      <c r="AC32">
        <v>156.76821100000001</v>
      </c>
      <c r="AD32" s="1">
        <v>1147</v>
      </c>
      <c r="AE32">
        <v>5</v>
      </c>
      <c r="AF32">
        <v>1529</v>
      </c>
      <c r="AG32">
        <v>85</v>
      </c>
      <c r="AH32">
        <v>15.109361</v>
      </c>
      <c r="AI32">
        <v>4198.5</v>
      </c>
      <c r="AJ32">
        <v>87.1</v>
      </c>
      <c r="AK32">
        <v>21</v>
      </c>
      <c r="AL32">
        <v>2756</v>
      </c>
      <c r="AM32" t="s">
        <v>349</v>
      </c>
      <c r="AN32" t="s">
        <v>687</v>
      </c>
      <c r="AO32">
        <v>4741.9470000000001</v>
      </c>
      <c r="AR32" t="s">
        <v>119</v>
      </c>
      <c r="AS32" t="s">
        <v>124</v>
      </c>
      <c r="AT32" t="s">
        <v>281</v>
      </c>
      <c r="AU32" t="s">
        <v>348</v>
      </c>
      <c r="AV32" t="s">
        <v>48</v>
      </c>
      <c r="AW32">
        <v>11</v>
      </c>
      <c r="BB32">
        <v>0.72421439125559972</v>
      </c>
      <c r="BC32" t="s">
        <v>70</v>
      </c>
      <c r="BF32" t="s">
        <v>119</v>
      </c>
      <c r="BG32" t="s">
        <v>124</v>
      </c>
      <c r="BH32" t="s">
        <v>348</v>
      </c>
      <c r="BI32">
        <v>4214</v>
      </c>
      <c r="BJ32">
        <v>11</v>
      </c>
      <c r="BK32" t="s">
        <v>281</v>
      </c>
      <c r="BL32" t="s">
        <v>289</v>
      </c>
      <c r="BM32">
        <v>0.72421439125559972</v>
      </c>
      <c r="BN32" t="s">
        <v>70</v>
      </c>
      <c r="BO32" t="s">
        <v>192</v>
      </c>
      <c r="BP32">
        <v>6054.5999999999995</v>
      </c>
    </row>
    <row r="33" spans="1:68" ht="16.5">
      <c r="A33" s="127" t="str">
        <f t="shared" si="18"/>
        <v>선진여객</v>
      </c>
      <c r="B33" s="128" t="str">
        <f t="shared" si="19"/>
        <v>김용삼</v>
      </c>
      <c r="C33" s="129" t="str">
        <f t="shared" si="20"/>
        <v>C</v>
      </c>
      <c r="D33" s="130">
        <f t="shared" si="21"/>
        <v>0.88238403601442283</v>
      </c>
      <c r="E33" s="131">
        <f t="shared" si="22"/>
        <v>7713</v>
      </c>
      <c r="F33" s="132" t="str">
        <f t="shared" si="23"/>
        <v>80</v>
      </c>
      <c r="G33" s="133" t="str">
        <f t="shared" si="24"/>
        <v>78바1153</v>
      </c>
      <c r="H33" s="134">
        <f t="shared" si="25"/>
        <v>15</v>
      </c>
      <c r="I33" s="135">
        <f t="shared" si="26"/>
        <v>2280.4490000000005</v>
      </c>
      <c r="J33" s="136">
        <f t="shared" si="27"/>
        <v>9.5360373299052253E-3</v>
      </c>
      <c r="K33" s="136">
        <f t="shared" si="28"/>
        <v>0.35623638565306021</v>
      </c>
      <c r="L33" s="136">
        <f t="shared" si="29"/>
        <v>0.2179395373454964</v>
      </c>
      <c r="M33" s="137">
        <f t="shared" si="30"/>
        <v>11.205</v>
      </c>
      <c r="N33" s="138">
        <f t="shared" si="31"/>
        <v>0.1315530406512051</v>
      </c>
      <c r="O33" s="138">
        <f t="shared" si="32"/>
        <v>5.3059726395986049</v>
      </c>
      <c r="P33" s="233">
        <f t="shared" si="33"/>
        <v>5</v>
      </c>
      <c r="Q33" s="234">
        <f t="shared" si="34"/>
        <v>3</v>
      </c>
      <c r="R33" s="234">
        <f t="shared" si="35"/>
        <v>121</v>
      </c>
      <c r="T33">
        <v>516</v>
      </c>
      <c r="U33">
        <v>7713</v>
      </c>
      <c r="V33" t="s">
        <v>350</v>
      </c>
      <c r="W33">
        <v>2280.4490000000001</v>
      </c>
      <c r="X33">
        <v>1004.936</v>
      </c>
      <c r="Y33">
        <v>2.2690000000000001</v>
      </c>
      <c r="Z33">
        <v>11.205</v>
      </c>
      <c r="AA33">
        <v>157.353306</v>
      </c>
      <c r="AB33">
        <v>1.5005269999999999</v>
      </c>
      <c r="AC33">
        <v>56.054972999999997</v>
      </c>
      <c r="AD33" s="1">
        <v>497</v>
      </c>
      <c r="AE33">
        <v>3</v>
      </c>
      <c r="AF33">
        <v>121</v>
      </c>
      <c r="AG33">
        <v>66</v>
      </c>
      <c r="AH33">
        <v>14.492539000000001</v>
      </c>
      <c r="AI33">
        <v>9.5</v>
      </c>
      <c r="AJ33">
        <v>0</v>
      </c>
      <c r="AK33">
        <v>5</v>
      </c>
      <c r="AL33">
        <v>737</v>
      </c>
      <c r="AM33" t="s">
        <v>351</v>
      </c>
      <c r="AN33" t="s">
        <v>688</v>
      </c>
      <c r="AO33">
        <v>269.20600000000002</v>
      </c>
      <c r="AR33" t="s">
        <v>119</v>
      </c>
      <c r="AS33" t="s">
        <v>123</v>
      </c>
      <c r="AT33" t="s">
        <v>256</v>
      </c>
      <c r="AU33" t="s">
        <v>350</v>
      </c>
      <c r="AV33" t="s">
        <v>48</v>
      </c>
      <c r="AW33">
        <v>15</v>
      </c>
      <c r="BB33">
        <v>0.88238403601442283</v>
      </c>
      <c r="BC33" t="s">
        <v>69</v>
      </c>
      <c r="BF33" t="s">
        <v>119</v>
      </c>
      <c r="BG33" t="s">
        <v>123</v>
      </c>
      <c r="BH33" t="s">
        <v>350</v>
      </c>
      <c r="BI33">
        <v>7713</v>
      </c>
      <c r="BJ33">
        <v>15</v>
      </c>
      <c r="BK33" t="s">
        <v>256</v>
      </c>
      <c r="BL33" t="s">
        <v>245</v>
      </c>
      <c r="BM33">
        <v>0.88238403601442283</v>
      </c>
      <c r="BN33" t="s">
        <v>69</v>
      </c>
      <c r="BO33" t="s">
        <v>181</v>
      </c>
      <c r="BP33">
        <v>2280.4490000000005</v>
      </c>
    </row>
    <row r="34" spans="1:68" ht="16.5">
      <c r="A34" s="110" t="str">
        <f t="shared" si="18"/>
        <v>선진여객</v>
      </c>
      <c r="B34" s="111" t="str">
        <f t="shared" si="19"/>
        <v>김은환</v>
      </c>
      <c r="C34" s="112" t="str">
        <f t="shared" si="20"/>
        <v>F</v>
      </c>
      <c r="D34" s="113">
        <f t="shared" si="21"/>
        <v>0.6785714285714286</v>
      </c>
      <c r="E34" s="114">
        <f t="shared" si="22"/>
        <v>3970</v>
      </c>
      <c r="F34" s="115" t="str">
        <f t="shared" si="23"/>
        <v>예비</v>
      </c>
      <c r="G34" s="116" t="str">
        <f t="shared" si="24"/>
        <v>78바1167</v>
      </c>
      <c r="H34" s="117">
        <f t="shared" si="25"/>
        <v>1</v>
      </c>
      <c r="I34" s="118">
        <f t="shared" si="26"/>
        <v>2590.1909999999998</v>
      </c>
      <c r="J34" s="119">
        <f t="shared" si="27"/>
        <v>5.1229943589046244E-3</v>
      </c>
      <c r="K34" s="119">
        <f t="shared" si="28"/>
        <v>0.35183661003704714</v>
      </c>
      <c r="L34" s="119">
        <f t="shared" si="29"/>
        <v>0.27526927550902619</v>
      </c>
      <c r="M34" s="120">
        <f t="shared" si="30"/>
        <v>16.234999999999999</v>
      </c>
      <c r="N34" s="121">
        <f t="shared" si="31"/>
        <v>3.8607191515992456E-2</v>
      </c>
      <c r="O34" s="121">
        <f t="shared" si="32"/>
        <v>19.84409643922012</v>
      </c>
      <c r="P34" s="235">
        <f t="shared" si="33"/>
        <v>4</v>
      </c>
      <c r="Q34" s="236">
        <f t="shared" si="34"/>
        <v>1</v>
      </c>
      <c r="R34" s="236">
        <f t="shared" si="35"/>
        <v>514</v>
      </c>
      <c r="T34">
        <v>516</v>
      </c>
      <c r="U34">
        <v>3970</v>
      </c>
      <c r="V34" t="s">
        <v>352</v>
      </c>
      <c r="W34">
        <v>2590.1909999999998</v>
      </c>
      <c r="X34">
        <v>1363.3579999999999</v>
      </c>
      <c r="Y34">
        <v>1.9</v>
      </c>
      <c r="Z34">
        <v>16.234999999999999</v>
      </c>
      <c r="AA34">
        <v>172.47022699999999</v>
      </c>
      <c r="AB34">
        <v>0.88356400000000002</v>
      </c>
      <c r="AC34">
        <v>60.681339999999999</v>
      </c>
      <c r="AD34" s="1">
        <v>713</v>
      </c>
      <c r="AE34">
        <v>1</v>
      </c>
      <c r="AF34">
        <v>514</v>
      </c>
      <c r="AG34">
        <v>71</v>
      </c>
      <c r="AH34">
        <v>15.018192000000001</v>
      </c>
      <c r="AI34">
        <v>564.4</v>
      </c>
      <c r="AJ34">
        <v>0</v>
      </c>
      <c r="AK34">
        <v>4</v>
      </c>
      <c r="AL34">
        <v>709</v>
      </c>
      <c r="AM34" t="s">
        <v>353</v>
      </c>
      <c r="AN34" t="s">
        <v>689</v>
      </c>
      <c r="AO34">
        <v>2590.1909999999998</v>
      </c>
      <c r="AR34" t="s">
        <v>119</v>
      </c>
      <c r="AS34" t="s">
        <v>91</v>
      </c>
      <c r="AT34" t="s">
        <v>295</v>
      </c>
      <c r="AU34" t="s">
        <v>352</v>
      </c>
      <c r="AV34" t="s">
        <v>48</v>
      </c>
      <c r="AW34">
        <v>1</v>
      </c>
      <c r="BB34">
        <v>0.6785714285714286</v>
      </c>
      <c r="BC34" t="s">
        <v>70</v>
      </c>
      <c r="BF34" t="s">
        <v>119</v>
      </c>
      <c r="BG34" t="s">
        <v>91</v>
      </c>
      <c r="BH34" t="s">
        <v>352</v>
      </c>
      <c r="BI34">
        <v>3970</v>
      </c>
      <c r="BJ34">
        <v>1</v>
      </c>
      <c r="BK34" t="s">
        <v>295</v>
      </c>
      <c r="BL34" t="s">
        <v>178</v>
      </c>
      <c r="BM34">
        <v>0.6785714285714286</v>
      </c>
      <c r="BN34" t="s">
        <v>70</v>
      </c>
      <c r="BO34" t="s">
        <v>192</v>
      </c>
      <c r="BP34">
        <v>2590.1909999999998</v>
      </c>
    </row>
    <row r="35" spans="1:68" ht="16.5">
      <c r="A35" s="127" t="str">
        <f t="shared" si="18"/>
        <v>선진여객</v>
      </c>
      <c r="B35" s="128" t="str">
        <f t="shared" si="19"/>
        <v>김재규</v>
      </c>
      <c r="C35" s="129" t="str">
        <f t="shared" si="20"/>
        <v>F</v>
      </c>
      <c r="D35" s="130">
        <f t="shared" si="21"/>
        <v>0.79200000000000004</v>
      </c>
      <c r="E35" s="131">
        <f t="shared" si="22"/>
        <v>3426</v>
      </c>
      <c r="F35" s="132" t="str">
        <f t="shared" si="23"/>
        <v>80</v>
      </c>
      <c r="G35" s="133" t="str">
        <f t="shared" si="24"/>
        <v>78바1137</v>
      </c>
      <c r="H35" s="134">
        <f t="shared" si="25"/>
        <v>1</v>
      </c>
      <c r="I35" s="135">
        <f t="shared" si="26"/>
        <v>2331.2170000000001</v>
      </c>
      <c r="J35" s="136">
        <f t="shared" si="27"/>
        <v>2.010536032145523E-2</v>
      </c>
      <c r="K35" s="136">
        <f t="shared" si="28"/>
        <v>0.34291288903789224</v>
      </c>
      <c r="L35" s="136">
        <f t="shared" si="29"/>
        <v>0.14284384508177489</v>
      </c>
      <c r="M35" s="137">
        <f t="shared" si="30"/>
        <v>14.724</v>
      </c>
      <c r="N35" s="138">
        <f t="shared" si="31"/>
        <v>0</v>
      </c>
      <c r="O35" s="138">
        <f t="shared" si="32"/>
        <v>11.367453137138241</v>
      </c>
      <c r="P35" s="233">
        <f t="shared" si="33"/>
        <v>3</v>
      </c>
      <c r="Q35" s="234">
        <f t="shared" si="34"/>
        <v>0</v>
      </c>
      <c r="R35" s="234">
        <f t="shared" si="35"/>
        <v>265</v>
      </c>
      <c r="T35">
        <v>516</v>
      </c>
      <c r="U35">
        <v>3426</v>
      </c>
      <c r="V35" t="s">
        <v>354</v>
      </c>
      <c r="W35">
        <v>2331.2170000000001</v>
      </c>
      <c r="X35">
        <v>1177.636</v>
      </c>
      <c r="Y35">
        <v>1.98</v>
      </c>
      <c r="Z35">
        <v>14.724</v>
      </c>
      <c r="AA35">
        <v>150.60660200000001</v>
      </c>
      <c r="AB35">
        <v>3.028</v>
      </c>
      <c r="AC35">
        <v>51.644945</v>
      </c>
      <c r="AD35" s="1">
        <v>333</v>
      </c>
      <c r="AE35">
        <v>0</v>
      </c>
      <c r="AF35">
        <v>265</v>
      </c>
      <c r="AG35">
        <v>86</v>
      </c>
      <c r="AH35">
        <v>15.478849</v>
      </c>
      <c r="AI35">
        <v>786.5</v>
      </c>
      <c r="AJ35">
        <v>7.2</v>
      </c>
      <c r="AK35">
        <v>3</v>
      </c>
      <c r="AL35">
        <v>76</v>
      </c>
      <c r="AM35" t="s">
        <v>355</v>
      </c>
      <c r="AN35" t="s">
        <v>690</v>
      </c>
      <c r="AO35">
        <v>2331.2170000000001</v>
      </c>
      <c r="AR35" t="s">
        <v>119</v>
      </c>
      <c r="AS35" t="s">
        <v>123</v>
      </c>
      <c r="AT35" t="s">
        <v>238</v>
      </c>
      <c r="AU35" t="s">
        <v>354</v>
      </c>
      <c r="AV35" t="s">
        <v>48</v>
      </c>
      <c r="AW35">
        <v>1</v>
      </c>
      <c r="BB35">
        <v>0.79200000000000004</v>
      </c>
      <c r="BC35" t="s">
        <v>70</v>
      </c>
      <c r="BF35" t="s">
        <v>119</v>
      </c>
      <c r="BG35" t="s">
        <v>123</v>
      </c>
      <c r="BH35" t="s">
        <v>354</v>
      </c>
      <c r="BI35">
        <v>3426</v>
      </c>
      <c r="BJ35">
        <v>1</v>
      </c>
      <c r="BK35" t="s">
        <v>238</v>
      </c>
      <c r="BL35" t="s">
        <v>178</v>
      </c>
      <c r="BM35">
        <v>0.79200000000000004</v>
      </c>
      <c r="BN35" t="s">
        <v>70</v>
      </c>
      <c r="BO35" t="s">
        <v>192</v>
      </c>
      <c r="BP35">
        <v>2331.2170000000001</v>
      </c>
    </row>
    <row r="36" spans="1:68" ht="16.5">
      <c r="A36" s="110" t="str">
        <f t="shared" si="18"/>
        <v>선진여객</v>
      </c>
      <c r="B36" s="111" t="str">
        <f t="shared" si="19"/>
        <v>김중근</v>
      </c>
      <c r="C36" s="112" t="str">
        <f t="shared" si="20"/>
        <v>D</v>
      </c>
      <c r="D36" s="113">
        <f t="shared" si="21"/>
        <v>0.84788783824316671</v>
      </c>
      <c r="E36" s="114">
        <f t="shared" si="22"/>
        <v>3782</v>
      </c>
      <c r="F36" s="115" t="str">
        <f t="shared" si="23"/>
        <v>300</v>
      </c>
      <c r="G36" s="116" t="str">
        <f t="shared" si="24"/>
        <v>78바1195</v>
      </c>
      <c r="H36" s="117">
        <f t="shared" si="25"/>
        <v>4</v>
      </c>
      <c r="I36" s="118">
        <f t="shared" si="26"/>
        <v>615.89400000000001</v>
      </c>
      <c r="J36" s="119">
        <f t="shared" si="27"/>
        <v>2.7578707077155054E-2</v>
      </c>
      <c r="K36" s="119">
        <f t="shared" si="28"/>
        <v>0.35554397495312468</v>
      </c>
      <c r="L36" s="119">
        <f t="shared" si="29"/>
        <v>0.17210753798543255</v>
      </c>
      <c r="M36" s="120">
        <f t="shared" si="30"/>
        <v>18.963999999999999</v>
      </c>
      <c r="N36" s="121">
        <f t="shared" si="31"/>
        <v>0.15631790058806794</v>
      </c>
      <c r="O36" s="121">
        <f t="shared" si="32"/>
        <v>58.775530621113546</v>
      </c>
      <c r="P36" s="235">
        <f t="shared" si="33"/>
        <v>6</v>
      </c>
      <c r="Q36" s="236">
        <f t="shared" si="34"/>
        <v>1</v>
      </c>
      <c r="R36" s="236">
        <f t="shared" si="35"/>
        <v>376</v>
      </c>
      <c r="T36">
        <v>516</v>
      </c>
      <c r="U36">
        <v>3782</v>
      </c>
      <c r="V36" t="s">
        <v>356</v>
      </c>
      <c r="W36">
        <v>639.72199999999998</v>
      </c>
      <c r="X36">
        <v>340.48200000000003</v>
      </c>
      <c r="Y36">
        <v>1.879</v>
      </c>
      <c r="Z36">
        <v>18.963999999999999</v>
      </c>
      <c r="AA36">
        <v>32.220545999999999</v>
      </c>
      <c r="AB36">
        <v>0.88860099999999997</v>
      </c>
      <c r="AC36">
        <v>11.455821</v>
      </c>
      <c r="AD36" s="1">
        <v>106</v>
      </c>
      <c r="AE36">
        <v>1</v>
      </c>
      <c r="AF36">
        <v>376</v>
      </c>
      <c r="AG36">
        <v>93</v>
      </c>
      <c r="AH36">
        <v>19.854474</v>
      </c>
      <c r="AI36">
        <v>938.9</v>
      </c>
      <c r="AJ36">
        <v>50.7</v>
      </c>
      <c r="AK36">
        <v>6</v>
      </c>
      <c r="AL36">
        <v>3006</v>
      </c>
      <c r="AM36" t="s">
        <v>357</v>
      </c>
      <c r="AN36" t="s">
        <v>691</v>
      </c>
      <c r="AO36">
        <v>352.51100000000002</v>
      </c>
      <c r="AR36" t="s">
        <v>119</v>
      </c>
      <c r="AS36" t="s">
        <v>120</v>
      </c>
      <c r="AT36" t="s">
        <v>210</v>
      </c>
      <c r="AU36" t="s">
        <v>356</v>
      </c>
      <c r="AV36" t="s">
        <v>48</v>
      </c>
      <c r="AW36">
        <v>4</v>
      </c>
      <c r="BB36">
        <v>0.84788783824316671</v>
      </c>
      <c r="BC36" t="s">
        <v>67</v>
      </c>
      <c r="BF36" t="s">
        <v>119</v>
      </c>
      <c r="BG36" t="s">
        <v>120</v>
      </c>
      <c r="BH36" t="s">
        <v>356</v>
      </c>
      <c r="BI36">
        <v>3782</v>
      </c>
      <c r="BJ36">
        <v>4</v>
      </c>
      <c r="BK36" t="s">
        <v>210</v>
      </c>
      <c r="BL36" t="s">
        <v>230</v>
      </c>
      <c r="BM36">
        <v>0.84788783824316671</v>
      </c>
      <c r="BN36" t="s">
        <v>67</v>
      </c>
      <c r="BO36" t="s">
        <v>183</v>
      </c>
      <c r="BP36">
        <v>615.89400000000001</v>
      </c>
    </row>
    <row r="37" spans="1:68" ht="16.5">
      <c r="A37" s="127" t="str">
        <f t="shared" si="18"/>
        <v>선진여객</v>
      </c>
      <c r="B37" s="128" t="str">
        <f t="shared" si="19"/>
        <v>김중원</v>
      </c>
      <c r="C37" s="129" t="str">
        <f t="shared" si="20"/>
        <v>D</v>
      </c>
      <c r="D37" s="130">
        <f t="shared" si="21"/>
        <v>0.84264858046173707</v>
      </c>
      <c r="E37" s="131">
        <f t="shared" si="22"/>
        <v>3735</v>
      </c>
      <c r="F37" s="132" t="str">
        <f t="shared" si="23"/>
        <v>80</v>
      </c>
      <c r="G37" s="133" t="str">
        <f t="shared" si="24"/>
        <v>78바1138</v>
      </c>
      <c r="H37" s="134">
        <f t="shared" si="25"/>
        <v>13</v>
      </c>
      <c r="I37" s="135">
        <f t="shared" si="26"/>
        <v>2143.1219999999998</v>
      </c>
      <c r="J37" s="136">
        <f t="shared" si="27"/>
        <v>1.1686989807305391E-2</v>
      </c>
      <c r="K37" s="136">
        <f t="shared" si="28"/>
        <v>0.3774028640288089</v>
      </c>
      <c r="L37" s="136">
        <f t="shared" si="29"/>
        <v>0.22863840695956647</v>
      </c>
      <c r="M37" s="137">
        <f t="shared" si="30"/>
        <v>13.44</v>
      </c>
      <c r="N37" s="138">
        <f t="shared" si="31"/>
        <v>0.46660899379503362</v>
      </c>
      <c r="O37" s="138">
        <f t="shared" si="32"/>
        <v>23.98370228106473</v>
      </c>
      <c r="P37" s="233">
        <f t="shared" si="33"/>
        <v>1</v>
      </c>
      <c r="Q37" s="234">
        <f t="shared" si="34"/>
        <v>10</v>
      </c>
      <c r="R37" s="234">
        <f t="shared" si="35"/>
        <v>514</v>
      </c>
      <c r="T37">
        <v>516</v>
      </c>
      <c r="U37">
        <v>3735</v>
      </c>
      <c r="V37" t="s">
        <v>358</v>
      </c>
      <c r="W37">
        <v>2143.1219999999998</v>
      </c>
      <c r="X37">
        <v>970.54899999999998</v>
      </c>
      <c r="Y37">
        <v>2.2080000000000002</v>
      </c>
      <c r="Z37">
        <v>13.44</v>
      </c>
      <c r="AA37">
        <v>139.681905</v>
      </c>
      <c r="AB37">
        <v>1.6324609999999999</v>
      </c>
      <c r="AC37">
        <v>52.716351000000003</v>
      </c>
      <c r="AD37" s="1">
        <v>490</v>
      </c>
      <c r="AE37">
        <v>10</v>
      </c>
      <c r="AF37">
        <v>514</v>
      </c>
      <c r="AG37">
        <v>86</v>
      </c>
      <c r="AH37">
        <v>15.342874</v>
      </c>
      <c r="AI37">
        <v>586.79999999999995</v>
      </c>
      <c r="AJ37">
        <v>16.2</v>
      </c>
      <c r="AK37">
        <v>1</v>
      </c>
      <c r="AL37">
        <v>255</v>
      </c>
      <c r="AM37" t="s">
        <v>359</v>
      </c>
      <c r="AN37" t="s">
        <v>692</v>
      </c>
      <c r="AO37">
        <v>267.26499999999999</v>
      </c>
      <c r="AR37" t="s">
        <v>119</v>
      </c>
      <c r="AS37" t="s">
        <v>123</v>
      </c>
      <c r="AT37" t="s">
        <v>240</v>
      </c>
      <c r="AU37" t="s">
        <v>358</v>
      </c>
      <c r="AV37" t="s">
        <v>48</v>
      </c>
      <c r="AW37">
        <v>13</v>
      </c>
      <c r="BB37">
        <v>0.84264858046173707</v>
      </c>
      <c r="BC37" t="s">
        <v>67</v>
      </c>
      <c r="BF37" t="s">
        <v>119</v>
      </c>
      <c r="BG37" t="s">
        <v>123</v>
      </c>
      <c r="BH37" t="s">
        <v>358</v>
      </c>
      <c r="BI37">
        <v>3735</v>
      </c>
      <c r="BJ37">
        <v>13</v>
      </c>
      <c r="BK37" t="s">
        <v>240</v>
      </c>
      <c r="BL37" t="s">
        <v>259</v>
      </c>
      <c r="BM37">
        <v>0.84264858046173707</v>
      </c>
      <c r="BN37" t="s">
        <v>67</v>
      </c>
      <c r="BO37" t="s">
        <v>183</v>
      </c>
      <c r="BP37">
        <v>2143.1219999999998</v>
      </c>
    </row>
    <row r="38" spans="1:68" ht="16.5">
      <c r="A38" s="110" t="str">
        <f t="shared" si="18"/>
        <v>선진여객</v>
      </c>
      <c r="B38" s="111" t="str">
        <f t="shared" si="19"/>
        <v>김철민</v>
      </c>
      <c r="C38" s="112" t="str">
        <f t="shared" si="20"/>
        <v>D</v>
      </c>
      <c r="D38" s="113">
        <f t="shared" si="21"/>
        <v>0.84000000000000008</v>
      </c>
      <c r="E38" s="114">
        <f t="shared" si="22"/>
        <v>3169</v>
      </c>
      <c r="F38" s="115" t="str">
        <f t="shared" si="23"/>
        <v>80</v>
      </c>
      <c r="G38" s="116" t="str">
        <f t="shared" si="24"/>
        <v>78바1145</v>
      </c>
      <c r="H38" s="117">
        <f t="shared" si="25"/>
        <v>1</v>
      </c>
      <c r="I38" s="118">
        <f t="shared" si="26"/>
        <v>2301.7829999999999</v>
      </c>
      <c r="J38" s="119">
        <f t="shared" si="27"/>
        <v>7.4811406755029494E-3</v>
      </c>
      <c r="K38" s="119">
        <f t="shared" si="28"/>
        <v>0.35893825961080134</v>
      </c>
      <c r="L38" s="119">
        <f t="shared" si="29"/>
        <v>0.20201730571474374</v>
      </c>
      <c r="M38" s="120">
        <f t="shared" si="30"/>
        <v>13.97</v>
      </c>
      <c r="N38" s="121">
        <f t="shared" si="31"/>
        <v>0.3041120731189691</v>
      </c>
      <c r="O38" s="121">
        <f t="shared" si="32"/>
        <v>4.2575690236655674</v>
      </c>
      <c r="P38" s="235">
        <f t="shared" si="33"/>
        <v>0</v>
      </c>
      <c r="Q38" s="236">
        <f t="shared" si="34"/>
        <v>7</v>
      </c>
      <c r="R38" s="236">
        <f t="shared" si="35"/>
        <v>98</v>
      </c>
      <c r="T38">
        <v>516</v>
      </c>
      <c r="U38">
        <v>3169</v>
      </c>
      <c r="V38" t="s">
        <v>612</v>
      </c>
      <c r="W38">
        <v>2301.7829999999999</v>
      </c>
      <c r="X38">
        <v>1054.1110000000001</v>
      </c>
      <c r="Y38">
        <v>2.1840000000000002</v>
      </c>
      <c r="Z38">
        <v>13.97</v>
      </c>
      <c r="AA38">
        <v>149.96215799999999</v>
      </c>
      <c r="AB38">
        <v>1.121888</v>
      </c>
      <c r="AC38">
        <v>53.827156000000002</v>
      </c>
      <c r="AD38" s="1">
        <v>465</v>
      </c>
      <c r="AE38">
        <v>7</v>
      </c>
      <c r="AF38">
        <v>98</v>
      </c>
      <c r="AG38">
        <v>76</v>
      </c>
      <c r="AH38">
        <v>15.349092000000001</v>
      </c>
      <c r="AI38">
        <v>211.3</v>
      </c>
      <c r="AJ38">
        <v>0</v>
      </c>
      <c r="AK38">
        <v>0</v>
      </c>
      <c r="AL38">
        <v>0</v>
      </c>
      <c r="AM38" t="s">
        <v>613</v>
      </c>
      <c r="AN38" t="s">
        <v>693</v>
      </c>
      <c r="AO38">
        <v>2301.7829999999999</v>
      </c>
      <c r="AR38" t="s">
        <v>119</v>
      </c>
      <c r="AS38" t="s">
        <v>123</v>
      </c>
      <c r="AT38" t="s">
        <v>246</v>
      </c>
      <c r="AU38" t="s">
        <v>612</v>
      </c>
      <c r="AV38" t="s">
        <v>48</v>
      </c>
      <c r="AW38">
        <v>1</v>
      </c>
      <c r="BB38">
        <v>0.84000000000000008</v>
      </c>
      <c r="BC38" t="s">
        <v>67</v>
      </c>
      <c r="BF38" t="s">
        <v>119</v>
      </c>
      <c r="BG38" t="s">
        <v>123</v>
      </c>
      <c r="BH38" t="s">
        <v>612</v>
      </c>
      <c r="BI38">
        <v>3169</v>
      </c>
      <c r="BJ38">
        <v>1</v>
      </c>
      <c r="BK38" t="s">
        <v>246</v>
      </c>
      <c r="BL38" t="s">
        <v>178</v>
      </c>
      <c r="BM38">
        <v>0.84000000000000008</v>
      </c>
      <c r="BN38" t="s">
        <v>67</v>
      </c>
      <c r="BO38" t="s">
        <v>183</v>
      </c>
      <c r="BP38">
        <v>2301.7829999999999</v>
      </c>
    </row>
    <row r="39" spans="1:68" ht="16.5">
      <c r="A39" s="127" t="str">
        <f t="shared" si="18"/>
        <v>선진여객</v>
      </c>
      <c r="B39" s="128" t="str">
        <f t="shared" si="19"/>
        <v>김충국</v>
      </c>
      <c r="C39" s="129" t="str">
        <f t="shared" si="20"/>
        <v>F</v>
      </c>
      <c r="D39" s="130">
        <f t="shared" si="21"/>
        <v>0.77846501057111361</v>
      </c>
      <c r="E39" s="131">
        <f t="shared" si="22"/>
        <v>3278</v>
      </c>
      <c r="F39" s="132" t="str">
        <f t="shared" si="23"/>
        <v>87</v>
      </c>
      <c r="G39" s="133" t="str">
        <f t="shared" si="24"/>
        <v>78바1155</v>
      </c>
      <c r="H39" s="134">
        <f t="shared" si="25"/>
        <v>11</v>
      </c>
      <c r="I39" s="135">
        <f t="shared" si="26"/>
        <v>1598.4110000000001</v>
      </c>
      <c r="J39" s="136">
        <f t="shared" si="27"/>
        <v>8.3598193597798683E-3</v>
      </c>
      <c r="K39" s="136">
        <f t="shared" si="28"/>
        <v>0.38142944691267577</v>
      </c>
      <c r="L39" s="136">
        <f t="shared" si="29"/>
        <v>0.21146000621867592</v>
      </c>
      <c r="M39" s="137">
        <f t="shared" si="30"/>
        <v>16.757000000000001</v>
      </c>
      <c r="N39" s="138">
        <f t="shared" si="31"/>
        <v>5.9619093610919834E-2</v>
      </c>
      <c r="O39" s="138">
        <f t="shared" si="32"/>
        <v>25.636210252695527</v>
      </c>
      <c r="P39" s="233">
        <f t="shared" si="33"/>
        <v>9</v>
      </c>
      <c r="Q39" s="234">
        <f t="shared" si="34"/>
        <v>1</v>
      </c>
      <c r="R39" s="234">
        <f t="shared" si="35"/>
        <v>430</v>
      </c>
      <c r="T39">
        <v>516</v>
      </c>
      <c r="U39">
        <v>3278</v>
      </c>
      <c r="V39" t="s">
        <v>360</v>
      </c>
      <c r="W39">
        <v>1677.3150000000001</v>
      </c>
      <c r="X39">
        <v>916.798</v>
      </c>
      <c r="Y39">
        <v>1.83</v>
      </c>
      <c r="Z39">
        <v>16.757000000000001</v>
      </c>
      <c r="AA39">
        <v>103.56719</v>
      </c>
      <c r="AB39">
        <v>0.86580299999999999</v>
      </c>
      <c r="AC39">
        <v>39.503576000000002</v>
      </c>
      <c r="AD39" s="1">
        <v>338</v>
      </c>
      <c r="AE39">
        <v>1</v>
      </c>
      <c r="AF39">
        <v>430</v>
      </c>
      <c r="AG39">
        <v>83</v>
      </c>
      <c r="AH39">
        <v>16.195428</v>
      </c>
      <c r="AI39">
        <v>1089.2</v>
      </c>
      <c r="AJ39">
        <v>11.1</v>
      </c>
      <c r="AK39">
        <v>9</v>
      </c>
      <c r="AL39">
        <v>837</v>
      </c>
      <c r="AM39" t="s">
        <v>361</v>
      </c>
      <c r="AN39" t="s">
        <v>694</v>
      </c>
      <c r="AO39">
        <v>352.10399999999998</v>
      </c>
      <c r="AR39" t="s">
        <v>119</v>
      </c>
      <c r="AS39" t="s">
        <v>124</v>
      </c>
      <c r="AT39" t="s">
        <v>278</v>
      </c>
      <c r="AU39" t="s">
        <v>360</v>
      </c>
      <c r="AV39" t="s">
        <v>48</v>
      </c>
      <c r="AW39">
        <v>11</v>
      </c>
      <c r="BB39">
        <v>0.77846501057111361</v>
      </c>
      <c r="BC39" t="s">
        <v>70</v>
      </c>
      <c r="BF39" t="s">
        <v>119</v>
      </c>
      <c r="BG39" t="s">
        <v>124</v>
      </c>
      <c r="BH39" t="s">
        <v>360</v>
      </c>
      <c r="BI39">
        <v>3278</v>
      </c>
      <c r="BJ39">
        <v>11</v>
      </c>
      <c r="BK39" t="s">
        <v>278</v>
      </c>
      <c r="BL39" t="s">
        <v>290</v>
      </c>
      <c r="BM39">
        <v>0.77846501057111361</v>
      </c>
      <c r="BN39" t="s">
        <v>70</v>
      </c>
      <c r="BO39" t="s">
        <v>192</v>
      </c>
      <c r="BP39">
        <v>1598.4110000000001</v>
      </c>
    </row>
    <row r="40" spans="1:68" ht="16.5">
      <c r="A40" s="110" t="str">
        <f t="shared" si="18"/>
        <v>선진여객</v>
      </c>
      <c r="B40" s="111" t="str">
        <f t="shared" si="19"/>
        <v>김태섭</v>
      </c>
      <c r="C40" s="112" t="str">
        <f t="shared" si="20"/>
        <v>D</v>
      </c>
      <c r="D40" s="113">
        <f t="shared" si="21"/>
        <v>0.80596161390482124</v>
      </c>
      <c r="E40" s="114">
        <f t="shared" si="22"/>
        <v>3647</v>
      </c>
      <c r="F40" s="115" t="str">
        <f t="shared" si="23"/>
        <v>80</v>
      </c>
      <c r="G40" s="116" t="str">
        <f t="shared" si="24"/>
        <v>78바1160</v>
      </c>
      <c r="H40" s="117">
        <f t="shared" si="25"/>
        <v>2</v>
      </c>
      <c r="I40" s="118">
        <f t="shared" si="26"/>
        <v>1992.4290000000001</v>
      </c>
      <c r="J40" s="119">
        <f t="shared" si="27"/>
        <v>1.5873546310559958E-2</v>
      </c>
      <c r="K40" s="119">
        <f t="shared" si="28"/>
        <v>0.38289423411195506</v>
      </c>
      <c r="L40" s="119">
        <f t="shared" si="29"/>
        <v>0.21079797573715298</v>
      </c>
      <c r="M40" s="120">
        <f t="shared" si="30"/>
        <v>14.438000000000001</v>
      </c>
      <c r="N40" s="121">
        <f t="shared" si="31"/>
        <v>0.10037998844626332</v>
      </c>
      <c r="O40" s="121">
        <f t="shared" si="32"/>
        <v>14.806048295823841</v>
      </c>
      <c r="P40" s="235">
        <f t="shared" si="33"/>
        <v>1</v>
      </c>
      <c r="Q40" s="236">
        <f t="shared" si="34"/>
        <v>2</v>
      </c>
      <c r="R40" s="236">
        <f t="shared" si="35"/>
        <v>295</v>
      </c>
      <c r="T40">
        <v>516</v>
      </c>
      <c r="U40">
        <v>3647</v>
      </c>
      <c r="V40" t="s">
        <v>362</v>
      </c>
      <c r="W40">
        <v>1992.4290000000001</v>
      </c>
      <c r="X40">
        <v>954.255</v>
      </c>
      <c r="Y40">
        <v>2.0880000000000001</v>
      </c>
      <c r="Z40">
        <v>14.438000000000001</v>
      </c>
      <c r="AA40">
        <v>133.133577</v>
      </c>
      <c r="AB40">
        <v>2.113302</v>
      </c>
      <c r="AC40">
        <v>50.976078999999999</v>
      </c>
      <c r="AD40" s="1">
        <v>420</v>
      </c>
      <c r="AE40">
        <v>2</v>
      </c>
      <c r="AF40">
        <v>295</v>
      </c>
      <c r="AG40">
        <v>87</v>
      </c>
      <c r="AH40">
        <v>14.965638</v>
      </c>
      <c r="AI40">
        <v>344.1</v>
      </c>
      <c r="AJ40">
        <v>8</v>
      </c>
      <c r="AK40">
        <v>1</v>
      </c>
      <c r="AL40">
        <v>184</v>
      </c>
      <c r="AM40" t="s">
        <v>363</v>
      </c>
      <c r="AN40" t="s">
        <v>695</v>
      </c>
      <c r="AO40">
        <v>1877.386</v>
      </c>
      <c r="AR40" t="s">
        <v>119</v>
      </c>
      <c r="AS40" t="s">
        <v>123</v>
      </c>
      <c r="AT40" t="s">
        <v>263</v>
      </c>
      <c r="AU40" t="s">
        <v>362</v>
      </c>
      <c r="AV40" t="s">
        <v>48</v>
      </c>
      <c r="AW40">
        <v>2</v>
      </c>
      <c r="BB40">
        <v>0.80596161390482124</v>
      </c>
      <c r="BC40" t="s">
        <v>67</v>
      </c>
      <c r="BF40" t="s">
        <v>119</v>
      </c>
      <c r="BG40" t="s">
        <v>123</v>
      </c>
      <c r="BH40" t="s">
        <v>362</v>
      </c>
      <c r="BI40">
        <v>3647</v>
      </c>
      <c r="BJ40">
        <v>2</v>
      </c>
      <c r="BK40" t="s">
        <v>263</v>
      </c>
      <c r="BL40" t="s">
        <v>242</v>
      </c>
      <c r="BM40">
        <v>0.80596161390482124</v>
      </c>
      <c r="BN40" t="s">
        <v>67</v>
      </c>
      <c r="BO40" t="s">
        <v>183</v>
      </c>
      <c r="BP40">
        <v>1992.4290000000001</v>
      </c>
    </row>
    <row r="41" spans="1:68" ht="16.5">
      <c r="A41" s="127" t="str">
        <f t="shared" si="18"/>
        <v>선진여객</v>
      </c>
      <c r="B41" s="128" t="str">
        <f t="shared" si="19"/>
        <v>김태일</v>
      </c>
      <c r="C41" s="129" t="str">
        <f t="shared" si="20"/>
        <v>B</v>
      </c>
      <c r="D41" s="130">
        <f t="shared" si="21"/>
        <v>0.9204858693512048</v>
      </c>
      <c r="E41" s="131">
        <f t="shared" si="22"/>
        <v>131</v>
      </c>
      <c r="F41" s="132" t="str">
        <f t="shared" si="23"/>
        <v>87</v>
      </c>
      <c r="G41" s="133" t="str">
        <f t="shared" si="24"/>
        <v>78바1176</v>
      </c>
      <c r="H41" s="134">
        <f t="shared" si="25"/>
        <v>3</v>
      </c>
      <c r="I41" s="135">
        <f t="shared" si="26"/>
        <v>1583.7170000000001</v>
      </c>
      <c r="J41" s="136">
        <f t="shared" si="27"/>
        <v>4.5281921072434297E-3</v>
      </c>
      <c r="K41" s="136">
        <f t="shared" si="28"/>
        <v>0.37596983867469042</v>
      </c>
      <c r="L41" s="136">
        <f t="shared" si="29"/>
        <v>0.14396511497950706</v>
      </c>
      <c r="M41" s="137">
        <f t="shared" si="30"/>
        <v>11.632999999999999</v>
      </c>
      <c r="N41" s="138">
        <f t="shared" si="31"/>
        <v>0</v>
      </c>
      <c r="O41" s="138">
        <f t="shared" si="32"/>
        <v>2.6159374118288956</v>
      </c>
      <c r="P41" s="233">
        <f t="shared" si="33"/>
        <v>0</v>
      </c>
      <c r="Q41" s="234">
        <f t="shared" si="34"/>
        <v>0</v>
      </c>
      <c r="R41" s="234">
        <f t="shared" si="35"/>
        <v>42</v>
      </c>
      <c r="T41">
        <v>516</v>
      </c>
      <c r="U41">
        <v>131</v>
      </c>
      <c r="V41" t="s">
        <v>364</v>
      </c>
      <c r="W41">
        <v>1605.5429999999999</v>
      </c>
      <c r="X41">
        <v>694.25699999999995</v>
      </c>
      <c r="Y41">
        <v>2.3130000000000002</v>
      </c>
      <c r="Z41">
        <v>11.632999999999999</v>
      </c>
      <c r="AA41">
        <v>112.43803</v>
      </c>
      <c r="AB41">
        <v>0.50914099999999995</v>
      </c>
      <c r="AC41">
        <v>42.273308</v>
      </c>
      <c r="AD41" s="1">
        <v>228</v>
      </c>
      <c r="AE41">
        <v>0</v>
      </c>
      <c r="AF41">
        <v>42</v>
      </c>
      <c r="AG41">
        <v>87</v>
      </c>
      <c r="AH41">
        <v>14.279358999999999</v>
      </c>
      <c r="AI41">
        <v>134.6</v>
      </c>
      <c r="AJ41">
        <v>1.8</v>
      </c>
      <c r="AK41">
        <v>0</v>
      </c>
      <c r="AL41">
        <v>0</v>
      </c>
      <c r="AM41" t="s">
        <v>365</v>
      </c>
      <c r="AN41" t="s">
        <v>696</v>
      </c>
      <c r="AO41">
        <v>1130.23</v>
      </c>
      <c r="AR41" t="s">
        <v>119</v>
      </c>
      <c r="AS41" t="s">
        <v>124</v>
      </c>
      <c r="AT41" t="s">
        <v>283</v>
      </c>
      <c r="AU41" t="s">
        <v>364</v>
      </c>
      <c r="AV41" t="s">
        <v>48</v>
      </c>
      <c r="AW41">
        <v>3</v>
      </c>
      <c r="BB41">
        <v>0.9204858693512048</v>
      </c>
      <c r="BC41" t="s">
        <v>68</v>
      </c>
      <c r="BF41" t="s">
        <v>119</v>
      </c>
      <c r="BG41" t="s">
        <v>124</v>
      </c>
      <c r="BH41" t="s">
        <v>364</v>
      </c>
      <c r="BI41">
        <v>131</v>
      </c>
      <c r="BJ41">
        <v>3</v>
      </c>
      <c r="BK41" t="s">
        <v>283</v>
      </c>
      <c r="BL41" t="s">
        <v>284</v>
      </c>
      <c r="BM41">
        <v>0.9204858693512048</v>
      </c>
      <c r="BN41" t="s">
        <v>68</v>
      </c>
      <c r="BO41" t="s">
        <v>179</v>
      </c>
      <c r="BP41">
        <v>1583.7170000000001</v>
      </c>
    </row>
    <row r="42" spans="1:68" ht="16.5">
      <c r="A42" s="110" t="str">
        <f t="shared" si="18"/>
        <v>선진여객</v>
      </c>
      <c r="B42" s="111" t="str">
        <f t="shared" si="19"/>
        <v>김택수</v>
      </c>
      <c r="C42" s="112" t="str">
        <f t="shared" si="20"/>
        <v>C</v>
      </c>
      <c r="D42" s="113">
        <f t="shared" si="21"/>
        <v>0.873</v>
      </c>
      <c r="E42" s="114">
        <f t="shared" si="22"/>
        <v>3420</v>
      </c>
      <c r="F42" s="115" t="str">
        <f t="shared" si="23"/>
        <v>72</v>
      </c>
      <c r="G42" s="116" t="str">
        <f t="shared" si="24"/>
        <v>73아1086</v>
      </c>
      <c r="H42" s="117">
        <f t="shared" si="25"/>
        <v>1</v>
      </c>
      <c r="I42" s="118">
        <f t="shared" si="26"/>
        <v>1078.537</v>
      </c>
      <c r="J42" s="119">
        <f t="shared" si="27"/>
        <v>1.2155309247144107E-2</v>
      </c>
      <c r="K42" s="119">
        <f t="shared" si="28"/>
        <v>0.32397817193948564</v>
      </c>
      <c r="L42" s="119">
        <f t="shared" si="29"/>
        <v>0.13258701370467588</v>
      </c>
      <c r="M42" s="120">
        <f t="shared" si="30"/>
        <v>10.667</v>
      </c>
      <c r="N42" s="121">
        <f t="shared" si="31"/>
        <v>0.18543638280374247</v>
      </c>
      <c r="O42" s="121">
        <f t="shared" si="32"/>
        <v>5.3776551013085321</v>
      </c>
      <c r="P42" s="235">
        <f t="shared" si="33"/>
        <v>0</v>
      </c>
      <c r="Q42" s="236">
        <f t="shared" si="34"/>
        <v>2</v>
      </c>
      <c r="R42" s="236">
        <f t="shared" si="35"/>
        <v>58</v>
      </c>
      <c r="T42">
        <v>516</v>
      </c>
      <c r="U42">
        <v>3420</v>
      </c>
      <c r="V42" t="s">
        <v>366</v>
      </c>
      <c r="W42">
        <v>1078.537</v>
      </c>
      <c r="X42">
        <v>617.83900000000006</v>
      </c>
      <c r="Y42">
        <v>1.746</v>
      </c>
      <c r="Z42">
        <v>10.667</v>
      </c>
      <c r="AA42">
        <v>53.724424999999997</v>
      </c>
      <c r="AB42">
        <v>0.65303699999999998</v>
      </c>
      <c r="AC42">
        <v>17.405540999999999</v>
      </c>
      <c r="AD42" s="1">
        <v>143</v>
      </c>
      <c r="AE42">
        <v>2</v>
      </c>
      <c r="AF42">
        <v>58</v>
      </c>
      <c r="AG42">
        <v>80</v>
      </c>
      <c r="AH42">
        <v>20.075355999999999</v>
      </c>
      <c r="AI42">
        <v>631.70000000000005</v>
      </c>
      <c r="AJ42">
        <v>0</v>
      </c>
      <c r="AK42">
        <v>0</v>
      </c>
      <c r="AL42">
        <v>0</v>
      </c>
      <c r="AM42" t="s">
        <v>367</v>
      </c>
      <c r="AN42" t="s">
        <v>697</v>
      </c>
      <c r="AO42">
        <v>1078.537</v>
      </c>
      <c r="AR42" t="s">
        <v>119</v>
      </c>
      <c r="AS42" t="s">
        <v>122</v>
      </c>
      <c r="AT42" t="s">
        <v>224</v>
      </c>
      <c r="AU42" t="s">
        <v>366</v>
      </c>
      <c r="AV42" t="s">
        <v>219</v>
      </c>
      <c r="AW42">
        <v>1</v>
      </c>
      <c r="BB42">
        <v>0.873</v>
      </c>
      <c r="BC42" t="s">
        <v>69</v>
      </c>
      <c r="BF42" t="s">
        <v>119</v>
      </c>
      <c r="BG42" t="s">
        <v>122</v>
      </c>
      <c r="BH42" t="s">
        <v>366</v>
      </c>
      <c r="BI42">
        <v>3420</v>
      </c>
      <c r="BJ42">
        <v>1</v>
      </c>
      <c r="BK42" t="s">
        <v>224</v>
      </c>
      <c r="BL42" t="s">
        <v>178</v>
      </c>
      <c r="BM42">
        <v>0.873</v>
      </c>
      <c r="BN42" t="s">
        <v>69</v>
      </c>
      <c r="BO42" t="s">
        <v>181</v>
      </c>
      <c r="BP42">
        <v>1078.537</v>
      </c>
    </row>
    <row r="43" spans="1:68" ht="16.5">
      <c r="A43" s="127" t="str">
        <f t="shared" si="18"/>
        <v>선진여객</v>
      </c>
      <c r="B43" s="128" t="str">
        <f t="shared" si="19"/>
        <v>김헌국</v>
      </c>
      <c r="C43" s="129" t="str">
        <f t="shared" si="20"/>
        <v>D</v>
      </c>
      <c r="D43" s="130">
        <f t="shared" si="21"/>
        <v>0.81836864900633743</v>
      </c>
      <c r="E43" s="131">
        <f t="shared" si="22"/>
        <v>9292</v>
      </c>
      <c r="F43" s="132" t="str">
        <f t="shared" si="23"/>
        <v>72</v>
      </c>
      <c r="G43" s="133" t="str">
        <f t="shared" si="24"/>
        <v>73아1085</v>
      </c>
      <c r="H43" s="134">
        <f t="shared" si="25"/>
        <v>2</v>
      </c>
      <c r="I43" s="135">
        <f t="shared" si="26"/>
        <v>421.74200000000002</v>
      </c>
      <c r="J43" s="136">
        <f t="shared" si="27"/>
        <v>7.3230569904292704E-3</v>
      </c>
      <c r="K43" s="136">
        <f t="shared" si="28"/>
        <v>0.30725957254498287</v>
      </c>
      <c r="L43" s="136">
        <f t="shared" si="29"/>
        <v>0.15412266267054264</v>
      </c>
      <c r="M43" s="137">
        <f t="shared" si="30"/>
        <v>11.695</v>
      </c>
      <c r="N43" s="138">
        <f t="shared" si="31"/>
        <v>0</v>
      </c>
      <c r="O43" s="138">
        <f t="shared" si="32"/>
        <v>13.538429800018053</v>
      </c>
      <c r="P43" s="233">
        <f t="shared" si="33"/>
        <v>1</v>
      </c>
      <c r="Q43" s="234">
        <f t="shared" si="34"/>
        <v>0</v>
      </c>
      <c r="R43" s="234">
        <f t="shared" si="35"/>
        <v>63</v>
      </c>
      <c r="T43">
        <v>516</v>
      </c>
      <c r="U43">
        <v>9292</v>
      </c>
      <c r="V43" t="s">
        <v>368</v>
      </c>
      <c r="W43">
        <v>465.34199999999998</v>
      </c>
      <c r="X43">
        <v>273.56400000000002</v>
      </c>
      <c r="Y43">
        <v>1.7010000000000001</v>
      </c>
      <c r="Z43">
        <v>11.695</v>
      </c>
      <c r="AA43">
        <v>23.136375999999998</v>
      </c>
      <c r="AB43">
        <v>0.169429</v>
      </c>
      <c r="AC43">
        <v>7.108873</v>
      </c>
      <c r="AD43" s="1">
        <v>65</v>
      </c>
      <c r="AE43">
        <v>0</v>
      </c>
      <c r="AF43">
        <v>63</v>
      </c>
      <c r="AG43">
        <v>81</v>
      </c>
      <c r="AH43">
        <v>20.113002999999999</v>
      </c>
      <c r="AI43">
        <v>503.9</v>
      </c>
      <c r="AJ43">
        <v>0</v>
      </c>
      <c r="AK43">
        <v>1</v>
      </c>
      <c r="AL43">
        <v>117</v>
      </c>
      <c r="AM43" t="s">
        <v>369</v>
      </c>
      <c r="AN43" t="s">
        <v>698</v>
      </c>
      <c r="AO43">
        <v>343.97300000000001</v>
      </c>
      <c r="AR43" t="s">
        <v>119</v>
      </c>
      <c r="AS43" t="s">
        <v>122</v>
      </c>
      <c r="AT43" t="s">
        <v>222</v>
      </c>
      <c r="AU43" t="s">
        <v>368</v>
      </c>
      <c r="AV43" t="s">
        <v>219</v>
      </c>
      <c r="AW43">
        <v>2</v>
      </c>
      <c r="BB43">
        <v>0.81836864900633743</v>
      </c>
      <c r="BC43" t="s">
        <v>67</v>
      </c>
      <c r="BF43" t="s">
        <v>119</v>
      </c>
      <c r="BG43" t="s">
        <v>122</v>
      </c>
      <c r="BH43" t="s">
        <v>368</v>
      </c>
      <c r="BI43">
        <v>9292</v>
      </c>
      <c r="BJ43">
        <v>2</v>
      </c>
      <c r="BK43" t="s">
        <v>222</v>
      </c>
      <c r="BL43" t="s">
        <v>227</v>
      </c>
      <c r="BM43">
        <v>0.81836864900633743</v>
      </c>
      <c r="BN43" t="s">
        <v>67</v>
      </c>
      <c r="BO43" t="s">
        <v>183</v>
      </c>
      <c r="BP43">
        <v>421.74200000000002</v>
      </c>
    </row>
    <row r="44" spans="1:68" ht="16.5">
      <c r="A44" s="110" t="str">
        <f t="shared" si="18"/>
        <v>선진여객</v>
      </c>
      <c r="B44" s="111" t="str">
        <f t="shared" si="19"/>
        <v>김현동</v>
      </c>
      <c r="C44" s="112" t="str">
        <f t="shared" si="20"/>
        <v>F</v>
      </c>
      <c r="D44" s="113">
        <f t="shared" si="21"/>
        <v>0.73260532542863754</v>
      </c>
      <c r="E44" s="114">
        <f t="shared" si="22"/>
        <v>8303</v>
      </c>
      <c r="F44" s="115" t="str">
        <f t="shared" si="23"/>
        <v>87</v>
      </c>
      <c r="G44" s="116" t="str">
        <f t="shared" si="24"/>
        <v>78바1188</v>
      </c>
      <c r="H44" s="117">
        <f t="shared" si="25"/>
        <v>2</v>
      </c>
      <c r="I44" s="118">
        <f t="shared" si="26"/>
        <v>2304.453</v>
      </c>
      <c r="J44" s="119">
        <f t="shared" si="27"/>
        <v>6.4806148646688374E-3</v>
      </c>
      <c r="K44" s="119">
        <f t="shared" si="28"/>
        <v>0.36993161610465203</v>
      </c>
      <c r="L44" s="119">
        <f t="shared" si="29"/>
        <v>0.22868767555684583</v>
      </c>
      <c r="M44" s="120">
        <f t="shared" si="30"/>
        <v>17.666</v>
      </c>
      <c r="N44" s="121">
        <f t="shared" si="31"/>
        <v>4.3394245836213624E-2</v>
      </c>
      <c r="O44" s="121">
        <f t="shared" si="32"/>
        <v>29.551481414461481</v>
      </c>
      <c r="P44" s="235">
        <f t="shared" si="33"/>
        <v>1</v>
      </c>
      <c r="Q44" s="236">
        <f t="shared" si="34"/>
        <v>1</v>
      </c>
      <c r="R44" s="236">
        <f t="shared" si="35"/>
        <v>681</v>
      </c>
      <c r="T44">
        <v>516</v>
      </c>
      <c r="U44">
        <v>8303</v>
      </c>
      <c r="V44" t="s">
        <v>370</v>
      </c>
      <c r="W44">
        <v>2304.453</v>
      </c>
      <c r="X44">
        <v>1311.3610000000001</v>
      </c>
      <c r="Y44">
        <v>1.7569999999999999</v>
      </c>
      <c r="Z44">
        <v>17.666</v>
      </c>
      <c r="AA44">
        <v>144.87051299999999</v>
      </c>
      <c r="AB44">
        <v>0.93884999999999996</v>
      </c>
      <c r="AC44">
        <v>53.592182999999999</v>
      </c>
      <c r="AD44" s="1">
        <v>527</v>
      </c>
      <c r="AE44">
        <v>1</v>
      </c>
      <c r="AF44">
        <v>681</v>
      </c>
      <c r="AG44">
        <v>85</v>
      </c>
      <c r="AH44">
        <v>15.906984</v>
      </c>
      <c r="AI44">
        <v>2733.6</v>
      </c>
      <c r="AJ44">
        <v>371.5</v>
      </c>
      <c r="AK44">
        <v>1</v>
      </c>
      <c r="AL44">
        <v>85</v>
      </c>
      <c r="AM44" t="s">
        <v>371</v>
      </c>
      <c r="AN44" t="s">
        <v>699</v>
      </c>
      <c r="AO44">
        <v>2177.549</v>
      </c>
      <c r="AR44" t="s">
        <v>119</v>
      </c>
      <c r="AS44" t="s">
        <v>124</v>
      </c>
      <c r="AT44" t="s">
        <v>289</v>
      </c>
      <c r="AU44" t="s">
        <v>370</v>
      </c>
      <c r="AV44" t="s">
        <v>48</v>
      </c>
      <c r="AW44">
        <v>2</v>
      </c>
      <c r="BB44">
        <v>0.73260532542863754</v>
      </c>
      <c r="BC44" t="s">
        <v>70</v>
      </c>
      <c r="BF44" t="s">
        <v>119</v>
      </c>
      <c r="BG44" t="s">
        <v>124</v>
      </c>
      <c r="BH44" t="s">
        <v>370</v>
      </c>
      <c r="BI44">
        <v>8303</v>
      </c>
      <c r="BJ44">
        <v>2</v>
      </c>
      <c r="BK44" t="s">
        <v>289</v>
      </c>
      <c r="BL44" t="s">
        <v>280</v>
      </c>
      <c r="BM44">
        <v>0.73260532542863754</v>
      </c>
      <c r="BN44" t="s">
        <v>70</v>
      </c>
      <c r="BO44" t="s">
        <v>192</v>
      </c>
      <c r="BP44">
        <v>2304.453</v>
      </c>
    </row>
    <row r="45" spans="1:68" ht="16.5">
      <c r="A45" s="127" t="str">
        <f t="shared" si="18"/>
        <v>선진여객</v>
      </c>
      <c r="B45" s="128" t="str">
        <f t="shared" si="19"/>
        <v>김홍규</v>
      </c>
      <c r="C45" s="129" t="str">
        <f t="shared" si="20"/>
        <v>B</v>
      </c>
      <c r="D45" s="130">
        <f t="shared" si="21"/>
        <v>0.90439967573194724</v>
      </c>
      <c r="E45" s="131">
        <f t="shared" si="22"/>
        <v>6869</v>
      </c>
      <c r="F45" s="132" t="str">
        <f t="shared" si="23"/>
        <v>80</v>
      </c>
      <c r="G45" s="133" t="str">
        <f t="shared" si="24"/>
        <v>78바1147</v>
      </c>
      <c r="H45" s="134">
        <f t="shared" si="25"/>
        <v>2</v>
      </c>
      <c r="I45" s="135">
        <f t="shared" si="26"/>
        <v>2708.8700000000003</v>
      </c>
      <c r="J45" s="136">
        <f t="shared" si="27"/>
        <v>7.8284891622539508E-3</v>
      </c>
      <c r="K45" s="136">
        <f t="shared" si="28"/>
        <v>0.34271498899053188</v>
      </c>
      <c r="L45" s="136">
        <f t="shared" si="29"/>
        <v>0.13806494959152707</v>
      </c>
      <c r="M45" s="137">
        <f t="shared" si="30"/>
        <v>11.24</v>
      </c>
      <c r="N45" s="138">
        <f t="shared" si="31"/>
        <v>0</v>
      </c>
      <c r="O45" s="138">
        <f t="shared" si="32"/>
        <v>10.041087243020153</v>
      </c>
      <c r="P45" s="233">
        <f t="shared" si="33"/>
        <v>0</v>
      </c>
      <c r="Q45" s="234">
        <f t="shared" si="34"/>
        <v>0</v>
      </c>
      <c r="R45" s="234">
        <f t="shared" si="35"/>
        <v>272</v>
      </c>
      <c r="T45">
        <v>516</v>
      </c>
      <c r="U45">
        <v>6869</v>
      </c>
      <c r="V45" t="s">
        <v>372</v>
      </c>
      <c r="W45">
        <v>2708.87</v>
      </c>
      <c r="X45">
        <v>1196.615</v>
      </c>
      <c r="Y45">
        <v>2.2639999999999998</v>
      </c>
      <c r="Z45">
        <v>11.24</v>
      </c>
      <c r="AA45">
        <v>175.990791</v>
      </c>
      <c r="AB45">
        <v>1.377742</v>
      </c>
      <c r="AC45">
        <v>60.314681999999998</v>
      </c>
      <c r="AD45" s="1">
        <v>374</v>
      </c>
      <c r="AE45">
        <v>0</v>
      </c>
      <c r="AF45">
        <v>272</v>
      </c>
      <c r="AG45">
        <v>84</v>
      </c>
      <c r="AH45">
        <v>15.392111999999999</v>
      </c>
      <c r="AI45">
        <v>211.2</v>
      </c>
      <c r="AJ45">
        <v>22.1</v>
      </c>
      <c r="AK45">
        <v>0</v>
      </c>
      <c r="AL45">
        <v>0</v>
      </c>
      <c r="AM45" t="s">
        <v>373</v>
      </c>
      <c r="AN45" t="s">
        <v>700</v>
      </c>
      <c r="AO45">
        <v>2601.2820000000002</v>
      </c>
      <c r="AR45" t="s">
        <v>119</v>
      </c>
      <c r="AS45" t="s">
        <v>123</v>
      </c>
      <c r="AT45" t="s">
        <v>248</v>
      </c>
      <c r="AU45" t="s">
        <v>372</v>
      </c>
      <c r="AV45" t="s">
        <v>48</v>
      </c>
      <c r="AW45">
        <v>2</v>
      </c>
      <c r="BB45">
        <v>0.90439967573194724</v>
      </c>
      <c r="BC45" t="s">
        <v>68</v>
      </c>
      <c r="BF45" t="s">
        <v>119</v>
      </c>
      <c r="BG45" t="s">
        <v>123</v>
      </c>
      <c r="BH45" t="s">
        <v>372</v>
      </c>
      <c r="BI45">
        <v>6869</v>
      </c>
      <c r="BJ45">
        <v>2</v>
      </c>
      <c r="BK45" t="s">
        <v>248</v>
      </c>
      <c r="BL45" t="s">
        <v>245</v>
      </c>
      <c r="BM45">
        <v>0.90439967573194724</v>
      </c>
      <c r="BN45" t="s">
        <v>68</v>
      </c>
      <c r="BO45" t="s">
        <v>179</v>
      </c>
      <c r="BP45">
        <v>2708.8700000000003</v>
      </c>
    </row>
    <row r="46" spans="1:68" ht="16.5">
      <c r="A46" s="110" t="str">
        <f t="shared" si="18"/>
        <v>선진여객</v>
      </c>
      <c r="B46" s="111" t="str">
        <f t="shared" si="19"/>
        <v>김홍민</v>
      </c>
      <c r="C46" s="112" t="str">
        <f t="shared" si="20"/>
        <v>C</v>
      </c>
      <c r="D46" s="113">
        <f t="shared" si="21"/>
        <v>0.85884615384615381</v>
      </c>
      <c r="E46" s="114">
        <f t="shared" si="22"/>
        <v>4782</v>
      </c>
      <c r="F46" s="115" t="str">
        <f t="shared" si="23"/>
        <v>80</v>
      </c>
      <c r="G46" s="116" t="str">
        <f t="shared" si="24"/>
        <v>78바1140</v>
      </c>
      <c r="H46" s="117">
        <f t="shared" si="25"/>
        <v>1</v>
      </c>
      <c r="I46" s="118">
        <f t="shared" si="26"/>
        <v>2515.89</v>
      </c>
      <c r="J46" s="119">
        <f t="shared" si="27"/>
        <v>9.5207122234956879E-3</v>
      </c>
      <c r="K46" s="119">
        <f t="shared" si="28"/>
        <v>0.38313056451286426</v>
      </c>
      <c r="L46" s="119">
        <f t="shared" si="29"/>
        <v>0.32553092543791662</v>
      </c>
      <c r="M46" s="120">
        <f t="shared" si="30"/>
        <v>13.125999999999999</v>
      </c>
      <c r="N46" s="121">
        <f t="shared" si="31"/>
        <v>3.9747365743335365E-2</v>
      </c>
      <c r="O46" s="121">
        <f t="shared" si="32"/>
        <v>25.915282464654656</v>
      </c>
      <c r="P46" s="235">
        <f t="shared" si="33"/>
        <v>0</v>
      </c>
      <c r="Q46" s="236">
        <f t="shared" si="34"/>
        <v>1</v>
      </c>
      <c r="R46" s="236">
        <f t="shared" si="35"/>
        <v>652</v>
      </c>
      <c r="T46">
        <v>516</v>
      </c>
      <c r="U46">
        <v>4782</v>
      </c>
      <c r="V46" t="s">
        <v>374</v>
      </c>
      <c r="W46">
        <v>2515.89</v>
      </c>
      <c r="X46">
        <v>1126.47</v>
      </c>
      <c r="Y46">
        <v>2.2330000000000001</v>
      </c>
      <c r="Z46">
        <v>13.125999999999999</v>
      </c>
      <c r="AA46">
        <v>168.66301200000001</v>
      </c>
      <c r="AB46">
        <v>1.6057920000000001</v>
      </c>
      <c r="AC46">
        <v>64.619955000000004</v>
      </c>
      <c r="AD46" s="1">
        <v>819</v>
      </c>
      <c r="AE46">
        <v>1</v>
      </c>
      <c r="AF46">
        <v>652</v>
      </c>
      <c r="AG46">
        <v>65</v>
      </c>
      <c r="AH46">
        <v>14.916667</v>
      </c>
      <c r="AI46">
        <v>71.5</v>
      </c>
      <c r="AJ46">
        <v>0</v>
      </c>
      <c r="AK46">
        <v>0</v>
      </c>
      <c r="AL46">
        <v>0</v>
      </c>
      <c r="AM46" t="s">
        <v>375</v>
      </c>
      <c r="AN46" t="s">
        <v>701</v>
      </c>
      <c r="AO46">
        <v>2515.89</v>
      </c>
      <c r="AR46" t="s">
        <v>119</v>
      </c>
      <c r="AS46" t="s">
        <v>123</v>
      </c>
      <c r="AT46" t="s">
        <v>243</v>
      </c>
      <c r="AU46" t="s">
        <v>374</v>
      </c>
      <c r="AV46" t="s">
        <v>48</v>
      </c>
      <c r="AW46">
        <v>1</v>
      </c>
      <c r="BB46">
        <v>0.85884615384615381</v>
      </c>
      <c r="BC46" t="s">
        <v>69</v>
      </c>
      <c r="BF46" t="s">
        <v>119</v>
      </c>
      <c r="BG46" t="s">
        <v>123</v>
      </c>
      <c r="BH46" t="s">
        <v>374</v>
      </c>
      <c r="BI46">
        <v>4782</v>
      </c>
      <c r="BJ46">
        <v>1</v>
      </c>
      <c r="BK46" t="s">
        <v>243</v>
      </c>
      <c r="BL46" t="s">
        <v>178</v>
      </c>
      <c r="BM46">
        <v>0.85884615384615381</v>
      </c>
      <c r="BN46" t="s">
        <v>69</v>
      </c>
      <c r="BO46" t="s">
        <v>181</v>
      </c>
      <c r="BP46">
        <v>2515.89</v>
      </c>
    </row>
    <row r="47" spans="1:68" ht="16.5">
      <c r="A47" s="127" t="str">
        <f t="shared" si="18"/>
        <v>선진여객</v>
      </c>
      <c r="B47" s="128" t="str">
        <f t="shared" si="19"/>
        <v>김황남</v>
      </c>
      <c r="C47" s="129" t="str">
        <f t="shared" si="20"/>
        <v>F</v>
      </c>
      <c r="D47" s="130">
        <f t="shared" si="21"/>
        <v>0.77717640656396525</v>
      </c>
      <c r="E47" s="131">
        <f t="shared" si="22"/>
        <v>4002</v>
      </c>
      <c r="F47" s="132" t="str">
        <f t="shared" si="23"/>
        <v>87</v>
      </c>
      <c r="G47" s="133" t="str">
        <f t="shared" si="24"/>
        <v>78바1198</v>
      </c>
      <c r="H47" s="134">
        <f t="shared" si="25"/>
        <v>4</v>
      </c>
      <c r="I47" s="135">
        <f t="shared" si="26"/>
        <v>2400.7439999999997</v>
      </c>
      <c r="J47" s="136">
        <f t="shared" si="27"/>
        <v>1.0603837071108955E-2</v>
      </c>
      <c r="K47" s="136">
        <f t="shared" si="28"/>
        <v>0.38523305065228425</v>
      </c>
      <c r="L47" s="136">
        <f t="shared" si="29"/>
        <v>0.1878584305531952</v>
      </c>
      <c r="M47" s="137">
        <f t="shared" si="30"/>
        <v>15.836</v>
      </c>
      <c r="N47" s="138">
        <f t="shared" si="31"/>
        <v>4.1653754002925758E-2</v>
      </c>
      <c r="O47" s="138">
        <f t="shared" si="32"/>
        <v>33.198041940331827</v>
      </c>
      <c r="P47" s="233">
        <f t="shared" si="33"/>
        <v>2</v>
      </c>
      <c r="Q47" s="234">
        <f t="shared" si="34"/>
        <v>1</v>
      </c>
      <c r="R47" s="234">
        <f t="shared" si="35"/>
        <v>797</v>
      </c>
      <c r="T47">
        <v>516</v>
      </c>
      <c r="U47">
        <v>4002</v>
      </c>
      <c r="V47" t="s">
        <v>586</v>
      </c>
      <c r="W47">
        <v>2400.7440000000001</v>
      </c>
      <c r="X47">
        <v>1251.1969999999999</v>
      </c>
      <c r="Y47">
        <v>1.919</v>
      </c>
      <c r="Z47">
        <v>15.836</v>
      </c>
      <c r="AA47">
        <v>153.81799899999999</v>
      </c>
      <c r="AB47">
        <v>1.6310610000000001</v>
      </c>
      <c r="AC47">
        <v>59.255777000000002</v>
      </c>
      <c r="AD47" s="1">
        <v>451</v>
      </c>
      <c r="AE47">
        <v>1</v>
      </c>
      <c r="AF47">
        <v>797</v>
      </c>
      <c r="AG47">
        <v>81</v>
      </c>
      <c r="AH47">
        <v>15.607692</v>
      </c>
      <c r="AI47">
        <v>1227.3</v>
      </c>
      <c r="AJ47">
        <v>1.5</v>
      </c>
      <c r="AK47">
        <v>2</v>
      </c>
      <c r="AL47">
        <v>193</v>
      </c>
      <c r="AM47" t="s">
        <v>587</v>
      </c>
      <c r="AN47" t="s">
        <v>702</v>
      </c>
      <c r="AO47">
        <v>2188.1959999999999</v>
      </c>
      <c r="AR47" t="s">
        <v>119</v>
      </c>
      <c r="AS47" t="s">
        <v>124</v>
      </c>
      <c r="AT47" t="s">
        <v>294</v>
      </c>
      <c r="AU47" t="s">
        <v>586</v>
      </c>
      <c r="AV47" t="s">
        <v>48</v>
      </c>
      <c r="AW47">
        <v>4</v>
      </c>
      <c r="BB47">
        <v>0.77717640656396525</v>
      </c>
      <c r="BC47" t="s">
        <v>70</v>
      </c>
      <c r="BF47" t="s">
        <v>119</v>
      </c>
      <c r="BG47" t="s">
        <v>124</v>
      </c>
      <c r="BH47" t="s">
        <v>586</v>
      </c>
      <c r="BI47">
        <v>4002</v>
      </c>
      <c r="BJ47">
        <v>4</v>
      </c>
      <c r="BK47" t="s">
        <v>294</v>
      </c>
      <c r="BL47" t="s">
        <v>276</v>
      </c>
      <c r="BM47">
        <v>0.77717640656396525</v>
      </c>
      <c r="BN47" t="s">
        <v>70</v>
      </c>
      <c r="BO47" t="s">
        <v>192</v>
      </c>
      <c r="BP47">
        <v>2400.7439999999997</v>
      </c>
    </row>
    <row r="48" spans="1:68" ht="16.5">
      <c r="A48" s="110" t="str">
        <f t="shared" si="18"/>
        <v>선진여객</v>
      </c>
      <c r="B48" s="111" t="str">
        <f t="shared" si="19"/>
        <v>김희문</v>
      </c>
      <c r="C48" s="112" t="str">
        <f t="shared" si="20"/>
        <v>F</v>
      </c>
      <c r="D48" s="113">
        <f t="shared" si="21"/>
        <v>0.77244480196930221</v>
      </c>
      <c r="E48" s="114">
        <f t="shared" si="22"/>
        <v>8651</v>
      </c>
      <c r="F48" s="115" t="str">
        <f t="shared" si="23"/>
        <v>예비</v>
      </c>
      <c r="G48" s="116" t="str">
        <f t="shared" si="24"/>
        <v>78바1167</v>
      </c>
      <c r="H48" s="117">
        <f t="shared" si="25"/>
        <v>13</v>
      </c>
      <c r="I48" s="118">
        <f t="shared" si="26"/>
        <v>2480.9319999999998</v>
      </c>
      <c r="J48" s="119">
        <f t="shared" si="27"/>
        <v>1.3267728542591619E-2</v>
      </c>
      <c r="K48" s="119">
        <f t="shared" si="28"/>
        <v>0.36860856227070327</v>
      </c>
      <c r="L48" s="119">
        <f t="shared" si="29"/>
        <v>0.24063537412553027</v>
      </c>
      <c r="M48" s="120">
        <f t="shared" si="30"/>
        <v>15.351000000000001</v>
      </c>
      <c r="N48" s="121">
        <f t="shared" si="31"/>
        <v>0.16122973140739047</v>
      </c>
      <c r="O48" s="121">
        <f t="shared" si="32"/>
        <v>30.149959773182015</v>
      </c>
      <c r="P48" s="235">
        <f t="shared" si="33"/>
        <v>1</v>
      </c>
      <c r="Q48" s="236">
        <f t="shared" si="34"/>
        <v>4</v>
      </c>
      <c r="R48" s="236">
        <f t="shared" si="35"/>
        <v>748</v>
      </c>
      <c r="T48">
        <v>516</v>
      </c>
      <c r="U48">
        <v>8651</v>
      </c>
      <c r="V48" t="s">
        <v>703</v>
      </c>
      <c r="W48">
        <v>2480.9319999999998</v>
      </c>
      <c r="X48">
        <v>1202.925</v>
      </c>
      <c r="Y48">
        <v>2.0619999999999998</v>
      </c>
      <c r="Z48">
        <v>15.351000000000001</v>
      </c>
      <c r="AA48">
        <v>159.950514</v>
      </c>
      <c r="AB48">
        <v>2.1221800000000002</v>
      </c>
      <c r="AC48">
        <v>58.959128999999997</v>
      </c>
      <c r="AD48" s="1">
        <v>597</v>
      </c>
      <c r="AE48">
        <v>4</v>
      </c>
      <c r="AF48">
        <v>748</v>
      </c>
      <c r="AG48">
        <v>78</v>
      </c>
      <c r="AH48">
        <v>15.510622</v>
      </c>
      <c r="AI48">
        <v>1445.8</v>
      </c>
      <c r="AJ48">
        <v>0</v>
      </c>
      <c r="AK48">
        <v>1</v>
      </c>
      <c r="AL48">
        <v>335</v>
      </c>
      <c r="AM48" t="s">
        <v>704</v>
      </c>
      <c r="AN48" t="s">
        <v>705</v>
      </c>
      <c r="AO48">
        <v>377.30700000000002</v>
      </c>
      <c r="AR48" t="s">
        <v>119</v>
      </c>
      <c r="AS48" t="s">
        <v>91</v>
      </c>
      <c r="AT48" t="s">
        <v>295</v>
      </c>
      <c r="AU48" t="s">
        <v>703</v>
      </c>
      <c r="AV48" t="s">
        <v>48</v>
      </c>
      <c r="AW48">
        <v>13</v>
      </c>
      <c r="BB48">
        <v>0.77244480196930221</v>
      </c>
      <c r="BC48" t="s">
        <v>70</v>
      </c>
      <c r="BF48" t="s">
        <v>119</v>
      </c>
      <c r="BG48" t="s">
        <v>91</v>
      </c>
      <c r="BH48" t="s">
        <v>703</v>
      </c>
      <c r="BI48">
        <v>8651</v>
      </c>
      <c r="BJ48">
        <v>13</v>
      </c>
      <c r="BK48" t="s">
        <v>295</v>
      </c>
      <c r="BL48" t="s">
        <v>206</v>
      </c>
      <c r="BM48">
        <v>0.77244480196930221</v>
      </c>
      <c r="BN48" t="s">
        <v>70</v>
      </c>
      <c r="BO48" t="s">
        <v>192</v>
      </c>
      <c r="BP48">
        <v>2480.9319999999998</v>
      </c>
    </row>
    <row r="49" spans="1:68" ht="16.5">
      <c r="A49" s="127" t="str">
        <f t="shared" si="18"/>
        <v>선진여객</v>
      </c>
      <c r="B49" s="128" t="str">
        <f t="shared" si="19"/>
        <v>김희찬</v>
      </c>
      <c r="C49" s="129" t="str">
        <f t="shared" si="20"/>
        <v>C</v>
      </c>
      <c r="D49" s="130">
        <f t="shared" si="21"/>
        <v>0.85090909090909084</v>
      </c>
      <c r="E49" s="131">
        <f t="shared" si="22"/>
        <v>2644</v>
      </c>
      <c r="F49" s="132" t="str">
        <f t="shared" si="23"/>
        <v>72</v>
      </c>
      <c r="G49" s="133" t="str">
        <f t="shared" si="24"/>
        <v>78바1192</v>
      </c>
      <c r="H49" s="134">
        <f t="shared" si="25"/>
        <v>1</v>
      </c>
      <c r="I49" s="135">
        <f t="shared" si="26"/>
        <v>1891.4</v>
      </c>
      <c r="J49" s="136">
        <f t="shared" si="27"/>
        <v>2.6958344728672097E-2</v>
      </c>
      <c r="K49" s="136">
        <f t="shared" si="28"/>
        <v>0.31443343030399884</v>
      </c>
      <c r="L49" s="136">
        <f t="shared" si="29"/>
        <v>0.16019879454372421</v>
      </c>
      <c r="M49" s="137">
        <f t="shared" si="30"/>
        <v>14.499000000000001</v>
      </c>
      <c r="N49" s="138">
        <f t="shared" si="31"/>
        <v>0</v>
      </c>
      <c r="O49" s="138">
        <f t="shared" si="32"/>
        <v>30.347890451517394</v>
      </c>
      <c r="P49" s="233">
        <f t="shared" si="33"/>
        <v>3</v>
      </c>
      <c r="Q49" s="234">
        <f t="shared" si="34"/>
        <v>0</v>
      </c>
      <c r="R49" s="234">
        <f t="shared" si="35"/>
        <v>574</v>
      </c>
      <c r="T49">
        <v>516</v>
      </c>
      <c r="U49">
        <v>2644</v>
      </c>
      <c r="V49" t="s">
        <v>376</v>
      </c>
      <c r="W49">
        <v>1891.4</v>
      </c>
      <c r="X49">
        <v>1010.463</v>
      </c>
      <c r="Y49">
        <v>1.8720000000000001</v>
      </c>
      <c r="Z49">
        <v>14.499000000000001</v>
      </c>
      <c r="AA49">
        <v>94.186903000000001</v>
      </c>
      <c r="AB49">
        <v>2.539123</v>
      </c>
      <c r="AC49">
        <v>29.615511000000001</v>
      </c>
      <c r="AD49" s="1">
        <v>303</v>
      </c>
      <c r="AE49">
        <v>0</v>
      </c>
      <c r="AF49">
        <v>574</v>
      </c>
      <c r="AG49">
        <v>92</v>
      </c>
      <c r="AH49">
        <v>20.081347999999998</v>
      </c>
      <c r="AI49">
        <v>2705.2</v>
      </c>
      <c r="AJ49">
        <v>91.2</v>
      </c>
      <c r="AK49">
        <v>3</v>
      </c>
      <c r="AL49">
        <v>498</v>
      </c>
      <c r="AM49" t="s">
        <v>377</v>
      </c>
      <c r="AN49" t="s">
        <v>706</v>
      </c>
      <c r="AO49">
        <v>1891.4</v>
      </c>
      <c r="AR49" t="s">
        <v>119</v>
      </c>
      <c r="AS49" t="s">
        <v>122</v>
      </c>
      <c r="AT49" t="s">
        <v>233</v>
      </c>
      <c r="AU49" t="s">
        <v>376</v>
      </c>
      <c r="AV49" t="s">
        <v>48</v>
      </c>
      <c r="AW49">
        <v>1</v>
      </c>
      <c r="BB49">
        <v>0.85090909090909084</v>
      </c>
      <c r="BC49" t="s">
        <v>69</v>
      </c>
      <c r="BF49" t="s">
        <v>119</v>
      </c>
      <c r="BG49" t="s">
        <v>122</v>
      </c>
      <c r="BH49" t="s">
        <v>376</v>
      </c>
      <c r="BI49">
        <v>2644</v>
      </c>
      <c r="BJ49">
        <v>1</v>
      </c>
      <c r="BK49" t="s">
        <v>233</v>
      </c>
      <c r="BL49" t="s">
        <v>178</v>
      </c>
      <c r="BM49">
        <v>0.85090909090909084</v>
      </c>
      <c r="BN49" t="s">
        <v>69</v>
      </c>
      <c r="BO49" t="s">
        <v>181</v>
      </c>
      <c r="BP49">
        <v>1891.4</v>
      </c>
    </row>
    <row r="50" spans="1:68" ht="16.5">
      <c r="A50" s="110" t="str">
        <f t="shared" si="18"/>
        <v>선진여객</v>
      </c>
      <c r="B50" s="111" t="str">
        <f t="shared" si="19"/>
        <v>문남주</v>
      </c>
      <c r="C50" s="112" t="str">
        <f t="shared" si="20"/>
        <v>F</v>
      </c>
      <c r="D50" s="113">
        <f t="shared" si="21"/>
        <v>0.77607142857142863</v>
      </c>
      <c r="E50" s="114">
        <f t="shared" si="22"/>
        <v>2414</v>
      </c>
      <c r="F50" s="115" t="str">
        <f t="shared" si="23"/>
        <v>595</v>
      </c>
      <c r="G50" s="116" t="str">
        <f t="shared" si="24"/>
        <v>73아1093</v>
      </c>
      <c r="H50" s="117">
        <f t="shared" si="25"/>
        <v>1</v>
      </c>
      <c r="I50" s="118">
        <f t="shared" si="26"/>
        <v>2636.5120000000002</v>
      </c>
      <c r="J50" s="119">
        <f t="shared" si="27"/>
        <v>6.8008785566853096E-3</v>
      </c>
      <c r="K50" s="119">
        <f t="shared" si="28"/>
        <v>0.31292364993683452</v>
      </c>
      <c r="L50" s="119">
        <f t="shared" si="29"/>
        <v>0.11985532400383536</v>
      </c>
      <c r="M50" s="120">
        <f t="shared" si="30"/>
        <v>8.9920000000000009</v>
      </c>
      <c r="N50" s="121">
        <f t="shared" si="31"/>
        <v>0</v>
      </c>
      <c r="O50" s="121">
        <f t="shared" si="32"/>
        <v>2.161947300069182</v>
      </c>
      <c r="P50" s="235">
        <f t="shared" si="33"/>
        <v>7</v>
      </c>
      <c r="Q50" s="236">
        <f t="shared" si="34"/>
        <v>0</v>
      </c>
      <c r="R50" s="236">
        <f t="shared" si="35"/>
        <v>57</v>
      </c>
      <c r="T50">
        <v>516</v>
      </c>
      <c r="U50">
        <v>2414</v>
      </c>
      <c r="V50" t="s">
        <v>378</v>
      </c>
      <c r="W50">
        <v>2636.5120000000002</v>
      </c>
      <c r="X50">
        <v>1213.52</v>
      </c>
      <c r="Y50">
        <v>2.173</v>
      </c>
      <c r="Z50">
        <v>8.9920000000000009</v>
      </c>
      <c r="AA50">
        <v>184.07827599999999</v>
      </c>
      <c r="AB50">
        <v>1.2518940000000001</v>
      </c>
      <c r="AC50">
        <v>57.602446</v>
      </c>
      <c r="AD50" s="1">
        <v>316</v>
      </c>
      <c r="AE50">
        <v>0</v>
      </c>
      <c r="AF50">
        <v>57</v>
      </c>
      <c r="AG50">
        <v>68</v>
      </c>
      <c r="AH50">
        <v>14.322775999999999</v>
      </c>
      <c r="AI50">
        <v>263.39999999999998</v>
      </c>
      <c r="AJ50">
        <v>0</v>
      </c>
      <c r="AK50">
        <v>7</v>
      </c>
      <c r="AL50">
        <v>755</v>
      </c>
      <c r="AM50" t="s">
        <v>379</v>
      </c>
      <c r="AN50" t="s">
        <v>707</v>
      </c>
      <c r="AO50">
        <v>2636.5120000000002</v>
      </c>
      <c r="AR50" t="s">
        <v>119</v>
      </c>
      <c r="AS50" t="s">
        <v>121</v>
      </c>
      <c r="AT50" t="s">
        <v>212</v>
      </c>
      <c r="AU50" t="s">
        <v>378</v>
      </c>
      <c r="AV50" t="s">
        <v>48</v>
      </c>
      <c r="AW50">
        <v>1</v>
      </c>
      <c r="BB50">
        <v>0.77607142857142863</v>
      </c>
      <c r="BC50" t="s">
        <v>70</v>
      </c>
      <c r="BF50" t="s">
        <v>119</v>
      </c>
      <c r="BG50" t="s">
        <v>121</v>
      </c>
      <c r="BH50" t="s">
        <v>378</v>
      </c>
      <c r="BI50">
        <v>2414</v>
      </c>
      <c r="BJ50">
        <v>1</v>
      </c>
      <c r="BK50" t="s">
        <v>212</v>
      </c>
      <c r="BL50" t="s">
        <v>178</v>
      </c>
      <c r="BM50">
        <v>0.77607142857142863</v>
      </c>
      <c r="BN50" t="s">
        <v>70</v>
      </c>
      <c r="BO50" t="s">
        <v>192</v>
      </c>
      <c r="BP50">
        <v>2636.5120000000002</v>
      </c>
    </row>
    <row r="51" spans="1:68" ht="16.5">
      <c r="A51" s="127" t="str">
        <f t="shared" si="18"/>
        <v>선진여객</v>
      </c>
      <c r="B51" s="128" t="str">
        <f t="shared" si="19"/>
        <v>문승철</v>
      </c>
      <c r="C51" s="129" t="str">
        <f t="shared" si="20"/>
        <v>F</v>
      </c>
      <c r="D51" s="130">
        <f t="shared" si="21"/>
        <v>0.7377419354838709</v>
      </c>
      <c r="E51" s="131">
        <f t="shared" si="22"/>
        <v>5546</v>
      </c>
      <c r="F51" s="132" t="str">
        <f t="shared" si="23"/>
        <v>300</v>
      </c>
      <c r="G51" s="133" t="str">
        <f t="shared" si="24"/>
        <v>73아1099</v>
      </c>
      <c r="H51" s="134">
        <f t="shared" si="25"/>
        <v>1</v>
      </c>
      <c r="I51" s="135">
        <f t="shared" si="26"/>
        <v>3176.6550000000002</v>
      </c>
      <c r="J51" s="136">
        <f t="shared" si="27"/>
        <v>1.3282327220580977E-2</v>
      </c>
      <c r="K51" s="136">
        <f t="shared" si="28"/>
        <v>0.37105694598647337</v>
      </c>
      <c r="L51" s="136">
        <f t="shared" si="29"/>
        <v>0.23074586317998019</v>
      </c>
      <c r="M51" s="137">
        <f t="shared" si="30"/>
        <v>14.893000000000001</v>
      </c>
      <c r="N51" s="138">
        <f t="shared" si="31"/>
        <v>0</v>
      </c>
      <c r="O51" s="138">
        <f t="shared" si="32"/>
        <v>14.165844260708196</v>
      </c>
      <c r="P51" s="233">
        <f t="shared" si="33"/>
        <v>4</v>
      </c>
      <c r="Q51" s="234">
        <f t="shared" si="34"/>
        <v>0</v>
      </c>
      <c r="R51" s="234">
        <f t="shared" si="35"/>
        <v>450</v>
      </c>
      <c r="T51">
        <v>516</v>
      </c>
      <c r="U51">
        <v>5546</v>
      </c>
      <c r="V51" t="s">
        <v>380</v>
      </c>
      <c r="W51">
        <v>3176.6550000000002</v>
      </c>
      <c r="X51">
        <v>1388.8219999999999</v>
      </c>
      <c r="Y51">
        <v>2.2869999999999999</v>
      </c>
      <c r="Z51">
        <v>14.893000000000001</v>
      </c>
      <c r="AA51">
        <v>194.741626</v>
      </c>
      <c r="AB51">
        <v>2.5866220000000002</v>
      </c>
      <c r="AC51">
        <v>72.260232999999999</v>
      </c>
      <c r="AD51" s="1">
        <v>733</v>
      </c>
      <c r="AE51">
        <v>0</v>
      </c>
      <c r="AF51">
        <v>450</v>
      </c>
      <c r="AG51">
        <v>85</v>
      </c>
      <c r="AH51">
        <v>16.312151</v>
      </c>
      <c r="AI51">
        <v>2713.3</v>
      </c>
      <c r="AJ51">
        <v>2</v>
      </c>
      <c r="AK51">
        <v>4</v>
      </c>
      <c r="AL51">
        <v>340</v>
      </c>
      <c r="AM51" t="s">
        <v>381</v>
      </c>
      <c r="AN51" t="s">
        <v>708</v>
      </c>
      <c r="AO51">
        <v>3176.6550000000002</v>
      </c>
      <c r="AR51" t="s">
        <v>119</v>
      </c>
      <c r="AS51" t="s">
        <v>120</v>
      </c>
      <c r="AT51" t="s">
        <v>203</v>
      </c>
      <c r="AU51" t="s">
        <v>380</v>
      </c>
      <c r="AV51" t="s">
        <v>48</v>
      </c>
      <c r="AW51">
        <v>1</v>
      </c>
      <c r="BB51">
        <v>0.7377419354838709</v>
      </c>
      <c r="BC51" t="s">
        <v>70</v>
      </c>
      <c r="BF51" t="s">
        <v>119</v>
      </c>
      <c r="BG51" t="s">
        <v>120</v>
      </c>
      <c r="BH51" t="s">
        <v>380</v>
      </c>
      <c r="BI51">
        <v>5546</v>
      </c>
      <c r="BJ51">
        <v>1</v>
      </c>
      <c r="BK51" t="s">
        <v>203</v>
      </c>
      <c r="BL51" t="s">
        <v>178</v>
      </c>
      <c r="BM51">
        <v>0.7377419354838709</v>
      </c>
      <c r="BN51" t="s">
        <v>70</v>
      </c>
      <c r="BO51" t="s">
        <v>192</v>
      </c>
      <c r="BP51">
        <v>3176.6550000000002</v>
      </c>
    </row>
    <row r="52" spans="1:68" ht="16.5">
      <c r="A52" s="110" t="str">
        <f t="shared" si="18"/>
        <v>선진여객</v>
      </c>
      <c r="B52" s="111" t="str">
        <f t="shared" si="19"/>
        <v>문영길</v>
      </c>
      <c r="C52" s="112" t="str">
        <f t="shared" si="20"/>
        <v>C</v>
      </c>
      <c r="D52" s="113">
        <f t="shared" si="21"/>
        <v>0.86599999999999999</v>
      </c>
      <c r="E52" s="114">
        <f t="shared" si="22"/>
        <v>8968</v>
      </c>
      <c r="F52" s="115" t="str">
        <f t="shared" si="23"/>
        <v>87</v>
      </c>
      <c r="G52" s="116" t="str">
        <f t="shared" si="24"/>
        <v>71바5757</v>
      </c>
      <c r="H52" s="117">
        <f t="shared" si="25"/>
        <v>1</v>
      </c>
      <c r="I52" s="118">
        <f t="shared" si="26"/>
        <v>877.952</v>
      </c>
      <c r="J52" s="119">
        <f t="shared" si="27"/>
        <v>1.0169287792506988E-2</v>
      </c>
      <c r="K52" s="119">
        <f t="shared" si="28"/>
        <v>0.35347620307852662</v>
      </c>
      <c r="L52" s="119">
        <f t="shared" si="29"/>
        <v>0.29386572386645282</v>
      </c>
      <c r="M52" s="120">
        <f t="shared" si="30"/>
        <v>18.808</v>
      </c>
      <c r="N52" s="121">
        <f t="shared" si="31"/>
        <v>0</v>
      </c>
      <c r="O52" s="121">
        <f t="shared" si="32"/>
        <v>10.820637119113574</v>
      </c>
      <c r="P52" s="235">
        <f t="shared" si="33"/>
        <v>6</v>
      </c>
      <c r="Q52" s="236">
        <f t="shared" si="34"/>
        <v>0</v>
      </c>
      <c r="R52" s="236">
        <f t="shared" si="35"/>
        <v>95</v>
      </c>
      <c r="T52">
        <v>516</v>
      </c>
      <c r="U52">
        <v>8968</v>
      </c>
      <c r="V52" t="s">
        <v>200</v>
      </c>
      <c r="W52">
        <v>877.952</v>
      </c>
      <c r="X52">
        <v>506.78899999999999</v>
      </c>
      <c r="Y52">
        <v>1.732</v>
      </c>
      <c r="Z52">
        <v>18.808</v>
      </c>
      <c r="AA52">
        <v>49.083869999999997</v>
      </c>
      <c r="AB52">
        <v>0.49914799999999998</v>
      </c>
      <c r="AC52">
        <v>17.349979999999999</v>
      </c>
      <c r="AD52" s="1">
        <v>258</v>
      </c>
      <c r="AE52">
        <v>0</v>
      </c>
      <c r="AF52">
        <v>95</v>
      </c>
      <c r="AG52">
        <v>82</v>
      </c>
      <c r="AH52">
        <v>17.886772000000001</v>
      </c>
      <c r="AI52">
        <v>981</v>
      </c>
      <c r="AJ52">
        <v>0</v>
      </c>
      <c r="AK52">
        <v>6</v>
      </c>
      <c r="AL52">
        <v>559</v>
      </c>
      <c r="AM52" t="s">
        <v>382</v>
      </c>
      <c r="AN52" t="s">
        <v>709</v>
      </c>
      <c r="AO52">
        <v>877.952</v>
      </c>
      <c r="AR52" t="s">
        <v>119</v>
      </c>
      <c r="AS52" t="s">
        <v>124</v>
      </c>
      <c r="AT52" t="s">
        <v>270</v>
      </c>
      <c r="AU52" t="s">
        <v>200</v>
      </c>
      <c r="AV52" t="s">
        <v>48</v>
      </c>
      <c r="AW52">
        <v>1</v>
      </c>
      <c r="BB52">
        <v>0.86599999999999999</v>
      </c>
      <c r="BC52" t="s">
        <v>69</v>
      </c>
      <c r="BF52" t="s">
        <v>119</v>
      </c>
      <c r="BG52" t="s">
        <v>124</v>
      </c>
      <c r="BH52" t="s">
        <v>200</v>
      </c>
      <c r="BI52">
        <v>8968</v>
      </c>
      <c r="BJ52">
        <v>1</v>
      </c>
      <c r="BK52" t="s">
        <v>270</v>
      </c>
      <c r="BL52" t="s">
        <v>178</v>
      </c>
      <c r="BM52">
        <v>0.86599999999999999</v>
      </c>
      <c r="BN52" t="s">
        <v>69</v>
      </c>
      <c r="BO52" t="s">
        <v>181</v>
      </c>
      <c r="BP52">
        <v>877.952</v>
      </c>
    </row>
    <row r="53" spans="1:68" ht="16.5">
      <c r="A53" s="127" t="str">
        <f t="shared" si="18"/>
        <v>선진여객</v>
      </c>
      <c r="B53" s="128" t="str">
        <f t="shared" si="19"/>
        <v>박규영</v>
      </c>
      <c r="C53" s="129" t="str">
        <f t="shared" si="20"/>
        <v>F</v>
      </c>
      <c r="D53" s="130">
        <f t="shared" si="21"/>
        <v>0.73359015512579595</v>
      </c>
      <c r="E53" s="131">
        <f t="shared" si="22"/>
        <v>1261</v>
      </c>
      <c r="F53" s="132" t="str">
        <f t="shared" si="23"/>
        <v>87</v>
      </c>
      <c r="G53" s="133" t="str">
        <f t="shared" si="24"/>
        <v>78바1187</v>
      </c>
      <c r="H53" s="134">
        <f t="shared" si="25"/>
        <v>2</v>
      </c>
      <c r="I53" s="135">
        <f t="shared" si="26"/>
        <v>1934.4350000000002</v>
      </c>
      <c r="J53" s="136">
        <f t="shared" si="27"/>
        <v>9.1400700098266431E-3</v>
      </c>
      <c r="K53" s="136">
        <f t="shared" si="28"/>
        <v>0.36821883960173962</v>
      </c>
      <c r="L53" s="136">
        <f t="shared" si="29"/>
        <v>0.2228040745747466</v>
      </c>
      <c r="M53" s="137">
        <f t="shared" si="30"/>
        <v>13.693</v>
      </c>
      <c r="N53" s="138">
        <f t="shared" si="31"/>
        <v>0.1018165083250268</v>
      </c>
      <c r="O53" s="138">
        <f t="shared" si="32"/>
        <v>21.483283256580656</v>
      </c>
      <c r="P53" s="233">
        <f t="shared" si="33"/>
        <v>1</v>
      </c>
      <c r="Q53" s="234">
        <f t="shared" si="34"/>
        <v>2</v>
      </c>
      <c r="R53" s="234">
        <f t="shared" si="35"/>
        <v>422</v>
      </c>
      <c r="T53">
        <v>516</v>
      </c>
      <c r="U53">
        <v>1261</v>
      </c>
      <c r="V53" t="s">
        <v>383</v>
      </c>
      <c r="W53">
        <v>1964.318</v>
      </c>
      <c r="X53">
        <v>1114.8150000000001</v>
      </c>
      <c r="Y53">
        <v>1.762</v>
      </c>
      <c r="Z53">
        <v>13.693</v>
      </c>
      <c r="AA53">
        <v>127.15329300000001</v>
      </c>
      <c r="AB53">
        <v>1.1621900000000001</v>
      </c>
      <c r="AC53">
        <v>46.820238000000003</v>
      </c>
      <c r="AD53" s="1">
        <v>431</v>
      </c>
      <c r="AE53">
        <v>2</v>
      </c>
      <c r="AF53">
        <v>422</v>
      </c>
      <c r="AG53">
        <v>89</v>
      </c>
      <c r="AH53">
        <v>15.448423999999999</v>
      </c>
      <c r="AI53">
        <v>724</v>
      </c>
      <c r="AJ53">
        <v>17.3</v>
      </c>
      <c r="AK53">
        <v>1</v>
      </c>
      <c r="AL53">
        <v>205</v>
      </c>
      <c r="AM53" t="s">
        <v>384</v>
      </c>
      <c r="AN53" t="s">
        <v>710</v>
      </c>
      <c r="AO53">
        <v>1805.1690000000001</v>
      </c>
      <c r="AR53" t="s">
        <v>119</v>
      </c>
      <c r="AS53" t="s">
        <v>124</v>
      </c>
      <c r="AT53" t="s">
        <v>288</v>
      </c>
      <c r="AU53" t="s">
        <v>383</v>
      </c>
      <c r="AV53" t="s">
        <v>48</v>
      </c>
      <c r="AW53">
        <v>2</v>
      </c>
      <c r="BB53">
        <v>0.73359015512579595</v>
      </c>
      <c r="BC53" t="s">
        <v>70</v>
      </c>
      <c r="BF53" t="s">
        <v>119</v>
      </c>
      <c r="BG53" t="s">
        <v>124</v>
      </c>
      <c r="BH53" t="s">
        <v>383</v>
      </c>
      <c r="BI53">
        <v>1261</v>
      </c>
      <c r="BJ53">
        <v>2</v>
      </c>
      <c r="BK53" t="s">
        <v>288</v>
      </c>
      <c r="BL53" t="s">
        <v>283</v>
      </c>
      <c r="BM53">
        <v>0.73359015512579595</v>
      </c>
      <c r="BN53" t="s">
        <v>70</v>
      </c>
      <c r="BO53" t="s">
        <v>192</v>
      </c>
      <c r="BP53">
        <v>1934.4350000000002</v>
      </c>
    </row>
    <row r="54" spans="1:68" ht="16.5">
      <c r="A54" s="110" t="str">
        <f t="shared" si="18"/>
        <v>선진여객</v>
      </c>
      <c r="B54" s="111" t="str">
        <f t="shared" si="19"/>
        <v>박덕규</v>
      </c>
      <c r="C54" s="112" t="str">
        <f t="shared" si="20"/>
        <v>D</v>
      </c>
      <c r="D54" s="113">
        <f t="shared" si="21"/>
        <v>0.82538461538461527</v>
      </c>
      <c r="E54" s="114">
        <f t="shared" si="22"/>
        <v>846</v>
      </c>
      <c r="F54" s="115" t="str">
        <f t="shared" si="23"/>
        <v>80</v>
      </c>
      <c r="G54" s="116" t="str">
        <f t="shared" si="24"/>
        <v>78바1150</v>
      </c>
      <c r="H54" s="117">
        <f t="shared" si="25"/>
        <v>1</v>
      </c>
      <c r="I54" s="118">
        <f t="shared" si="26"/>
        <v>2367.2310000000002</v>
      </c>
      <c r="J54" s="119">
        <f t="shared" si="27"/>
        <v>5.9458373065326073E-3</v>
      </c>
      <c r="K54" s="119">
        <f t="shared" si="28"/>
        <v>0.34750253891573085</v>
      </c>
      <c r="L54" s="119">
        <f t="shared" si="29"/>
        <v>0.32105020591568795</v>
      </c>
      <c r="M54" s="120">
        <f t="shared" si="30"/>
        <v>14.664</v>
      </c>
      <c r="N54" s="121">
        <f t="shared" si="31"/>
        <v>4.2243448146801046E-2</v>
      </c>
      <c r="O54" s="121">
        <f t="shared" si="32"/>
        <v>15.376615125435581</v>
      </c>
      <c r="P54" s="235">
        <f t="shared" si="33"/>
        <v>0</v>
      </c>
      <c r="Q54" s="236">
        <f t="shared" si="34"/>
        <v>1</v>
      </c>
      <c r="R54" s="236">
        <f t="shared" si="35"/>
        <v>364</v>
      </c>
      <c r="T54">
        <v>516</v>
      </c>
      <c r="U54">
        <v>846</v>
      </c>
      <c r="V54" t="s">
        <v>385</v>
      </c>
      <c r="W54">
        <v>2367.2310000000002</v>
      </c>
      <c r="X54">
        <v>1102.8620000000001</v>
      </c>
      <c r="Y54">
        <v>2.1459999999999999</v>
      </c>
      <c r="Z54">
        <v>14.664</v>
      </c>
      <c r="AA54">
        <v>146.45523499999999</v>
      </c>
      <c r="AB54">
        <v>0.87079899999999999</v>
      </c>
      <c r="AC54">
        <v>50.893566</v>
      </c>
      <c r="AD54" s="1">
        <v>760</v>
      </c>
      <c r="AE54">
        <v>1</v>
      </c>
      <c r="AF54">
        <v>364</v>
      </c>
      <c r="AG54">
        <v>78</v>
      </c>
      <c r="AH54">
        <v>16.163512000000001</v>
      </c>
      <c r="AI54">
        <v>558</v>
      </c>
      <c r="AJ54">
        <v>0</v>
      </c>
      <c r="AK54">
        <v>0</v>
      </c>
      <c r="AL54">
        <v>0</v>
      </c>
      <c r="AM54" t="s">
        <v>386</v>
      </c>
      <c r="AN54" t="s">
        <v>711</v>
      </c>
      <c r="AO54">
        <v>2367.2310000000002</v>
      </c>
      <c r="AR54" t="s">
        <v>119</v>
      </c>
      <c r="AS54" t="s">
        <v>123</v>
      </c>
      <c r="AT54" t="s">
        <v>253</v>
      </c>
      <c r="AU54" t="s">
        <v>385</v>
      </c>
      <c r="AV54" t="s">
        <v>48</v>
      </c>
      <c r="AW54">
        <v>1</v>
      </c>
      <c r="BB54">
        <v>0.82538461538461527</v>
      </c>
      <c r="BC54" t="s">
        <v>67</v>
      </c>
      <c r="BF54" t="s">
        <v>119</v>
      </c>
      <c r="BG54" t="s">
        <v>123</v>
      </c>
      <c r="BH54" t="s">
        <v>385</v>
      </c>
      <c r="BI54">
        <v>846</v>
      </c>
      <c r="BJ54">
        <v>1</v>
      </c>
      <c r="BK54" t="s">
        <v>253</v>
      </c>
      <c r="BL54" t="s">
        <v>178</v>
      </c>
      <c r="BM54">
        <v>0.82538461538461527</v>
      </c>
      <c r="BN54" t="s">
        <v>67</v>
      </c>
      <c r="BO54" t="s">
        <v>183</v>
      </c>
      <c r="BP54">
        <v>2367.2310000000002</v>
      </c>
    </row>
    <row r="55" spans="1:68" ht="16.5">
      <c r="A55" s="127" t="str">
        <f t="shared" si="18"/>
        <v>선진여객</v>
      </c>
      <c r="B55" s="128" t="str">
        <f t="shared" si="19"/>
        <v>박만규</v>
      </c>
      <c r="C55" s="129" t="str">
        <f t="shared" si="20"/>
        <v>B</v>
      </c>
      <c r="D55" s="130">
        <f t="shared" si="21"/>
        <v>0.90274903431666964</v>
      </c>
      <c r="E55" s="131">
        <f t="shared" si="22"/>
        <v>4695</v>
      </c>
      <c r="F55" s="132" t="str">
        <f t="shared" si="23"/>
        <v>72</v>
      </c>
      <c r="G55" s="133" t="str">
        <f t="shared" si="24"/>
        <v>73아1088</v>
      </c>
      <c r="H55" s="134">
        <f t="shared" si="25"/>
        <v>2</v>
      </c>
      <c r="I55" s="135">
        <f t="shared" si="26"/>
        <v>1879.7570000000001</v>
      </c>
      <c r="J55" s="136">
        <f t="shared" si="27"/>
        <v>9.7148221938571592E-3</v>
      </c>
      <c r="K55" s="136">
        <f t="shared" si="28"/>
        <v>0.33191621963196188</v>
      </c>
      <c r="L55" s="136">
        <f t="shared" si="29"/>
        <v>0.14842343983823442</v>
      </c>
      <c r="M55" s="137">
        <f t="shared" si="30"/>
        <v>17.04</v>
      </c>
      <c r="N55" s="138">
        <f t="shared" si="31"/>
        <v>0.37238855873392146</v>
      </c>
      <c r="O55" s="138">
        <f t="shared" si="32"/>
        <v>11.597243686284981</v>
      </c>
      <c r="P55" s="233">
        <f t="shared" si="33"/>
        <v>3</v>
      </c>
      <c r="Q55" s="234">
        <f t="shared" si="34"/>
        <v>7</v>
      </c>
      <c r="R55" s="234">
        <f t="shared" si="35"/>
        <v>218</v>
      </c>
      <c r="T55">
        <v>516</v>
      </c>
      <c r="U55">
        <v>4695</v>
      </c>
      <c r="V55" t="s">
        <v>593</v>
      </c>
      <c r="W55">
        <v>1879.7570000000001</v>
      </c>
      <c r="X55">
        <v>1040.9870000000001</v>
      </c>
      <c r="Y55">
        <v>1.806</v>
      </c>
      <c r="Z55">
        <v>17.04</v>
      </c>
      <c r="AA55">
        <v>90.779118999999994</v>
      </c>
      <c r="AB55">
        <v>0.88190299999999999</v>
      </c>
      <c r="AC55">
        <v>30.131062</v>
      </c>
      <c r="AD55" s="1">
        <v>279</v>
      </c>
      <c r="AE55">
        <v>7</v>
      </c>
      <c r="AF55">
        <v>218</v>
      </c>
      <c r="AG55">
        <v>85</v>
      </c>
      <c r="AH55">
        <v>20.706931000000001</v>
      </c>
      <c r="AI55">
        <v>991.7</v>
      </c>
      <c r="AJ55">
        <v>2.2999999999999998</v>
      </c>
      <c r="AK55">
        <v>3</v>
      </c>
      <c r="AL55">
        <v>950</v>
      </c>
      <c r="AM55" t="s">
        <v>594</v>
      </c>
      <c r="AN55" t="s">
        <v>712</v>
      </c>
      <c r="AO55">
        <v>1806.615</v>
      </c>
      <c r="AR55" t="s">
        <v>119</v>
      </c>
      <c r="AS55" t="s">
        <v>122</v>
      </c>
      <c r="AT55" t="s">
        <v>225</v>
      </c>
      <c r="AU55" t="s">
        <v>593</v>
      </c>
      <c r="AV55" t="s">
        <v>48</v>
      </c>
      <c r="AW55">
        <v>2</v>
      </c>
      <c r="BB55">
        <v>0.90274903431666964</v>
      </c>
      <c r="BC55" t="s">
        <v>68</v>
      </c>
      <c r="BF55" t="s">
        <v>119</v>
      </c>
      <c r="BG55" t="s">
        <v>122</v>
      </c>
      <c r="BH55" t="s">
        <v>593</v>
      </c>
      <c r="BI55">
        <v>4695</v>
      </c>
      <c r="BJ55">
        <v>2</v>
      </c>
      <c r="BK55" t="s">
        <v>225</v>
      </c>
      <c r="BL55" t="s">
        <v>221</v>
      </c>
      <c r="BM55">
        <v>0.90274903431666964</v>
      </c>
      <c r="BN55" t="s">
        <v>68</v>
      </c>
      <c r="BO55" t="s">
        <v>179</v>
      </c>
      <c r="BP55">
        <v>1879.7570000000001</v>
      </c>
    </row>
    <row r="56" spans="1:68" ht="16.5">
      <c r="A56" s="110" t="str">
        <f t="shared" si="18"/>
        <v>선진여객</v>
      </c>
      <c r="B56" s="111" t="str">
        <f t="shared" si="19"/>
        <v>박상찬</v>
      </c>
      <c r="C56" s="112" t="str">
        <f t="shared" si="20"/>
        <v>F</v>
      </c>
      <c r="D56" s="113">
        <f t="shared" si="21"/>
        <v>0.76119999999999999</v>
      </c>
      <c r="E56" s="114">
        <f t="shared" si="22"/>
        <v>3722</v>
      </c>
      <c r="F56" s="115" t="str">
        <f t="shared" si="23"/>
        <v>80</v>
      </c>
      <c r="G56" s="116" t="str">
        <f t="shared" si="24"/>
        <v>78바1138</v>
      </c>
      <c r="H56" s="117">
        <f t="shared" si="25"/>
        <v>1</v>
      </c>
      <c r="I56" s="118">
        <f t="shared" si="26"/>
        <v>2572.431</v>
      </c>
      <c r="J56" s="119">
        <f t="shared" si="27"/>
        <v>1.1123362165534396E-2</v>
      </c>
      <c r="K56" s="119">
        <f t="shared" si="28"/>
        <v>0.37108112756112061</v>
      </c>
      <c r="L56" s="119">
        <f t="shared" si="29"/>
        <v>0.16637958413656187</v>
      </c>
      <c r="M56" s="120">
        <f t="shared" si="30"/>
        <v>15.271000000000001</v>
      </c>
      <c r="N56" s="121">
        <f t="shared" si="31"/>
        <v>7.7747469222692461E-2</v>
      </c>
      <c r="O56" s="121">
        <f t="shared" si="32"/>
        <v>27.328235431776402</v>
      </c>
      <c r="P56" s="235">
        <f t="shared" si="33"/>
        <v>1</v>
      </c>
      <c r="Q56" s="236">
        <f t="shared" si="34"/>
        <v>2</v>
      </c>
      <c r="R56" s="236">
        <f t="shared" si="35"/>
        <v>703</v>
      </c>
      <c r="T56">
        <v>516</v>
      </c>
      <c r="U56">
        <v>3722</v>
      </c>
      <c r="V56" t="s">
        <v>387</v>
      </c>
      <c r="W56">
        <v>2572.431</v>
      </c>
      <c r="X56">
        <v>1352.068</v>
      </c>
      <c r="Y56">
        <v>1.903</v>
      </c>
      <c r="Z56">
        <v>15.271000000000001</v>
      </c>
      <c r="AA56">
        <v>170.98301499999999</v>
      </c>
      <c r="AB56">
        <v>1.9019060000000001</v>
      </c>
      <c r="AC56">
        <v>63.448569999999997</v>
      </c>
      <c r="AD56" s="1">
        <v>428</v>
      </c>
      <c r="AE56">
        <v>2</v>
      </c>
      <c r="AF56">
        <v>703</v>
      </c>
      <c r="AG56">
        <v>65</v>
      </c>
      <c r="AH56">
        <v>15.04495</v>
      </c>
      <c r="AI56">
        <v>175</v>
      </c>
      <c r="AJ56">
        <v>0</v>
      </c>
      <c r="AK56">
        <v>1</v>
      </c>
      <c r="AL56">
        <v>21</v>
      </c>
      <c r="AM56" t="s">
        <v>388</v>
      </c>
      <c r="AN56" t="s">
        <v>713</v>
      </c>
      <c r="AO56">
        <v>2572.431</v>
      </c>
      <c r="AR56" t="s">
        <v>119</v>
      </c>
      <c r="AS56" t="s">
        <v>123</v>
      </c>
      <c r="AT56" t="s">
        <v>240</v>
      </c>
      <c r="AU56" t="s">
        <v>387</v>
      </c>
      <c r="AV56" t="s">
        <v>48</v>
      </c>
      <c r="AW56">
        <v>1</v>
      </c>
      <c r="BB56">
        <v>0.76119999999999999</v>
      </c>
      <c r="BC56" t="s">
        <v>70</v>
      </c>
      <c r="BF56" t="s">
        <v>119</v>
      </c>
      <c r="BG56" t="s">
        <v>123</v>
      </c>
      <c r="BH56" t="s">
        <v>387</v>
      </c>
      <c r="BI56">
        <v>3722</v>
      </c>
      <c r="BJ56">
        <v>1</v>
      </c>
      <c r="BK56" t="s">
        <v>240</v>
      </c>
      <c r="BL56" t="s">
        <v>178</v>
      </c>
      <c r="BM56">
        <v>0.76119999999999999</v>
      </c>
      <c r="BN56" t="s">
        <v>70</v>
      </c>
      <c r="BO56" t="s">
        <v>192</v>
      </c>
      <c r="BP56">
        <v>2572.431</v>
      </c>
    </row>
    <row r="57" spans="1:68" ht="16.5">
      <c r="A57" s="127" t="str">
        <f t="shared" si="18"/>
        <v>선진여객</v>
      </c>
      <c r="B57" s="128" t="str">
        <f t="shared" si="19"/>
        <v>박상태</v>
      </c>
      <c r="C57" s="129" t="str">
        <f t="shared" si="20"/>
        <v>D</v>
      </c>
      <c r="D57" s="130">
        <f t="shared" si="21"/>
        <v>0.82291666666666674</v>
      </c>
      <c r="E57" s="131">
        <f t="shared" si="22"/>
        <v>1746</v>
      </c>
      <c r="F57" s="132" t="str">
        <f t="shared" si="23"/>
        <v>87</v>
      </c>
      <c r="G57" s="133" t="str">
        <f t="shared" si="24"/>
        <v>78바1189</v>
      </c>
      <c r="H57" s="134">
        <f t="shared" si="25"/>
        <v>1</v>
      </c>
      <c r="I57" s="135">
        <f t="shared" si="26"/>
        <v>2635.0680000000002</v>
      </c>
      <c r="J57" s="136">
        <f t="shared" si="27"/>
        <v>9.9328301943701694E-3</v>
      </c>
      <c r="K57" s="136">
        <f t="shared" si="28"/>
        <v>0.35852143831486583</v>
      </c>
      <c r="L57" s="136">
        <f t="shared" si="29"/>
        <v>0.22314414656471862</v>
      </c>
      <c r="M57" s="137">
        <f t="shared" si="30"/>
        <v>12.547000000000001</v>
      </c>
      <c r="N57" s="138">
        <f t="shared" si="31"/>
        <v>3.7949684789918135E-2</v>
      </c>
      <c r="O57" s="138">
        <f t="shared" si="32"/>
        <v>2.3149307721850061</v>
      </c>
      <c r="P57" s="233">
        <f t="shared" si="33"/>
        <v>4</v>
      </c>
      <c r="Q57" s="234">
        <f t="shared" si="34"/>
        <v>1</v>
      </c>
      <c r="R57" s="234">
        <f t="shared" si="35"/>
        <v>61</v>
      </c>
      <c r="T57">
        <v>516</v>
      </c>
      <c r="U57">
        <v>1746</v>
      </c>
      <c r="V57" t="s">
        <v>389</v>
      </c>
      <c r="W57">
        <v>2635.0680000000002</v>
      </c>
      <c r="X57">
        <v>1334.3720000000001</v>
      </c>
      <c r="Y57">
        <v>1.9750000000000001</v>
      </c>
      <c r="Z57">
        <v>12.547000000000001</v>
      </c>
      <c r="AA57">
        <v>171.87246400000001</v>
      </c>
      <c r="AB57">
        <v>1.7071799999999999</v>
      </c>
      <c r="AC57">
        <v>61.619962999999998</v>
      </c>
      <c r="AD57" s="1">
        <v>588</v>
      </c>
      <c r="AE57">
        <v>1</v>
      </c>
      <c r="AF57">
        <v>61</v>
      </c>
      <c r="AG57">
        <v>71</v>
      </c>
      <c r="AH57">
        <v>15.331530000000001</v>
      </c>
      <c r="AI57">
        <v>1971.1</v>
      </c>
      <c r="AJ57">
        <v>0</v>
      </c>
      <c r="AK57">
        <v>4</v>
      </c>
      <c r="AL57">
        <v>426</v>
      </c>
      <c r="AM57" t="s">
        <v>390</v>
      </c>
      <c r="AN57" t="s">
        <v>714</v>
      </c>
      <c r="AO57">
        <v>2635.0680000000002</v>
      </c>
      <c r="AR57" t="s">
        <v>119</v>
      </c>
      <c r="AS57" t="s">
        <v>124</v>
      </c>
      <c r="AT57" t="s">
        <v>290</v>
      </c>
      <c r="AU57" t="s">
        <v>389</v>
      </c>
      <c r="AV57" t="s">
        <v>48</v>
      </c>
      <c r="AW57">
        <v>1</v>
      </c>
      <c r="BB57">
        <v>0.82291666666666674</v>
      </c>
      <c r="BC57" t="s">
        <v>67</v>
      </c>
      <c r="BF57" t="s">
        <v>119</v>
      </c>
      <c r="BG57" t="s">
        <v>124</v>
      </c>
      <c r="BH57" t="s">
        <v>389</v>
      </c>
      <c r="BI57">
        <v>1746</v>
      </c>
      <c r="BJ57">
        <v>1</v>
      </c>
      <c r="BK57" t="s">
        <v>290</v>
      </c>
      <c r="BL57" t="s">
        <v>178</v>
      </c>
      <c r="BM57">
        <v>0.82291666666666674</v>
      </c>
      <c r="BN57" t="s">
        <v>67</v>
      </c>
      <c r="BO57" t="s">
        <v>183</v>
      </c>
      <c r="BP57">
        <v>2635.0680000000002</v>
      </c>
    </row>
    <row r="58" spans="1:68" ht="16.5">
      <c r="A58" s="110" t="str">
        <f t="shared" si="18"/>
        <v>선진여객</v>
      </c>
      <c r="B58" s="111" t="str">
        <f t="shared" si="19"/>
        <v>박성민</v>
      </c>
      <c r="C58" s="112" t="str">
        <f t="shared" si="20"/>
        <v>D</v>
      </c>
      <c r="D58" s="113">
        <f t="shared" si="21"/>
        <v>0.82384615384615378</v>
      </c>
      <c r="E58" s="114">
        <f t="shared" si="22"/>
        <v>6931</v>
      </c>
      <c r="F58" s="115" t="str">
        <f t="shared" si="23"/>
        <v>80</v>
      </c>
      <c r="G58" s="116" t="str">
        <f t="shared" si="24"/>
        <v>73아1437</v>
      </c>
      <c r="H58" s="117">
        <f t="shared" si="25"/>
        <v>1</v>
      </c>
      <c r="I58" s="118">
        <f t="shared" si="26"/>
        <v>2591.2379999999998</v>
      </c>
      <c r="J58" s="119">
        <f t="shared" si="27"/>
        <v>9.0289560208490945E-3</v>
      </c>
      <c r="K58" s="119">
        <f t="shared" si="28"/>
        <v>0.40141754144671954</v>
      </c>
      <c r="L58" s="119">
        <f t="shared" si="29"/>
        <v>0.17173258496517882</v>
      </c>
      <c r="M58" s="120">
        <f t="shared" si="30"/>
        <v>15.45</v>
      </c>
      <c r="N58" s="121">
        <f t="shared" si="31"/>
        <v>7.7183184254012951E-2</v>
      </c>
      <c r="O58" s="121">
        <f t="shared" si="32"/>
        <v>39.324832377419597</v>
      </c>
      <c r="P58" s="235">
        <f t="shared" si="33"/>
        <v>4</v>
      </c>
      <c r="Q58" s="236">
        <f t="shared" si="34"/>
        <v>2</v>
      </c>
      <c r="R58" s="236">
        <f t="shared" si="35"/>
        <v>1019</v>
      </c>
      <c r="T58">
        <v>516</v>
      </c>
      <c r="U58">
        <v>6931</v>
      </c>
      <c r="V58" t="s">
        <v>391</v>
      </c>
      <c r="W58">
        <v>2591.2379999999998</v>
      </c>
      <c r="X58">
        <v>1209.5429999999999</v>
      </c>
      <c r="Y58">
        <v>2.1419999999999999</v>
      </c>
      <c r="Z58">
        <v>15.45</v>
      </c>
      <c r="AA58">
        <v>172.74189799999999</v>
      </c>
      <c r="AB58">
        <v>1.559679</v>
      </c>
      <c r="AC58">
        <v>69.341628</v>
      </c>
      <c r="AD58" s="1">
        <v>445</v>
      </c>
      <c r="AE58">
        <v>2</v>
      </c>
      <c r="AF58">
        <v>1019</v>
      </c>
      <c r="AG58">
        <v>78</v>
      </c>
      <c r="AH58">
        <v>15.000634</v>
      </c>
      <c r="AI58">
        <v>392.8</v>
      </c>
      <c r="AJ58">
        <v>0</v>
      </c>
      <c r="AK58">
        <v>4</v>
      </c>
      <c r="AL58">
        <v>874</v>
      </c>
      <c r="AM58" t="s">
        <v>392</v>
      </c>
      <c r="AN58" t="s">
        <v>715</v>
      </c>
      <c r="AO58">
        <v>2591.2379999999998</v>
      </c>
      <c r="AR58" t="s">
        <v>119</v>
      </c>
      <c r="AS58" t="s">
        <v>123</v>
      </c>
      <c r="AT58" t="s">
        <v>235</v>
      </c>
      <c r="AU58" t="s">
        <v>391</v>
      </c>
      <c r="AV58" t="s">
        <v>48</v>
      </c>
      <c r="AW58">
        <v>1</v>
      </c>
      <c r="BB58">
        <v>0.82384615384615378</v>
      </c>
      <c r="BC58" t="s">
        <v>67</v>
      </c>
      <c r="BF58" t="s">
        <v>119</v>
      </c>
      <c r="BG58" t="s">
        <v>123</v>
      </c>
      <c r="BH58" t="s">
        <v>391</v>
      </c>
      <c r="BI58">
        <v>6931</v>
      </c>
      <c r="BJ58">
        <v>1</v>
      </c>
      <c r="BK58" t="s">
        <v>235</v>
      </c>
      <c r="BL58" t="s">
        <v>178</v>
      </c>
      <c r="BM58">
        <v>0.82384615384615378</v>
      </c>
      <c r="BN58" t="s">
        <v>67</v>
      </c>
      <c r="BO58" t="s">
        <v>183</v>
      </c>
      <c r="BP58">
        <v>2591.2379999999998</v>
      </c>
    </row>
    <row r="59" spans="1:68" ht="16.5">
      <c r="A59" s="127" t="str">
        <f t="shared" si="18"/>
        <v>선진여객</v>
      </c>
      <c r="B59" s="128" t="str">
        <f t="shared" si="19"/>
        <v>박우오</v>
      </c>
      <c r="C59" s="129" t="str">
        <f t="shared" si="20"/>
        <v>C</v>
      </c>
      <c r="D59" s="130">
        <f t="shared" si="21"/>
        <v>0.87439999999999996</v>
      </c>
      <c r="E59" s="131">
        <f t="shared" si="22"/>
        <v>8620</v>
      </c>
      <c r="F59" s="132" t="str">
        <f t="shared" si="23"/>
        <v>80</v>
      </c>
      <c r="G59" s="133" t="str">
        <f t="shared" si="24"/>
        <v>78바1157</v>
      </c>
      <c r="H59" s="134">
        <f t="shared" si="25"/>
        <v>1</v>
      </c>
      <c r="I59" s="135">
        <f t="shared" si="26"/>
        <v>2383.0120000000002</v>
      </c>
      <c r="J59" s="136">
        <f t="shared" si="27"/>
        <v>1.8895753721311557E-2</v>
      </c>
      <c r="K59" s="136">
        <f t="shared" si="28"/>
        <v>0.35262263757257067</v>
      </c>
      <c r="L59" s="136">
        <f t="shared" si="29"/>
        <v>0.30129936399816698</v>
      </c>
      <c r="M59" s="137">
        <f t="shared" si="30"/>
        <v>14.904</v>
      </c>
      <c r="N59" s="138">
        <f t="shared" si="31"/>
        <v>1.888366487453693</v>
      </c>
      <c r="O59" s="138">
        <f t="shared" si="32"/>
        <v>2.6437130824351702</v>
      </c>
      <c r="P59" s="233">
        <f t="shared" si="33"/>
        <v>1</v>
      </c>
      <c r="Q59" s="234">
        <f t="shared" si="34"/>
        <v>45</v>
      </c>
      <c r="R59" s="234">
        <f t="shared" si="35"/>
        <v>63</v>
      </c>
      <c r="T59">
        <v>516</v>
      </c>
      <c r="U59">
        <v>8620</v>
      </c>
      <c r="V59" t="s">
        <v>393</v>
      </c>
      <c r="W59">
        <v>2383.0120000000002</v>
      </c>
      <c r="X59">
        <v>1090.2360000000001</v>
      </c>
      <c r="Y59">
        <v>2.1859999999999999</v>
      </c>
      <c r="Z59">
        <v>14.904</v>
      </c>
      <c r="AA59">
        <v>147.31103300000001</v>
      </c>
      <c r="AB59">
        <v>2.7835529999999999</v>
      </c>
      <c r="AC59">
        <v>51.945205000000001</v>
      </c>
      <c r="AD59" s="1">
        <v>718</v>
      </c>
      <c r="AE59">
        <v>45</v>
      </c>
      <c r="AF59">
        <v>63</v>
      </c>
      <c r="AG59">
        <v>78</v>
      </c>
      <c r="AH59">
        <v>16.176738</v>
      </c>
      <c r="AI59">
        <v>305</v>
      </c>
      <c r="AJ59">
        <v>0</v>
      </c>
      <c r="AK59">
        <v>1</v>
      </c>
      <c r="AL59">
        <v>8</v>
      </c>
      <c r="AM59" t="s">
        <v>394</v>
      </c>
      <c r="AN59" t="s">
        <v>716</v>
      </c>
      <c r="AO59">
        <v>2383.0120000000002</v>
      </c>
      <c r="AR59" t="s">
        <v>119</v>
      </c>
      <c r="AS59" t="s">
        <v>123</v>
      </c>
      <c r="AT59" t="s">
        <v>259</v>
      </c>
      <c r="AU59" t="s">
        <v>393</v>
      </c>
      <c r="AV59" t="s">
        <v>48</v>
      </c>
      <c r="AW59">
        <v>1</v>
      </c>
      <c r="BB59">
        <v>0.87439999999999996</v>
      </c>
      <c r="BC59" t="s">
        <v>69</v>
      </c>
      <c r="BF59" t="s">
        <v>119</v>
      </c>
      <c r="BG59" t="s">
        <v>123</v>
      </c>
      <c r="BH59" t="s">
        <v>393</v>
      </c>
      <c r="BI59">
        <v>8620</v>
      </c>
      <c r="BJ59">
        <v>1</v>
      </c>
      <c r="BK59" t="s">
        <v>259</v>
      </c>
      <c r="BL59" t="s">
        <v>178</v>
      </c>
      <c r="BM59">
        <v>0.87439999999999996</v>
      </c>
      <c r="BN59" t="s">
        <v>69</v>
      </c>
      <c r="BO59" t="s">
        <v>181</v>
      </c>
      <c r="BP59">
        <v>2383.0120000000002</v>
      </c>
    </row>
    <row r="60" spans="1:68" ht="16.5">
      <c r="A60" s="110" t="str">
        <f t="shared" si="18"/>
        <v>선진여객</v>
      </c>
      <c r="B60" s="111" t="str">
        <f t="shared" si="19"/>
        <v>박정호</v>
      </c>
      <c r="C60" s="112" t="str">
        <f t="shared" si="20"/>
        <v>D</v>
      </c>
      <c r="D60" s="113">
        <f t="shared" si="21"/>
        <v>0.8063585670939184</v>
      </c>
      <c r="E60" s="114">
        <f t="shared" si="22"/>
        <v>7831</v>
      </c>
      <c r="F60" s="115" t="str">
        <f t="shared" si="23"/>
        <v>80</v>
      </c>
      <c r="G60" s="116" t="str">
        <f t="shared" si="24"/>
        <v>78바1158</v>
      </c>
      <c r="H60" s="117">
        <f t="shared" si="25"/>
        <v>2</v>
      </c>
      <c r="I60" s="118">
        <f t="shared" si="26"/>
        <v>2258.5430000000001</v>
      </c>
      <c r="J60" s="119">
        <f t="shared" si="27"/>
        <v>2.0958745360308714E-2</v>
      </c>
      <c r="K60" s="119">
        <f t="shared" si="28"/>
        <v>0.37092079668326661</v>
      </c>
      <c r="L60" s="119">
        <f t="shared" si="29"/>
        <v>0.16869282541886516</v>
      </c>
      <c r="M60" s="120">
        <f t="shared" si="30"/>
        <v>14.266999999999999</v>
      </c>
      <c r="N60" s="121">
        <f t="shared" si="31"/>
        <v>8.8552664261871472E-2</v>
      </c>
      <c r="O60" s="121">
        <f t="shared" si="32"/>
        <v>21.606850079896642</v>
      </c>
      <c r="P60" s="235">
        <f t="shared" si="33"/>
        <v>4</v>
      </c>
      <c r="Q60" s="236">
        <f t="shared" si="34"/>
        <v>2</v>
      </c>
      <c r="R60" s="236">
        <f t="shared" si="35"/>
        <v>488</v>
      </c>
      <c r="T60">
        <v>516</v>
      </c>
      <c r="U60">
        <v>7831</v>
      </c>
      <c r="V60" t="s">
        <v>395</v>
      </c>
      <c r="W60">
        <v>2258.5430000000001</v>
      </c>
      <c r="X60">
        <v>1110.788</v>
      </c>
      <c r="Y60">
        <v>2.0329999999999999</v>
      </c>
      <c r="Z60">
        <v>14.266999999999999</v>
      </c>
      <c r="AA60">
        <v>147.60330099999999</v>
      </c>
      <c r="AB60">
        <v>3.0935800000000002</v>
      </c>
      <c r="AC60">
        <v>54.749133999999998</v>
      </c>
      <c r="AD60" s="1">
        <v>381</v>
      </c>
      <c r="AE60">
        <v>2</v>
      </c>
      <c r="AF60">
        <v>488</v>
      </c>
      <c r="AG60">
        <v>86</v>
      </c>
      <c r="AH60">
        <v>15.301439</v>
      </c>
      <c r="AI60">
        <v>349.3</v>
      </c>
      <c r="AJ60">
        <v>7.4</v>
      </c>
      <c r="AK60">
        <v>4</v>
      </c>
      <c r="AL60">
        <v>983</v>
      </c>
      <c r="AM60" t="s">
        <v>396</v>
      </c>
      <c r="AN60" t="s">
        <v>717</v>
      </c>
      <c r="AO60">
        <v>2156.3980000000001</v>
      </c>
      <c r="AR60" t="s">
        <v>119</v>
      </c>
      <c r="AS60" t="s">
        <v>123</v>
      </c>
      <c r="AT60" t="s">
        <v>260</v>
      </c>
      <c r="AU60" t="s">
        <v>395</v>
      </c>
      <c r="AV60" t="s">
        <v>48</v>
      </c>
      <c r="AW60">
        <v>2</v>
      </c>
      <c r="BB60">
        <v>0.8063585670939184</v>
      </c>
      <c r="BC60" t="s">
        <v>67</v>
      </c>
      <c r="BF60" t="s">
        <v>119</v>
      </c>
      <c r="BG60" t="s">
        <v>123</v>
      </c>
      <c r="BH60" t="s">
        <v>395</v>
      </c>
      <c r="BI60">
        <v>7831</v>
      </c>
      <c r="BJ60">
        <v>2</v>
      </c>
      <c r="BK60" t="s">
        <v>260</v>
      </c>
      <c r="BL60" t="s">
        <v>206</v>
      </c>
      <c r="BM60">
        <v>0.8063585670939184</v>
      </c>
      <c r="BN60" t="s">
        <v>67</v>
      </c>
      <c r="BO60" t="s">
        <v>183</v>
      </c>
      <c r="BP60">
        <v>2258.5430000000001</v>
      </c>
    </row>
    <row r="61" spans="1:68" ht="16.5">
      <c r="A61" s="127" t="str">
        <f t="shared" si="18"/>
        <v>선진여객</v>
      </c>
      <c r="B61" s="128" t="str">
        <f t="shared" si="19"/>
        <v>박종민</v>
      </c>
      <c r="C61" s="129" t="str">
        <f t="shared" si="20"/>
        <v>F</v>
      </c>
      <c r="D61" s="130">
        <f t="shared" si="21"/>
        <v>0.7629999745794237</v>
      </c>
      <c r="E61" s="131">
        <f t="shared" si="22"/>
        <v>5274</v>
      </c>
      <c r="F61" s="132" t="str">
        <f t="shared" si="23"/>
        <v>87</v>
      </c>
      <c r="G61" s="133" t="str">
        <f t="shared" si="24"/>
        <v>78바1197</v>
      </c>
      <c r="H61" s="134">
        <f t="shared" si="25"/>
        <v>3</v>
      </c>
      <c r="I61" s="135">
        <f t="shared" si="26"/>
        <v>2420.8130000000001</v>
      </c>
      <c r="J61" s="136">
        <f t="shared" si="27"/>
        <v>4.3209859114998464E-3</v>
      </c>
      <c r="K61" s="136">
        <f t="shared" si="28"/>
        <v>0.38490103972987921</v>
      </c>
      <c r="L61" s="136">
        <f t="shared" si="29"/>
        <v>0.19332348264818472</v>
      </c>
      <c r="M61" s="137">
        <f t="shared" si="30"/>
        <v>14.672000000000001</v>
      </c>
      <c r="N61" s="138">
        <f t="shared" si="31"/>
        <v>0</v>
      </c>
      <c r="O61" s="138">
        <f t="shared" si="32"/>
        <v>9.4183235136295114</v>
      </c>
      <c r="P61" s="233">
        <f t="shared" si="33"/>
        <v>1</v>
      </c>
      <c r="Q61" s="234">
        <f t="shared" si="34"/>
        <v>0</v>
      </c>
      <c r="R61" s="234">
        <f t="shared" si="35"/>
        <v>228</v>
      </c>
      <c r="T61">
        <v>516</v>
      </c>
      <c r="U61">
        <v>5274</v>
      </c>
      <c r="V61" t="s">
        <v>397</v>
      </c>
      <c r="W61">
        <v>2420.8130000000001</v>
      </c>
      <c r="X61">
        <v>1241.2070000000001</v>
      </c>
      <c r="Y61">
        <v>1.95</v>
      </c>
      <c r="Z61">
        <v>14.672000000000001</v>
      </c>
      <c r="AA61">
        <v>161.863291</v>
      </c>
      <c r="AB61">
        <v>0.69940899999999995</v>
      </c>
      <c r="AC61">
        <v>62.301349000000002</v>
      </c>
      <c r="AD61" s="1">
        <v>468</v>
      </c>
      <c r="AE61">
        <v>0</v>
      </c>
      <c r="AF61">
        <v>228</v>
      </c>
      <c r="AG61">
        <v>78</v>
      </c>
      <c r="AH61">
        <v>14.955911</v>
      </c>
      <c r="AI61">
        <v>629.79999999999995</v>
      </c>
      <c r="AJ61">
        <v>0</v>
      </c>
      <c r="AK61">
        <v>1</v>
      </c>
      <c r="AL61">
        <v>237</v>
      </c>
      <c r="AM61" t="s">
        <v>398</v>
      </c>
      <c r="AN61" t="s">
        <v>718</v>
      </c>
      <c r="AO61">
        <v>2280.201</v>
      </c>
      <c r="AR61" t="s">
        <v>119</v>
      </c>
      <c r="AS61" t="s">
        <v>124</v>
      </c>
      <c r="AT61" t="s">
        <v>293</v>
      </c>
      <c r="AU61" t="s">
        <v>397</v>
      </c>
      <c r="AV61" t="s">
        <v>48</v>
      </c>
      <c r="AW61">
        <v>3</v>
      </c>
      <c r="BB61">
        <v>0.7629999745794237</v>
      </c>
      <c r="BC61" t="s">
        <v>70</v>
      </c>
      <c r="BF61" t="s">
        <v>119</v>
      </c>
      <c r="BG61" t="s">
        <v>124</v>
      </c>
      <c r="BH61" t="s">
        <v>397</v>
      </c>
      <c r="BI61">
        <v>5274</v>
      </c>
      <c r="BJ61">
        <v>3</v>
      </c>
      <c r="BK61" t="s">
        <v>293</v>
      </c>
      <c r="BL61" t="s">
        <v>275</v>
      </c>
      <c r="BM61">
        <v>0.7629999745794237</v>
      </c>
      <c r="BN61" t="s">
        <v>70</v>
      </c>
      <c r="BO61" t="s">
        <v>192</v>
      </c>
      <c r="BP61">
        <v>2420.8130000000001</v>
      </c>
    </row>
    <row r="62" spans="1:68" ht="16.5">
      <c r="A62" s="110" t="str">
        <f t="shared" si="18"/>
        <v>선진여객</v>
      </c>
      <c r="B62" s="111" t="str">
        <f t="shared" si="19"/>
        <v>박종원</v>
      </c>
      <c r="C62" s="112" t="str">
        <f t="shared" si="20"/>
        <v>F</v>
      </c>
      <c r="D62" s="113">
        <f t="shared" si="21"/>
        <v>0.75272727272727258</v>
      </c>
      <c r="E62" s="114">
        <f t="shared" si="22"/>
        <v>6721</v>
      </c>
      <c r="F62" s="115" t="str">
        <f t="shared" si="23"/>
        <v>72</v>
      </c>
      <c r="G62" s="116" t="str">
        <f t="shared" si="24"/>
        <v>78바1191</v>
      </c>
      <c r="H62" s="117">
        <f t="shared" si="25"/>
        <v>1</v>
      </c>
      <c r="I62" s="118">
        <f t="shared" si="26"/>
        <v>918.77</v>
      </c>
      <c r="J62" s="119">
        <f t="shared" si="27"/>
        <v>2.5516270520573939E-2</v>
      </c>
      <c r="K62" s="119">
        <f t="shared" si="28"/>
        <v>0.33218954082434599</v>
      </c>
      <c r="L62" s="119">
        <f t="shared" si="29"/>
        <v>8.9249757828401013E-2</v>
      </c>
      <c r="M62" s="120">
        <f t="shared" si="30"/>
        <v>17.344000000000001</v>
      </c>
      <c r="N62" s="121">
        <f t="shared" si="31"/>
        <v>0</v>
      </c>
      <c r="O62" s="121">
        <f t="shared" si="32"/>
        <v>19.906631476879411</v>
      </c>
      <c r="P62" s="235">
        <f t="shared" si="33"/>
        <v>17</v>
      </c>
      <c r="Q62" s="236">
        <f t="shared" si="34"/>
        <v>0</v>
      </c>
      <c r="R62" s="236">
        <f t="shared" si="35"/>
        <v>186</v>
      </c>
      <c r="T62">
        <v>516</v>
      </c>
      <c r="U62">
        <v>6721</v>
      </c>
      <c r="V62" t="s">
        <v>399</v>
      </c>
      <c r="W62">
        <v>934.36199999999997</v>
      </c>
      <c r="X62">
        <v>562.96199999999999</v>
      </c>
      <c r="Y62">
        <v>1.66</v>
      </c>
      <c r="Z62">
        <v>17.344000000000001</v>
      </c>
      <c r="AA62">
        <v>47.365817</v>
      </c>
      <c r="AB62">
        <v>1.208599</v>
      </c>
      <c r="AC62">
        <v>15.734429</v>
      </c>
      <c r="AD62" s="1">
        <v>82</v>
      </c>
      <c r="AE62">
        <v>0</v>
      </c>
      <c r="AF62">
        <v>186</v>
      </c>
      <c r="AG62">
        <v>85</v>
      </c>
      <c r="AH62">
        <v>19.726503999999998</v>
      </c>
      <c r="AI62">
        <v>3581.7</v>
      </c>
      <c r="AJ62">
        <v>163.1</v>
      </c>
      <c r="AK62">
        <v>17</v>
      </c>
      <c r="AL62">
        <v>5133</v>
      </c>
      <c r="AM62" t="s">
        <v>400</v>
      </c>
      <c r="AN62" t="s">
        <v>719</v>
      </c>
      <c r="AO62">
        <v>918.77</v>
      </c>
      <c r="AR62" t="s">
        <v>119</v>
      </c>
      <c r="AS62" t="s">
        <v>122</v>
      </c>
      <c r="AT62" t="s">
        <v>232</v>
      </c>
      <c r="AU62" t="s">
        <v>399</v>
      </c>
      <c r="AV62" t="s">
        <v>48</v>
      </c>
      <c r="AW62">
        <v>1</v>
      </c>
      <c r="BB62">
        <v>0.75272727272727258</v>
      </c>
      <c r="BC62" t="s">
        <v>70</v>
      </c>
      <c r="BF62" t="s">
        <v>119</v>
      </c>
      <c r="BG62" t="s">
        <v>122</v>
      </c>
      <c r="BH62" t="s">
        <v>399</v>
      </c>
      <c r="BI62">
        <v>6721</v>
      </c>
      <c r="BJ62">
        <v>1</v>
      </c>
      <c r="BK62" t="s">
        <v>232</v>
      </c>
      <c r="BL62" t="s">
        <v>178</v>
      </c>
      <c r="BM62">
        <v>0.75272727272727258</v>
      </c>
      <c r="BN62" t="s">
        <v>70</v>
      </c>
      <c r="BO62" t="s">
        <v>192</v>
      </c>
      <c r="BP62">
        <v>918.77</v>
      </c>
    </row>
    <row r="63" spans="1:68" ht="16.5">
      <c r="A63" s="127" t="str">
        <f t="shared" si="18"/>
        <v>선진여객</v>
      </c>
      <c r="B63" s="128" t="str">
        <f t="shared" si="19"/>
        <v>박진규</v>
      </c>
      <c r="C63" s="129" t="str">
        <f t="shared" si="20"/>
        <v>D</v>
      </c>
      <c r="D63" s="130">
        <f t="shared" si="21"/>
        <v>0.8458651063060898</v>
      </c>
      <c r="E63" s="131">
        <f t="shared" si="22"/>
        <v>9401</v>
      </c>
      <c r="F63" s="132" t="str">
        <f t="shared" si="23"/>
        <v>80</v>
      </c>
      <c r="G63" s="133" t="str">
        <f t="shared" si="24"/>
        <v>78바1159</v>
      </c>
      <c r="H63" s="134">
        <f t="shared" si="25"/>
        <v>14</v>
      </c>
      <c r="I63" s="135">
        <f t="shared" si="26"/>
        <v>7895.5479999999998</v>
      </c>
      <c r="J63" s="136">
        <f t="shared" si="27"/>
        <v>1.9421033798793202E-2</v>
      </c>
      <c r="K63" s="136">
        <f t="shared" si="28"/>
        <v>0.3653205587276892</v>
      </c>
      <c r="L63" s="136">
        <f t="shared" si="29"/>
        <v>0.18960051917865614</v>
      </c>
      <c r="M63" s="137">
        <f t="shared" si="30"/>
        <v>13.151</v>
      </c>
      <c r="N63" s="138">
        <f t="shared" si="31"/>
        <v>0.2913034028796988</v>
      </c>
      <c r="O63" s="138">
        <f t="shared" si="32"/>
        <v>19.909954318560281</v>
      </c>
      <c r="P63" s="233">
        <f t="shared" si="33"/>
        <v>39</v>
      </c>
      <c r="Q63" s="234">
        <f t="shared" si="34"/>
        <v>23</v>
      </c>
      <c r="R63" s="234">
        <f t="shared" si="35"/>
        <v>1572</v>
      </c>
      <c r="T63">
        <v>516</v>
      </c>
      <c r="U63">
        <v>9401</v>
      </c>
      <c r="V63" t="s">
        <v>401</v>
      </c>
      <c r="W63">
        <v>7895.5479999999998</v>
      </c>
      <c r="X63">
        <v>3604.6790000000001</v>
      </c>
      <c r="Y63">
        <v>2.19</v>
      </c>
      <c r="Z63">
        <v>13.151</v>
      </c>
      <c r="AA63">
        <v>529.54683599999998</v>
      </c>
      <c r="AB63">
        <v>10.284347</v>
      </c>
      <c r="AC63">
        <v>193.45434599999999</v>
      </c>
      <c r="AD63" s="1">
        <v>1497</v>
      </c>
      <c r="AE63">
        <v>23</v>
      </c>
      <c r="AF63">
        <v>1572</v>
      </c>
      <c r="AG63">
        <v>82</v>
      </c>
      <c r="AH63">
        <v>14.910007999999999</v>
      </c>
      <c r="AI63">
        <v>1774.2</v>
      </c>
      <c r="AJ63">
        <v>1.4</v>
      </c>
      <c r="AK63">
        <v>39</v>
      </c>
      <c r="AL63">
        <v>8407</v>
      </c>
      <c r="AM63" t="s">
        <v>402</v>
      </c>
      <c r="AN63" t="s">
        <v>720</v>
      </c>
      <c r="AO63">
        <v>5829.9269999999997</v>
      </c>
      <c r="AR63" t="s">
        <v>119</v>
      </c>
      <c r="AS63" t="s">
        <v>123</v>
      </c>
      <c r="AT63" t="s">
        <v>262</v>
      </c>
      <c r="AU63" t="s">
        <v>401</v>
      </c>
      <c r="AV63" t="s">
        <v>48</v>
      </c>
      <c r="AW63">
        <v>14</v>
      </c>
      <c r="BB63">
        <v>0.8458651063060898</v>
      </c>
      <c r="BC63" t="s">
        <v>67</v>
      </c>
      <c r="BF63" t="s">
        <v>119</v>
      </c>
      <c r="BG63" t="s">
        <v>123</v>
      </c>
      <c r="BH63" t="s">
        <v>401</v>
      </c>
      <c r="BI63">
        <v>9401</v>
      </c>
      <c r="BJ63">
        <v>14</v>
      </c>
      <c r="BK63" t="s">
        <v>262</v>
      </c>
      <c r="BL63" t="s">
        <v>246</v>
      </c>
      <c r="BM63">
        <v>0.8458651063060898</v>
      </c>
      <c r="BN63" t="s">
        <v>67</v>
      </c>
      <c r="BO63" t="s">
        <v>183</v>
      </c>
      <c r="BP63">
        <v>7895.5479999999998</v>
      </c>
    </row>
    <row r="64" spans="1:68" ht="16.5">
      <c r="A64" s="110" t="str">
        <f t="shared" si="18"/>
        <v>선진여객</v>
      </c>
      <c r="B64" s="111" t="str">
        <f t="shared" si="19"/>
        <v>박창수</v>
      </c>
      <c r="C64" s="112" t="str">
        <f t="shared" si="20"/>
        <v>S</v>
      </c>
      <c r="D64" s="113">
        <f t="shared" si="21"/>
        <v>1.2495454545454545</v>
      </c>
      <c r="E64" s="114">
        <f t="shared" si="22"/>
        <v>8722</v>
      </c>
      <c r="F64" s="115" t="str">
        <f t="shared" si="23"/>
        <v>72</v>
      </c>
      <c r="G64" s="116" t="str">
        <f t="shared" si="24"/>
        <v>78바1192</v>
      </c>
      <c r="H64" s="117">
        <f t="shared" si="25"/>
        <v>1</v>
      </c>
      <c r="I64" s="118">
        <f t="shared" si="26"/>
        <v>566.39300000000003</v>
      </c>
      <c r="J64" s="119">
        <f t="shared" si="27"/>
        <v>2.2877387234054056E-2</v>
      </c>
      <c r="K64" s="119">
        <f t="shared" si="28"/>
        <v>0.2208520875436481</v>
      </c>
      <c r="L64" s="119">
        <f t="shared" si="29"/>
        <v>0.17302473724074979</v>
      </c>
      <c r="M64" s="120">
        <f t="shared" si="30"/>
        <v>7.2960000000000003</v>
      </c>
      <c r="N64" s="121">
        <f t="shared" si="31"/>
        <v>4.0607846495278013</v>
      </c>
      <c r="O64" s="121">
        <f t="shared" si="32"/>
        <v>3.7076729408732096</v>
      </c>
      <c r="P64" s="235">
        <f t="shared" si="33"/>
        <v>0</v>
      </c>
      <c r="Q64" s="236">
        <f t="shared" si="34"/>
        <v>23</v>
      </c>
      <c r="R64" s="236">
        <f t="shared" si="35"/>
        <v>21</v>
      </c>
      <c r="T64">
        <v>516</v>
      </c>
      <c r="U64">
        <v>8722</v>
      </c>
      <c r="V64" t="s">
        <v>614</v>
      </c>
      <c r="W64">
        <v>566.39300000000003</v>
      </c>
      <c r="X64">
        <v>206.059</v>
      </c>
      <c r="Y64">
        <v>2.7490000000000001</v>
      </c>
      <c r="Z64">
        <v>7.2960000000000003</v>
      </c>
      <c r="AA64">
        <v>25.157461999999999</v>
      </c>
      <c r="AB64">
        <v>0.57553699999999997</v>
      </c>
      <c r="AC64">
        <v>5.5560780000000003</v>
      </c>
      <c r="AD64" s="1">
        <v>98</v>
      </c>
      <c r="AE64">
        <v>23</v>
      </c>
      <c r="AF64">
        <v>21</v>
      </c>
      <c r="AG64">
        <v>68</v>
      </c>
      <c r="AH64">
        <v>22.513915999999998</v>
      </c>
      <c r="AI64">
        <v>114.2</v>
      </c>
      <c r="AJ64">
        <v>0</v>
      </c>
      <c r="AK64">
        <v>0</v>
      </c>
      <c r="AL64">
        <v>0</v>
      </c>
      <c r="AM64" t="s">
        <v>615</v>
      </c>
      <c r="AN64" t="s">
        <v>721</v>
      </c>
      <c r="AO64">
        <v>566.39300000000003</v>
      </c>
      <c r="AR64" t="s">
        <v>119</v>
      </c>
      <c r="AS64" t="s">
        <v>122</v>
      </c>
      <c r="AT64" t="s">
        <v>233</v>
      </c>
      <c r="AU64" t="s">
        <v>614</v>
      </c>
      <c r="AV64" t="s">
        <v>48</v>
      </c>
      <c r="AW64">
        <v>1</v>
      </c>
      <c r="BB64">
        <v>1.2495454545454545</v>
      </c>
      <c r="BC64" t="s">
        <v>71</v>
      </c>
      <c r="BF64" t="s">
        <v>119</v>
      </c>
      <c r="BG64" t="s">
        <v>122</v>
      </c>
      <c r="BH64" t="s">
        <v>614</v>
      </c>
      <c r="BI64">
        <v>8722</v>
      </c>
      <c r="BJ64">
        <v>1</v>
      </c>
      <c r="BK64" t="s">
        <v>233</v>
      </c>
      <c r="BL64" t="s">
        <v>178</v>
      </c>
      <c r="BM64">
        <v>1.2495454545454545</v>
      </c>
      <c r="BN64" t="s">
        <v>71</v>
      </c>
      <c r="BO64" t="s">
        <v>180</v>
      </c>
      <c r="BP64">
        <v>566.39300000000003</v>
      </c>
    </row>
    <row r="65" spans="1:68" ht="16.5">
      <c r="A65" s="127" t="str">
        <f t="shared" si="18"/>
        <v>선진여객</v>
      </c>
      <c r="B65" s="128" t="str">
        <f t="shared" si="19"/>
        <v>박풍식</v>
      </c>
      <c r="C65" s="129" t="str">
        <f t="shared" si="20"/>
        <v>F</v>
      </c>
      <c r="D65" s="130">
        <f t="shared" si="21"/>
        <v>0.72943759125765517</v>
      </c>
      <c r="E65" s="131">
        <f t="shared" si="22"/>
        <v>8509</v>
      </c>
      <c r="F65" s="132" t="str">
        <f t="shared" si="23"/>
        <v>87</v>
      </c>
      <c r="G65" s="133" t="str">
        <f t="shared" si="24"/>
        <v>78바1168</v>
      </c>
      <c r="H65" s="134">
        <f t="shared" si="25"/>
        <v>12</v>
      </c>
      <c r="I65" s="135">
        <f t="shared" si="26"/>
        <v>1528.0699999999997</v>
      </c>
      <c r="J65" s="136">
        <f t="shared" si="27"/>
        <v>9.2273958477407658E-3</v>
      </c>
      <c r="K65" s="136">
        <f t="shared" si="28"/>
        <v>0.39950303872591125</v>
      </c>
      <c r="L65" s="136">
        <f t="shared" si="29"/>
        <v>0.22119405524616023</v>
      </c>
      <c r="M65" s="137">
        <f t="shared" si="30"/>
        <v>16.635000000000002</v>
      </c>
      <c r="N65" s="138">
        <f t="shared" si="31"/>
        <v>0.19264655265415576</v>
      </c>
      <c r="O65" s="138">
        <f t="shared" si="32"/>
        <v>19.264655265415577</v>
      </c>
      <c r="P65" s="233">
        <f t="shared" si="33"/>
        <v>3</v>
      </c>
      <c r="Q65" s="234">
        <f t="shared" si="34"/>
        <v>3</v>
      </c>
      <c r="R65" s="234">
        <f t="shared" si="35"/>
        <v>300</v>
      </c>
      <c r="T65">
        <v>516</v>
      </c>
      <c r="U65">
        <v>8509</v>
      </c>
      <c r="V65" t="s">
        <v>403</v>
      </c>
      <c r="W65">
        <v>1557.2560000000001</v>
      </c>
      <c r="X65">
        <v>871.29899999999998</v>
      </c>
      <c r="Y65">
        <v>1.7869999999999999</v>
      </c>
      <c r="Z65">
        <v>16.635000000000002</v>
      </c>
      <c r="AA65">
        <v>100.873856</v>
      </c>
      <c r="AB65">
        <v>0.93080300000000005</v>
      </c>
      <c r="AC65">
        <v>40.299411999999997</v>
      </c>
      <c r="AD65" s="1">
        <v>338</v>
      </c>
      <c r="AE65">
        <v>3</v>
      </c>
      <c r="AF65">
        <v>300</v>
      </c>
      <c r="AG65">
        <v>79</v>
      </c>
      <c r="AH65">
        <v>15.437657</v>
      </c>
      <c r="AI65">
        <v>288.89999999999998</v>
      </c>
      <c r="AJ65">
        <v>0</v>
      </c>
      <c r="AK65">
        <v>3</v>
      </c>
      <c r="AL65">
        <v>631</v>
      </c>
      <c r="AM65" t="s">
        <v>404</v>
      </c>
      <c r="AN65" t="s">
        <v>722</v>
      </c>
      <c r="AO65">
        <v>363.12700000000001</v>
      </c>
      <c r="AR65" t="s">
        <v>119</v>
      </c>
      <c r="AS65" t="s">
        <v>124</v>
      </c>
      <c r="AT65" t="s">
        <v>282</v>
      </c>
      <c r="AU65" t="s">
        <v>403</v>
      </c>
      <c r="AV65" t="s">
        <v>48</v>
      </c>
      <c r="AW65">
        <v>12</v>
      </c>
      <c r="BB65">
        <v>0.72943759125765517</v>
      </c>
      <c r="BC65" t="s">
        <v>70</v>
      </c>
      <c r="BF65" t="s">
        <v>119</v>
      </c>
      <c r="BG65" t="s">
        <v>124</v>
      </c>
      <c r="BH65" t="s">
        <v>403</v>
      </c>
      <c r="BI65">
        <v>8509</v>
      </c>
      <c r="BJ65">
        <v>12</v>
      </c>
      <c r="BK65" t="s">
        <v>282</v>
      </c>
      <c r="BL65" t="s">
        <v>280</v>
      </c>
      <c r="BM65">
        <v>0.72943759125765517</v>
      </c>
      <c r="BN65" t="s">
        <v>70</v>
      </c>
      <c r="BO65" t="s">
        <v>192</v>
      </c>
      <c r="BP65">
        <v>1528.0699999999997</v>
      </c>
    </row>
    <row r="66" spans="1:68" ht="16.5">
      <c r="A66" s="110" t="str">
        <f t="shared" si="18"/>
        <v>선진여객</v>
      </c>
      <c r="B66" s="111" t="str">
        <f t="shared" si="19"/>
        <v>박헌균</v>
      </c>
      <c r="C66" s="112" t="str">
        <f t="shared" si="20"/>
        <v>C</v>
      </c>
      <c r="D66" s="113">
        <f t="shared" si="21"/>
        <v>0.88923768216892596</v>
      </c>
      <c r="E66" s="114">
        <f t="shared" si="22"/>
        <v>2001</v>
      </c>
      <c r="F66" s="115" t="str">
        <f t="shared" si="23"/>
        <v>72</v>
      </c>
      <c r="G66" s="116" t="str">
        <f t="shared" si="24"/>
        <v>73아1086</v>
      </c>
      <c r="H66" s="117">
        <f t="shared" si="25"/>
        <v>2</v>
      </c>
      <c r="I66" s="118">
        <f t="shared" si="26"/>
        <v>978.87799999999993</v>
      </c>
      <c r="J66" s="119">
        <f t="shared" si="27"/>
        <v>1.0571804406162963E-2</v>
      </c>
      <c r="K66" s="119">
        <f t="shared" si="28"/>
        <v>0.29818457752181476</v>
      </c>
      <c r="L66" s="119">
        <f t="shared" si="29"/>
        <v>0.14710719824125174</v>
      </c>
      <c r="M66" s="120">
        <f t="shared" si="30"/>
        <v>13.013</v>
      </c>
      <c r="N66" s="121">
        <f t="shared" si="31"/>
        <v>0.68136998195342924</v>
      </c>
      <c r="O66" s="121">
        <f t="shared" si="32"/>
        <v>25.794720745379824</v>
      </c>
      <c r="P66" s="235">
        <f t="shared" si="33"/>
        <v>0</v>
      </c>
      <c r="Q66" s="236">
        <f t="shared" si="34"/>
        <v>7</v>
      </c>
      <c r="R66" s="236">
        <f t="shared" si="35"/>
        <v>265</v>
      </c>
      <c r="T66">
        <v>516</v>
      </c>
      <c r="U66">
        <v>2001</v>
      </c>
      <c r="V66" t="s">
        <v>405</v>
      </c>
      <c r="W66">
        <v>1027.3420000000001</v>
      </c>
      <c r="X66">
        <v>560.38099999999997</v>
      </c>
      <c r="Y66">
        <v>1.833</v>
      </c>
      <c r="Z66">
        <v>13.013</v>
      </c>
      <c r="AA66">
        <v>44.061920000000001</v>
      </c>
      <c r="AB66">
        <v>0.46581400000000001</v>
      </c>
      <c r="AC66">
        <v>13.138585000000001</v>
      </c>
      <c r="AD66" s="1">
        <v>144</v>
      </c>
      <c r="AE66">
        <v>7</v>
      </c>
      <c r="AF66">
        <v>265</v>
      </c>
      <c r="AG66">
        <v>81</v>
      </c>
      <c r="AH66">
        <v>23.31587</v>
      </c>
      <c r="AI66">
        <v>2597.1999999999998</v>
      </c>
      <c r="AJ66">
        <v>0</v>
      </c>
      <c r="AK66">
        <v>0</v>
      </c>
      <c r="AL66">
        <v>0</v>
      </c>
      <c r="AM66" t="s">
        <v>406</v>
      </c>
      <c r="AN66" t="s">
        <v>723</v>
      </c>
      <c r="AO66">
        <v>848.452</v>
      </c>
      <c r="AR66" t="s">
        <v>119</v>
      </c>
      <c r="AS66" t="s">
        <v>122</v>
      </c>
      <c r="AT66" t="s">
        <v>224</v>
      </c>
      <c r="AU66" t="s">
        <v>405</v>
      </c>
      <c r="AV66" t="s">
        <v>219</v>
      </c>
      <c r="AW66">
        <v>2</v>
      </c>
      <c r="BB66">
        <v>0.88923768216892596</v>
      </c>
      <c r="BC66" t="s">
        <v>69</v>
      </c>
      <c r="BF66" t="s">
        <v>119</v>
      </c>
      <c r="BG66" t="s">
        <v>122</v>
      </c>
      <c r="BH66" t="s">
        <v>405</v>
      </c>
      <c r="BI66">
        <v>2001</v>
      </c>
      <c r="BJ66">
        <v>2</v>
      </c>
      <c r="BK66" t="s">
        <v>224</v>
      </c>
      <c r="BL66" t="s">
        <v>228</v>
      </c>
      <c r="BM66">
        <v>0.88923768216892596</v>
      </c>
      <c r="BN66" t="s">
        <v>69</v>
      </c>
      <c r="BO66" t="s">
        <v>181</v>
      </c>
      <c r="BP66">
        <v>978.87799999999993</v>
      </c>
    </row>
    <row r="67" spans="1:68" ht="16.5">
      <c r="A67" s="127" t="str">
        <f t="shared" si="18"/>
        <v>선진여객</v>
      </c>
      <c r="B67" s="128" t="str">
        <f t="shared" si="19"/>
        <v>박현직</v>
      </c>
      <c r="C67" s="129" t="str">
        <f t="shared" si="20"/>
        <v>F</v>
      </c>
      <c r="D67" s="130">
        <f t="shared" si="21"/>
        <v>0.67064516129032259</v>
      </c>
      <c r="E67" s="131">
        <f t="shared" si="22"/>
        <v>1489</v>
      </c>
      <c r="F67" s="132" t="str">
        <f t="shared" si="23"/>
        <v>300</v>
      </c>
      <c r="G67" s="133" t="str">
        <f t="shared" si="24"/>
        <v>73아1100</v>
      </c>
      <c r="H67" s="134">
        <f t="shared" si="25"/>
        <v>1</v>
      </c>
      <c r="I67" s="135">
        <f t="shared" si="26"/>
        <v>2523.4259999999999</v>
      </c>
      <c r="J67" s="136">
        <f t="shared" si="27"/>
        <v>8.7881843007470931E-3</v>
      </c>
      <c r="K67" s="136">
        <f t="shared" si="28"/>
        <v>0.34864138328752881</v>
      </c>
      <c r="L67" s="136">
        <f t="shared" si="29"/>
        <v>0.1383040358623554</v>
      </c>
      <c r="M67" s="137">
        <f t="shared" si="30"/>
        <v>14.425000000000001</v>
      </c>
      <c r="N67" s="138">
        <f t="shared" si="31"/>
        <v>0.19814331785437736</v>
      </c>
      <c r="O67" s="138">
        <f t="shared" si="32"/>
        <v>6.2217001806274483</v>
      </c>
      <c r="P67" s="233">
        <f t="shared" si="33"/>
        <v>4</v>
      </c>
      <c r="Q67" s="234">
        <f t="shared" si="34"/>
        <v>5</v>
      </c>
      <c r="R67" s="234">
        <f t="shared" si="35"/>
        <v>157</v>
      </c>
      <c r="T67">
        <v>516</v>
      </c>
      <c r="U67">
        <v>1489</v>
      </c>
      <c r="V67" t="s">
        <v>407</v>
      </c>
      <c r="W67">
        <v>2523.4259999999999</v>
      </c>
      <c r="X67">
        <v>1213.4849999999999</v>
      </c>
      <c r="Y67">
        <v>2.0790000000000002</v>
      </c>
      <c r="Z67">
        <v>14.425000000000001</v>
      </c>
      <c r="AA67">
        <v>171.91162</v>
      </c>
      <c r="AB67">
        <v>1.510791</v>
      </c>
      <c r="AC67">
        <v>59.935504999999999</v>
      </c>
      <c r="AD67" s="1">
        <v>349</v>
      </c>
      <c r="AE67">
        <v>5</v>
      </c>
      <c r="AF67">
        <v>157</v>
      </c>
      <c r="AG67">
        <v>87</v>
      </c>
      <c r="AH67">
        <v>14.678623</v>
      </c>
      <c r="AI67">
        <v>1111.2</v>
      </c>
      <c r="AJ67">
        <v>30.1</v>
      </c>
      <c r="AK67">
        <v>4</v>
      </c>
      <c r="AL67">
        <v>1556</v>
      </c>
      <c r="AM67" t="s">
        <v>408</v>
      </c>
      <c r="AN67" t="s">
        <v>724</v>
      </c>
      <c r="AO67">
        <v>2523.4259999999999</v>
      </c>
      <c r="AR67" t="s">
        <v>119</v>
      </c>
      <c r="AS67" t="s">
        <v>120</v>
      </c>
      <c r="AT67" t="s">
        <v>206</v>
      </c>
      <c r="AU67" t="s">
        <v>407</v>
      </c>
      <c r="AV67" t="s">
        <v>48</v>
      </c>
      <c r="AW67">
        <v>1</v>
      </c>
      <c r="BB67">
        <v>0.67064516129032259</v>
      </c>
      <c r="BC67" t="s">
        <v>70</v>
      </c>
      <c r="BF67" t="s">
        <v>119</v>
      </c>
      <c r="BG67" t="s">
        <v>120</v>
      </c>
      <c r="BH67" t="s">
        <v>407</v>
      </c>
      <c r="BI67">
        <v>1489</v>
      </c>
      <c r="BJ67">
        <v>1</v>
      </c>
      <c r="BK67" t="s">
        <v>206</v>
      </c>
      <c r="BL67" t="s">
        <v>178</v>
      </c>
      <c r="BM67">
        <v>0.67064516129032259</v>
      </c>
      <c r="BN67" t="s">
        <v>70</v>
      </c>
      <c r="BO67" t="s">
        <v>192</v>
      </c>
      <c r="BP67">
        <v>2523.4259999999999</v>
      </c>
    </row>
    <row r="68" spans="1:68" ht="16.5">
      <c r="A68" s="110" t="str">
        <f t="shared" si="18"/>
        <v>선진여객</v>
      </c>
      <c r="B68" s="111" t="str">
        <f t="shared" si="19"/>
        <v>변상정</v>
      </c>
      <c r="C68" s="112" t="str">
        <f t="shared" si="20"/>
        <v>B</v>
      </c>
      <c r="D68" s="113">
        <f t="shared" si="21"/>
        <v>0.9018789262413226</v>
      </c>
      <c r="E68" s="114">
        <f t="shared" si="22"/>
        <v>4441</v>
      </c>
      <c r="F68" s="115" t="str">
        <f t="shared" si="23"/>
        <v>80</v>
      </c>
      <c r="G68" s="116" t="str">
        <f t="shared" si="24"/>
        <v>78바1140</v>
      </c>
      <c r="H68" s="117">
        <f t="shared" si="25"/>
        <v>13</v>
      </c>
      <c r="I68" s="118">
        <f t="shared" si="26"/>
        <v>2575.7179999999998</v>
      </c>
      <c r="J68" s="119">
        <f t="shared" si="27"/>
        <v>1.437484877928436E-2</v>
      </c>
      <c r="K68" s="119">
        <f t="shared" si="28"/>
        <v>0.32314367588392545</v>
      </c>
      <c r="L68" s="119">
        <f t="shared" si="29"/>
        <v>0.20965028003842037</v>
      </c>
      <c r="M68" s="120">
        <f t="shared" si="30"/>
        <v>11.438000000000001</v>
      </c>
      <c r="N68" s="121">
        <f t="shared" si="31"/>
        <v>3.8824125933040805E-2</v>
      </c>
      <c r="O68" s="121">
        <f t="shared" si="32"/>
        <v>5.5906741343578767</v>
      </c>
      <c r="P68" s="235">
        <f t="shared" si="33"/>
        <v>0</v>
      </c>
      <c r="Q68" s="236">
        <f t="shared" si="34"/>
        <v>1</v>
      </c>
      <c r="R68" s="236">
        <f t="shared" si="35"/>
        <v>144</v>
      </c>
      <c r="T68">
        <v>516</v>
      </c>
      <c r="U68">
        <v>4441</v>
      </c>
      <c r="V68" t="s">
        <v>409</v>
      </c>
      <c r="W68">
        <v>2575.7179999999998</v>
      </c>
      <c r="X68">
        <v>1100.982</v>
      </c>
      <c r="Y68">
        <v>2.339</v>
      </c>
      <c r="Z68">
        <v>11.438000000000001</v>
      </c>
      <c r="AA68">
        <v>161.79578900000001</v>
      </c>
      <c r="AB68">
        <v>2.32579</v>
      </c>
      <c r="AC68">
        <v>52.283285999999997</v>
      </c>
      <c r="AD68" s="1">
        <v>540</v>
      </c>
      <c r="AE68">
        <v>1</v>
      </c>
      <c r="AF68">
        <v>144</v>
      </c>
      <c r="AG68">
        <v>76</v>
      </c>
      <c r="AH68">
        <v>15.919561</v>
      </c>
      <c r="AI68">
        <v>661</v>
      </c>
      <c r="AJ68">
        <v>0</v>
      </c>
      <c r="AK68">
        <v>0</v>
      </c>
      <c r="AL68">
        <v>0</v>
      </c>
      <c r="AM68" t="s">
        <v>410</v>
      </c>
      <c r="AN68" t="s">
        <v>725</v>
      </c>
      <c r="AO68">
        <v>371.10399999999998</v>
      </c>
      <c r="AR68" t="s">
        <v>119</v>
      </c>
      <c r="AS68" t="s">
        <v>123</v>
      </c>
      <c r="AT68" t="s">
        <v>243</v>
      </c>
      <c r="AU68" t="s">
        <v>409</v>
      </c>
      <c r="AV68" t="s">
        <v>48</v>
      </c>
      <c r="AW68">
        <v>13</v>
      </c>
      <c r="BB68">
        <v>0.9018789262413226</v>
      </c>
      <c r="BC68" t="s">
        <v>68</v>
      </c>
      <c r="BF68" t="s">
        <v>119</v>
      </c>
      <c r="BG68" t="s">
        <v>123</v>
      </c>
      <c r="BH68" t="s">
        <v>409</v>
      </c>
      <c r="BI68">
        <v>4441</v>
      </c>
      <c r="BJ68">
        <v>13</v>
      </c>
      <c r="BK68" t="s">
        <v>243</v>
      </c>
      <c r="BL68" t="s">
        <v>260</v>
      </c>
      <c r="BM68">
        <v>0.9018789262413226</v>
      </c>
      <c r="BN68" t="s">
        <v>68</v>
      </c>
      <c r="BO68" t="s">
        <v>179</v>
      </c>
      <c r="BP68">
        <v>2575.7179999999998</v>
      </c>
    </row>
    <row r="69" spans="1:68" ht="16.5">
      <c r="A69" s="127" t="str">
        <f t="shared" si="18"/>
        <v>선진여객</v>
      </c>
      <c r="B69" s="128" t="str">
        <f t="shared" si="19"/>
        <v>서범관</v>
      </c>
      <c r="C69" s="129" t="str">
        <f t="shared" si="20"/>
        <v>C</v>
      </c>
      <c r="D69" s="130">
        <f t="shared" si="21"/>
        <v>0.8912000000000001</v>
      </c>
      <c r="E69" s="131">
        <f t="shared" si="22"/>
        <v>2332</v>
      </c>
      <c r="F69" s="132" t="str">
        <f t="shared" si="23"/>
        <v>80</v>
      </c>
      <c r="G69" s="133" t="str">
        <f t="shared" si="24"/>
        <v>78바1138</v>
      </c>
      <c r="H69" s="134">
        <f t="shared" si="25"/>
        <v>1</v>
      </c>
      <c r="I69" s="135">
        <f t="shared" si="26"/>
        <v>2397.377</v>
      </c>
      <c r="J69" s="136">
        <f t="shared" si="27"/>
        <v>8.0561841510332043E-3</v>
      </c>
      <c r="K69" s="136">
        <f t="shared" si="28"/>
        <v>0.37210419430664882</v>
      </c>
      <c r="L69" s="136">
        <f t="shared" si="29"/>
        <v>2.2941740076758893E-2</v>
      </c>
      <c r="M69" s="137">
        <f t="shared" si="30"/>
        <v>11.925000000000001</v>
      </c>
      <c r="N69" s="138">
        <f t="shared" si="31"/>
        <v>0.16684901874006466</v>
      </c>
      <c r="O69" s="138">
        <f t="shared" si="32"/>
        <v>3.7541029216514548</v>
      </c>
      <c r="P69" s="233">
        <f t="shared" si="33"/>
        <v>2</v>
      </c>
      <c r="Q69" s="234">
        <f t="shared" si="34"/>
        <v>4</v>
      </c>
      <c r="R69" s="234">
        <f t="shared" si="35"/>
        <v>90</v>
      </c>
      <c r="T69">
        <v>516</v>
      </c>
      <c r="U69">
        <v>2332</v>
      </c>
      <c r="V69" t="s">
        <v>411</v>
      </c>
      <c r="W69">
        <v>2397.377</v>
      </c>
      <c r="X69">
        <v>1075.933</v>
      </c>
      <c r="Y69">
        <v>2.2280000000000002</v>
      </c>
      <c r="Z69">
        <v>11.925000000000001</v>
      </c>
      <c r="AA69">
        <v>159.602732</v>
      </c>
      <c r="AB69">
        <v>1.2857890000000001</v>
      </c>
      <c r="AC69">
        <v>59.388846000000001</v>
      </c>
      <c r="AD69" s="1">
        <v>55</v>
      </c>
      <c r="AE69">
        <v>4</v>
      </c>
      <c r="AF69">
        <v>90</v>
      </c>
      <c r="AG69">
        <v>84</v>
      </c>
      <c r="AH69">
        <v>15.020902</v>
      </c>
      <c r="AI69">
        <v>13.8</v>
      </c>
      <c r="AJ69">
        <v>1.8</v>
      </c>
      <c r="AK69">
        <v>2</v>
      </c>
      <c r="AL69">
        <v>145</v>
      </c>
      <c r="AM69" t="s">
        <v>412</v>
      </c>
      <c r="AN69" t="s">
        <v>726</v>
      </c>
      <c r="AO69">
        <v>2397.377</v>
      </c>
      <c r="AR69" t="s">
        <v>119</v>
      </c>
      <c r="AS69" t="s">
        <v>123</v>
      </c>
      <c r="AT69" t="s">
        <v>240</v>
      </c>
      <c r="AU69" t="s">
        <v>411</v>
      </c>
      <c r="AV69" t="s">
        <v>48</v>
      </c>
      <c r="AW69">
        <v>1</v>
      </c>
      <c r="BB69">
        <v>0.8912000000000001</v>
      </c>
      <c r="BC69" t="s">
        <v>69</v>
      </c>
      <c r="BF69" t="s">
        <v>119</v>
      </c>
      <c r="BG69" t="s">
        <v>123</v>
      </c>
      <c r="BH69" t="s">
        <v>411</v>
      </c>
      <c r="BI69">
        <v>2332</v>
      </c>
      <c r="BJ69">
        <v>1</v>
      </c>
      <c r="BK69" t="s">
        <v>240</v>
      </c>
      <c r="BL69" t="s">
        <v>178</v>
      </c>
      <c r="BM69">
        <v>0.8912000000000001</v>
      </c>
      <c r="BN69" t="s">
        <v>69</v>
      </c>
      <c r="BO69" t="s">
        <v>181</v>
      </c>
      <c r="BP69">
        <v>2397.377</v>
      </c>
    </row>
    <row r="70" spans="1:68" ht="16.5">
      <c r="A70" s="110" t="str">
        <f t="shared" si="18"/>
        <v>선진여객</v>
      </c>
      <c r="B70" s="111" t="str">
        <f t="shared" si="19"/>
        <v>서성범</v>
      </c>
      <c r="C70" s="112" t="str">
        <f t="shared" si="20"/>
        <v>C</v>
      </c>
      <c r="D70" s="113">
        <f t="shared" si="21"/>
        <v>0.89010917862270444</v>
      </c>
      <c r="E70" s="114">
        <f t="shared" si="22"/>
        <v>9426</v>
      </c>
      <c r="F70" s="115" t="str">
        <f t="shared" si="23"/>
        <v>87</v>
      </c>
      <c r="G70" s="116" t="str">
        <f t="shared" si="24"/>
        <v>78바1176</v>
      </c>
      <c r="H70" s="117">
        <f t="shared" si="25"/>
        <v>3</v>
      </c>
      <c r="I70" s="118">
        <f t="shared" si="26"/>
        <v>2565.7190000000001</v>
      </c>
      <c r="J70" s="119">
        <f t="shared" si="27"/>
        <v>5.8066057316942463E-3</v>
      </c>
      <c r="K70" s="119">
        <f t="shared" si="28"/>
        <v>0.38614815292703236</v>
      </c>
      <c r="L70" s="119">
        <f t="shared" si="29"/>
        <v>0.17344066127272706</v>
      </c>
      <c r="M70" s="120">
        <f t="shared" si="30"/>
        <v>14.25</v>
      </c>
      <c r="N70" s="121">
        <f t="shared" si="31"/>
        <v>0</v>
      </c>
      <c r="O70" s="121">
        <f t="shared" si="32"/>
        <v>59.632407134218518</v>
      </c>
      <c r="P70" s="235">
        <f t="shared" si="33"/>
        <v>0</v>
      </c>
      <c r="Q70" s="236">
        <f t="shared" si="34"/>
        <v>0</v>
      </c>
      <c r="R70" s="236">
        <f t="shared" si="35"/>
        <v>1530</v>
      </c>
      <c r="T70">
        <v>516</v>
      </c>
      <c r="U70">
        <v>9426</v>
      </c>
      <c r="V70" t="s">
        <v>413</v>
      </c>
      <c r="W70">
        <v>2565.7190000000001</v>
      </c>
      <c r="X70">
        <v>1138.049</v>
      </c>
      <c r="Y70">
        <v>2.254</v>
      </c>
      <c r="Z70">
        <v>14.25</v>
      </c>
      <c r="AA70">
        <v>168.28661099999999</v>
      </c>
      <c r="AB70">
        <v>0.97717399999999999</v>
      </c>
      <c r="AC70">
        <v>64.983564000000001</v>
      </c>
      <c r="AD70" s="1">
        <v>445</v>
      </c>
      <c r="AE70">
        <v>0</v>
      </c>
      <c r="AF70">
        <v>1530</v>
      </c>
      <c r="AG70">
        <v>89</v>
      </c>
      <c r="AH70">
        <v>15.246126</v>
      </c>
      <c r="AI70">
        <v>1140.5999999999999</v>
      </c>
      <c r="AJ70">
        <v>16.2</v>
      </c>
      <c r="AK70">
        <v>0</v>
      </c>
      <c r="AL70">
        <v>0</v>
      </c>
      <c r="AM70" t="s">
        <v>414</v>
      </c>
      <c r="AN70" t="s">
        <v>727</v>
      </c>
      <c r="AO70">
        <v>2119.788</v>
      </c>
      <c r="AR70" t="s">
        <v>119</v>
      </c>
      <c r="AS70" t="s">
        <v>124</v>
      </c>
      <c r="AT70" t="s">
        <v>283</v>
      </c>
      <c r="AU70" t="s">
        <v>413</v>
      </c>
      <c r="AV70" t="s">
        <v>48</v>
      </c>
      <c r="AW70">
        <v>3</v>
      </c>
      <c r="BB70">
        <v>0.89010917862270444</v>
      </c>
      <c r="BC70" t="s">
        <v>69</v>
      </c>
      <c r="BF70" t="s">
        <v>119</v>
      </c>
      <c r="BG70" t="s">
        <v>124</v>
      </c>
      <c r="BH70" t="s">
        <v>413</v>
      </c>
      <c r="BI70">
        <v>9426</v>
      </c>
      <c r="BJ70">
        <v>3</v>
      </c>
      <c r="BK70" t="s">
        <v>283</v>
      </c>
      <c r="BL70" t="s">
        <v>284</v>
      </c>
      <c r="BM70">
        <v>0.89010917862270444</v>
      </c>
      <c r="BN70" t="s">
        <v>69</v>
      </c>
      <c r="BO70" t="s">
        <v>181</v>
      </c>
      <c r="BP70">
        <v>2565.7190000000001</v>
      </c>
    </row>
    <row r="71" spans="1:68" ht="16.5">
      <c r="A71" s="127" t="str">
        <f t="shared" si="18"/>
        <v>선진여객</v>
      </c>
      <c r="B71" s="128" t="str">
        <f t="shared" si="19"/>
        <v>서인석</v>
      </c>
      <c r="C71" s="129" t="str">
        <f t="shared" si="20"/>
        <v>이상</v>
      </c>
      <c r="D71" s="130">
        <f t="shared" si="21"/>
        <v>0</v>
      </c>
      <c r="E71" s="131">
        <f t="shared" si="22"/>
        <v>4500</v>
      </c>
      <c r="F71" s="132" t="str">
        <f t="shared" si="23"/>
        <v>300</v>
      </c>
      <c r="G71" s="133" t="str">
        <f t="shared" si="24"/>
        <v>73아1100</v>
      </c>
      <c r="H71" s="134">
        <f t="shared" si="25"/>
        <v>1</v>
      </c>
      <c r="I71" s="135">
        <f t="shared" si="26"/>
        <v>2287.0160000000001</v>
      </c>
      <c r="J71" s="136">
        <f t="shared" si="27"/>
        <v>2.6360702774228532E-2</v>
      </c>
      <c r="K71" s="136">
        <f t="shared" si="28"/>
        <v>0.34297169954221868</v>
      </c>
      <c r="L71" s="136">
        <f t="shared" si="29"/>
        <v>0.21600198686847841</v>
      </c>
      <c r="M71" s="137">
        <f t="shared" si="30"/>
        <v>16.896000000000001</v>
      </c>
      <c r="N71" s="138">
        <f t="shared" si="31"/>
        <v>4.3725098556372147E-2</v>
      </c>
      <c r="O71" s="138">
        <f t="shared" si="32"/>
        <v>35.810855717668787</v>
      </c>
      <c r="P71" s="233">
        <f t="shared" si="33"/>
        <v>6</v>
      </c>
      <c r="Q71" s="234">
        <f t="shared" si="34"/>
        <v>1</v>
      </c>
      <c r="R71" s="234">
        <f t="shared" si="35"/>
        <v>819</v>
      </c>
      <c r="T71">
        <v>516</v>
      </c>
      <c r="U71">
        <v>4500</v>
      </c>
      <c r="V71" t="s">
        <v>201</v>
      </c>
      <c r="W71">
        <v>2287.0160000000001</v>
      </c>
      <c r="X71">
        <v>1151.0319999999999</v>
      </c>
      <c r="Y71">
        <v>1.9870000000000001</v>
      </c>
      <c r="Z71">
        <v>16.896000000000001</v>
      </c>
      <c r="AA71">
        <v>148.96829700000001</v>
      </c>
      <c r="AB71">
        <v>3.9269090000000002</v>
      </c>
      <c r="AC71">
        <v>51.091909999999999</v>
      </c>
      <c r="AD71" s="1">
        <v>494</v>
      </c>
      <c r="AE71">
        <v>1</v>
      </c>
      <c r="AF71">
        <v>819</v>
      </c>
      <c r="AG71">
        <v>73</v>
      </c>
      <c r="AH71">
        <v>15.352366999999999</v>
      </c>
      <c r="AI71">
        <v>1305.2</v>
      </c>
      <c r="AJ71">
        <v>0</v>
      </c>
      <c r="AK71">
        <v>6</v>
      </c>
      <c r="AL71">
        <v>2475</v>
      </c>
      <c r="AM71" t="s">
        <v>415</v>
      </c>
      <c r="AN71" t="s">
        <v>728</v>
      </c>
      <c r="AO71">
        <v>2287.0160000000001</v>
      </c>
      <c r="AR71" t="s">
        <v>119</v>
      </c>
      <c r="AS71" t="s">
        <v>120</v>
      </c>
      <c r="AT71" t="s">
        <v>206</v>
      </c>
      <c r="AU71" t="s">
        <v>201</v>
      </c>
      <c r="AV71" t="s">
        <v>48</v>
      </c>
      <c r="AW71">
        <v>1</v>
      </c>
      <c r="BB71">
        <v>0</v>
      </c>
      <c r="BC71" t="s">
        <v>125</v>
      </c>
      <c r="BF71" t="s">
        <v>119</v>
      </c>
      <c r="BG71" t="s">
        <v>120</v>
      </c>
      <c r="BH71" t="s">
        <v>201</v>
      </c>
      <c r="BI71">
        <v>4500</v>
      </c>
      <c r="BJ71">
        <v>1</v>
      </c>
      <c r="BK71" t="s">
        <v>206</v>
      </c>
      <c r="BL71" t="s">
        <v>178</v>
      </c>
      <c r="BM71">
        <v>0</v>
      </c>
      <c r="BN71" t="s">
        <v>125</v>
      </c>
      <c r="BO71" t="e">
        <v>#N/A</v>
      </c>
      <c r="BP71">
        <v>2287.0160000000001</v>
      </c>
    </row>
    <row r="72" spans="1:68" ht="16.5">
      <c r="A72" s="110" t="str">
        <f t="shared" ref="A72:A87" si="36">BF72</f>
        <v>선진여객</v>
      </c>
      <c r="B72" s="111" t="str">
        <f t="shared" ref="B72:B87" si="37">BH72</f>
        <v>서학귀</v>
      </c>
      <c r="C72" s="112" t="str">
        <f t="shared" ref="C72:C87" si="38">BN72</f>
        <v>D</v>
      </c>
      <c r="D72" s="113">
        <f t="shared" ref="D72:D87" si="39">BM72</f>
        <v>0.84180984811479265</v>
      </c>
      <c r="E72" s="114">
        <f t="shared" ref="E72:E87" si="40">U72</f>
        <v>6630</v>
      </c>
      <c r="F72" s="115" t="str">
        <f t="shared" ref="F72:F87" si="41">BG72</f>
        <v>72</v>
      </c>
      <c r="G72" s="116" t="str">
        <f t="shared" ref="G72:G87" si="42">BK72</f>
        <v>73아1085</v>
      </c>
      <c r="H72" s="117">
        <f t="shared" ref="H72:H87" si="43">BJ72</f>
        <v>3</v>
      </c>
      <c r="I72" s="118">
        <f t="shared" ref="I72:I87" si="44">BP72</f>
        <v>480.86799999999999</v>
      </c>
      <c r="J72" s="119">
        <f t="shared" ref="J72:J87" si="45">AB72/AA72</f>
        <v>4.229250971010666E-2</v>
      </c>
      <c r="K72" s="119">
        <f t="shared" ref="K72:K87" si="46">AC72/AA72</f>
        <v>0.35149217053259224</v>
      </c>
      <c r="L72" s="119">
        <f t="shared" ref="L72:L87" si="47">AD72/I72</f>
        <v>0.17676368566841627</v>
      </c>
      <c r="M72" s="120">
        <f t="shared" ref="M72:M87" si="48">Z72</f>
        <v>15.489000000000001</v>
      </c>
      <c r="N72" s="121">
        <f t="shared" ref="N72:N87" si="49">AE72*100/W72</f>
        <v>0</v>
      </c>
      <c r="O72" s="121">
        <f t="shared" ref="O72:O87" si="50">AF72*100/W72</f>
        <v>39.095968124308541</v>
      </c>
      <c r="P72" s="235">
        <f t="shared" ref="P72:P87" si="51">AK72</f>
        <v>5</v>
      </c>
      <c r="Q72" s="236">
        <f t="shared" ref="Q72:Q87" si="52">AE72</f>
        <v>0</v>
      </c>
      <c r="R72" s="236">
        <f t="shared" ref="R72:R87" si="53">AF72</f>
        <v>188</v>
      </c>
      <c r="T72">
        <v>516</v>
      </c>
      <c r="U72">
        <v>6630</v>
      </c>
      <c r="V72" t="s">
        <v>616</v>
      </c>
      <c r="W72">
        <v>480.86799999999999</v>
      </c>
      <c r="X72">
        <v>272.7</v>
      </c>
      <c r="Y72">
        <v>1.7629999999999999</v>
      </c>
      <c r="Z72">
        <v>15.489000000000001</v>
      </c>
      <c r="AA72">
        <v>25.601932999999999</v>
      </c>
      <c r="AB72">
        <v>1.08277</v>
      </c>
      <c r="AC72">
        <v>8.9988790000000005</v>
      </c>
      <c r="AD72" s="1">
        <v>85</v>
      </c>
      <c r="AE72">
        <v>0</v>
      </c>
      <c r="AF72">
        <v>188</v>
      </c>
      <c r="AG72">
        <v>83</v>
      </c>
      <c r="AH72">
        <v>18.782488000000001</v>
      </c>
      <c r="AI72">
        <v>595.20000000000005</v>
      </c>
      <c r="AJ72">
        <v>0</v>
      </c>
      <c r="AK72">
        <v>5</v>
      </c>
      <c r="AL72">
        <v>2647</v>
      </c>
      <c r="AM72" t="s">
        <v>617</v>
      </c>
      <c r="AN72" t="s">
        <v>729</v>
      </c>
      <c r="AO72">
        <v>250.70099999999999</v>
      </c>
      <c r="AR72" t="s">
        <v>119</v>
      </c>
      <c r="AS72" t="s">
        <v>122</v>
      </c>
      <c r="AT72" t="s">
        <v>222</v>
      </c>
      <c r="AU72" t="s">
        <v>616</v>
      </c>
      <c r="AV72" t="s">
        <v>219</v>
      </c>
      <c r="AW72">
        <v>3</v>
      </c>
      <c r="BB72">
        <v>0.84180984811479265</v>
      </c>
      <c r="BC72" t="s">
        <v>67</v>
      </c>
      <c r="BF72" t="s">
        <v>119</v>
      </c>
      <c r="BG72" t="s">
        <v>122</v>
      </c>
      <c r="BH72" t="s">
        <v>616</v>
      </c>
      <c r="BI72">
        <v>6630</v>
      </c>
      <c r="BJ72">
        <v>3</v>
      </c>
      <c r="BK72" t="s">
        <v>222</v>
      </c>
      <c r="BL72" t="s">
        <v>227</v>
      </c>
      <c r="BM72">
        <v>0.84180984811479265</v>
      </c>
      <c r="BN72" t="s">
        <v>67</v>
      </c>
      <c r="BO72" t="s">
        <v>183</v>
      </c>
      <c r="BP72">
        <v>480.86799999999999</v>
      </c>
    </row>
    <row r="73" spans="1:68" ht="16.5">
      <c r="A73" s="127" t="str">
        <f t="shared" si="36"/>
        <v>선진여객</v>
      </c>
      <c r="B73" s="128" t="str">
        <f t="shared" si="37"/>
        <v>손기훈</v>
      </c>
      <c r="C73" s="129" t="str">
        <f t="shared" si="38"/>
        <v>D</v>
      </c>
      <c r="D73" s="130">
        <f t="shared" si="39"/>
        <v>0.80564638855007975</v>
      </c>
      <c r="E73" s="131">
        <f t="shared" si="40"/>
        <v>8862</v>
      </c>
      <c r="F73" s="132" t="str">
        <f t="shared" si="41"/>
        <v>87</v>
      </c>
      <c r="G73" s="133" t="str">
        <f t="shared" si="42"/>
        <v>78바1198</v>
      </c>
      <c r="H73" s="134">
        <f t="shared" si="43"/>
        <v>2</v>
      </c>
      <c r="I73" s="135">
        <f t="shared" si="44"/>
        <v>2406.3049999999998</v>
      </c>
      <c r="J73" s="136">
        <f t="shared" si="45"/>
        <v>6.310563305360054E-3</v>
      </c>
      <c r="K73" s="136">
        <f t="shared" si="46"/>
        <v>0.39502285937994752</v>
      </c>
      <c r="L73" s="136">
        <f t="shared" si="47"/>
        <v>9.8075680348085559E-2</v>
      </c>
      <c r="M73" s="137">
        <f t="shared" si="48"/>
        <v>12.654</v>
      </c>
      <c r="N73" s="138">
        <f t="shared" si="49"/>
        <v>0</v>
      </c>
      <c r="O73" s="138">
        <f t="shared" si="50"/>
        <v>18.761779996165536</v>
      </c>
      <c r="P73" s="233">
        <f t="shared" si="51"/>
        <v>1</v>
      </c>
      <c r="Q73" s="234">
        <f t="shared" si="52"/>
        <v>0</v>
      </c>
      <c r="R73" s="234">
        <f t="shared" si="53"/>
        <v>457</v>
      </c>
      <c r="T73">
        <v>516</v>
      </c>
      <c r="U73">
        <v>8862</v>
      </c>
      <c r="V73" t="s">
        <v>416</v>
      </c>
      <c r="W73">
        <v>2435.8029999999999</v>
      </c>
      <c r="X73">
        <v>1220.981</v>
      </c>
      <c r="Y73">
        <v>1.9950000000000001</v>
      </c>
      <c r="Z73">
        <v>12.654</v>
      </c>
      <c r="AA73">
        <v>176.813851</v>
      </c>
      <c r="AB73">
        <v>1.1157950000000001</v>
      </c>
      <c r="AC73">
        <v>69.845512999999997</v>
      </c>
      <c r="AD73" s="1">
        <v>236</v>
      </c>
      <c r="AE73">
        <v>0</v>
      </c>
      <c r="AF73">
        <v>457</v>
      </c>
      <c r="AG73">
        <v>74</v>
      </c>
      <c r="AH73">
        <v>13.776087</v>
      </c>
      <c r="AI73">
        <v>152.6</v>
      </c>
      <c r="AJ73">
        <v>0</v>
      </c>
      <c r="AK73">
        <v>1</v>
      </c>
      <c r="AL73">
        <v>92</v>
      </c>
      <c r="AM73" t="s">
        <v>417</v>
      </c>
      <c r="AN73" t="s">
        <v>730</v>
      </c>
      <c r="AO73">
        <v>2347.5549999999998</v>
      </c>
      <c r="AR73" t="s">
        <v>119</v>
      </c>
      <c r="AS73" t="s">
        <v>124</v>
      </c>
      <c r="AT73" t="s">
        <v>294</v>
      </c>
      <c r="AU73" t="s">
        <v>416</v>
      </c>
      <c r="AV73" t="s">
        <v>48</v>
      </c>
      <c r="AW73">
        <v>2</v>
      </c>
      <c r="BB73">
        <v>0.80564638855007975</v>
      </c>
      <c r="BC73" t="s">
        <v>67</v>
      </c>
      <c r="BF73" t="s">
        <v>119</v>
      </c>
      <c r="BG73" t="s">
        <v>124</v>
      </c>
      <c r="BH73" t="s">
        <v>416</v>
      </c>
      <c r="BI73">
        <v>8862</v>
      </c>
      <c r="BJ73">
        <v>2</v>
      </c>
      <c r="BK73" t="s">
        <v>294</v>
      </c>
      <c r="BL73" t="s">
        <v>266</v>
      </c>
      <c r="BM73">
        <v>0.80564638855007975</v>
      </c>
      <c r="BN73" t="s">
        <v>67</v>
      </c>
      <c r="BO73" t="s">
        <v>183</v>
      </c>
      <c r="BP73">
        <v>2406.3049999999998</v>
      </c>
    </row>
    <row r="74" spans="1:68" ht="16.5">
      <c r="A74" s="110" t="str">
        <f t="shared" si="36"/>
        <v>선진여객</v>
      </c>
      <c r="B74" s="111" t="str">
        <f t="shared" si="37"/>
        <v>손헌승</v>
      </c>
      <c r="C74" s="112" t="str">
        <f t="shared" si="38"/>
        <v>C</v>
      </c>
      <c r="D74" s="113">
        <f t="shared" si="39"/>
        <v>0.85558971333493705</v>
      </c>
      <c r="E74" s="114">
        <f t="shared" si="40"/>
        <v>4604</v>
      </c>
      <c r="F74" s="115" t="str">
        <f t="shared" si="41"/>
        <v>87</v>
      </c>
      <c r="G74" s="116" t="str">
        <f t="shared" si="42"/>
        <v>73아1298</v>
      </c>
      <c r="H74" s="117">
        <f t="shared" si="43"/>
        <v>2</v>
      </c>
      <c r="I74" s="118">
        <f t="shared" si="44"/>
        <v>831.4</v>
      </c>
      <c r="J74" s="119">
        <f t="shared" si="45"/>
        <v>9.2093074400874352E-3</v>
      </c>
      <c r="K74" s="119">
        <f t="shared" si="46"/>
        <v>0.32687697431557061</v>
      </c>
      <c r="L74" s="119">
        <f t="shared" si="47"/>
        <v>0.21048833293240318</v>
      </c>
      <c r="M74" s="120">
        <f t="shared" si="48"/>
        <v>15.542999999999999</v>
      </c>
      <c r="N74" s="121">
        <f t="shared" si="49"/>
        <v>0</v>
      </c>
      <c r="O74" s="121">
        <f t="shared" si="50"/>
        <v>14.553764734183305</v>
      </c>
      <c r="P74" s="235">
        <f t="shared" si="51"/>
        <v>2</v>
      </c>
      <c r="Q74" s="236">
        <f t="shared" si="52"/>
        <v>0</v>
      </c>
      <c r="R74" s="236">
        <f t="shared" si="53"/>
        <v>121</v>
      </c>
      <c r="T74">
        <v>516</v>
      </c>
      <c r="U74">
        <v>4604</v>
      </c>
      <c r="V74" t="s">
        <v>418</v>
      </c>
      <c r="W74">
        <v>831.4</v>
      </c>
      <c r="X74">
        <v>478.483</v>
      </c>
      <c r="Y74">
        <v>1.738</v>
      </c>
      <c r="Z74">
        <v>15.542999999999999</v>
      </c>
      <c r="AA74">
        <v>48.016640000000002</v>
      </c>
      <c r="AB74">
        <v>0.44219999999999998</v>
      </c>
      <c r="AC74">
        <v>15.695534</v>
      </c>
      <c r="AD74" s="1">
        <v>175</v>
      </c>
      <c r="AE74">
        <v>0</v>
      </c>
      <c r="AF74">
        <v>121</v>
      </c>
      <c r="AG74">
        <v>80</v>
      </c>
      <c r="AH74">
        <v>17.314830000000001</v>
      </c>
      <c r="AI74">
        <v>601.70000000000005</v>
      </c>
      <c r="AJ74">
        <v>0</v>
      </c>
      <c r="AK74">
        <v>2</v>
      </c>
      <c r="AL74">
        <v>133</v>
      </c>
      <c r="AM74" t="s">
        <v>419</v>
      </c>
      <c r="AN74" t="s">
        <v>731</v>
      </c>
      <c r="AO74">
        <v>759.69200000000001</v>
      </c>
      <c r="AR74" t="s">
        <v>119</v>
      </c>
      <c r="AS74" t="s">
        <v>124</v>
      </c>
      <c r="AT74" t="s">
        <v>274</v>
      </c>
      <c r="AU74" t="s">
        <v>418</v>
      </c>
      <c r="AV74" t="s">
        <v>48</v>
      </c>
      <c r="AW74">
        <v>2</v>
      </c>
      <c r="BB74">
        <v>0.85558971333493705</v>
      </c>
      <c r="BC74" t="s">
        <v>69</v>
      </c>
      <c r="BF74" t="s">
        <v>119</v>
      </c>
      <c r="BG74" t="s">
        <v>124</v>
      </c>
      <c r="BH74" t="s">
        <v>418</v>
      </c>
      <c r="BI74">
        <v>4604</v>
      </c>
      <c r="BJ74">
        <v>2</v>
      </c>
      <c r="BK74" t="s">
        <v>274</v>
      </c>
      <c r="BL74" t="s">
        <v>276</v>
      </c>
      <c r="BM74">
        <v>0.85558971333493705</v>
      </c>
      <c r="BN74" t="s">
        <v>69</v>
      </c>
      <c r="BO74" t="s">
        <v>181</v>
      </c>
      <c r="BP74">
        <v>831.4</v>
      </c>
    </row>
    <row r="75" spans="1:68" ht="16.5">
      <c r="A75" s="127" t="str">
        <f t="shared" si="36"/>
        <v>선진여객</v>
      </c>
      <c r="B75" s="128" t="str">
        <f t="shared" si="37"/>
        <v>송영식</v>
      </c>
      <c r="C75" s="129" t="str">
        <f t="shared" si="38"/>
        <v>C</v>
      </c>
      <c r="D75" s="130">
        <f t="shared" si="39"/>
        <v>0.85514422758268371</v>
      </c>
      <c r="E75" s="131">
        <f t="shared" si="40"/>
        <v>6881</v>
      </c>
      <c r="F75" s="132" t="str">
        <f t="shared" si="41"/>
        <v>80</v>
      </c>
      <c r="G75" s="133" t="str">
        <f t="shared" si="42"/>
        <v>78바1154</v>
      </c>
      <c r="H75" s="134">
        <f t="shared" si="43"/>
        <v>2</v>
      </c>
      <c r="I75" s="135">
        <f t="shared" si="44"/>
        <v>2489.4319999999998</v>
      </c>
      <c r="J75" s="136">
        <f t="shared" si="45"/>
        <v>1.5282028358186733E-2</v>
      </c>
      <c r="K75" s="136">
        <f t="shared" si="46"/>
        <v>0.33150078350405465</v>
      </c>
      <c r="L75" s="136">
        <f t="shared" si="47"/>
        <v>0.26953939693873946</v>
      </c>
      <c r="M75" s="137">
        <f t="shared" si="48"/>
        <v>12.839</v>
      </c>
      <c r="N75" s="138">
        <f t="shared" si="49"/>
        <v>1.5666224263205424</v>
      </c>
      <c r="O75" s="138">
        <f t="shared" si="50"/>
        <v>16.670469408282695</v>
      </c>
      <c r="P75" s="233">
        <f t="shared" si="51"/>
        <v>0</v>
      </c>
      <c r="Q75" s="234">
        <f t="shared" si="52"/>
        <v>39</v>
      </c>
      <c r="R75" s="234">
        <f t="shared" si="53"/>
        <v>415</v>
      </c>
      <c r="T75">
        <v>516</v>
      </c>
      <c r="U75">
        <v>6881</v>
      </c>
      <c r="V75" t="s">
        <v>420</v>
      </c>
      <c r="W75">
        <v>2489.4319999999998</v>
      </c>
      <c r="X75">
        <v>1115.357</v>
      </c>
      <c r="Y75">
        <v>2.2320000000000002</v>
      </c>
      <c r="Z75">
        <v>12.839</v>
      </c>
      <c r="AA75">
        <v>154.82689500000001</v>
      </c>
      <c r="AB75">
        <v>2.366069</v>
      </c>
      <c r="AC75">
        <v>51.325237000000001</v>
      </c>
      <c r="AD75" s="1">
        <v>671</v>
      </c>
      <c r="AE75">
        <v>39</v>
      </c>
      <c r="AF75">
        <v>415</v>
      </c>
      <c r="AG75">
        <v>87</v>
      </c>
      <c r="AH75">
        <v>16.078807999999999</v>
      </c>
      <c r="AI75">
        <v>1123.9000000000001</v>
      </c>
      <c r="AJ75">
        <v>32.9</v>
      </c>
      <c r="AK75">
        <v>0</v>
      </c>
      <c r="AL75">
        <v>0</v>
      </c>
      <c r="AM75" t="s">
        <v>421</v>
      </c>
      <c r="AN75" t="s">
        <v>732</v>
      </c>
      <c r="AO75">
        <v>2434.3989999999999</v>
      </c>
      <c r="AR75" t="s">
        <v>119</v>
      </c>
      <c r="AS75" t="s">
        <v>123</v>
      </c>
      <c r="AT75" t="s">
        <v>258</v>
      </c>
      <c r="AU75" t="s">
        <v>420</v>
      </c>
      <c r="AV75" t="s">
        <v>48</v>
      </c>
      <c r="AW75">
        <v>2</v>
      </c>
      <c r="BB75">
        <v>0.85514422758268371</v>
      </c>
      <c r="BC75" t="s">
        <v>69</v>
      </c>
      <c r="BF75" t="s">
        <v>119</v>
      </c>
      <c r="BG75" t="s">
        <v>123</v>
      </c>
      <c r="BH75" t="s">
        <v>420</v>
      </c>
      <c r="BI75">
        <v>6881</v>
      </c>
      <c r="BJ75">
        <v>2</v>
      </c>
      <c r="BK75" t="s">
        <v>258</v>
      </c>
      <c r="BL75" t="s">
        <v>208</v>
      </c>
      <c r="BM75">
        <v>0.85514422758268371</v>
      </c>
      <c r="BN75" t="s">
        <v>69</v>
      </c>
      <c r="BO75" t="s">
        <v>181</v>
      </c>
      <c r="BP75">
        <v>2489.4319999999998</v>
      </c>
    </row>
    <row r="76" spans="1:68" ht="16.5">
      <c r="A76" s="110" t="str">
        <f t="shared" si="36"/>
        <v>선진여객</v>
      </c>
      <c r="B76" s="111" t="str">
        <f t="shared" si="37"/>
        <v>송재용</v>
      </c>
      <c r="C76" s="112" t="str">
        <f t="shared" si="38"/>
        <v>B</v>
      </c>
      <c r="D76" s="113">
        <f t="shared" si="39"/>
        <v>0.94346153846153835</v>
      </c>
      <c r="E76" s="114">
        <f t="shared" si="40"/>
        <v>1950</v>
      </c>
      <c r="F76" s="115" t="str">
        <f t="shared" si="41"/>
        <v>80</v>
      </c>
      <c r="G76" s="116" t="str">
        <f t="shared" si="42"/>
        <v>78바1164</v>
      </c>
      <c r="H76" s="117">
        <f t="shared" si="43"/>
        <v>1</v>
      </c>
      <c r="I76" s="118">
        <f t="shared" si="44"/>
        <v>2912.4859999999999</v>
      </c>
      <c r="J76" s="119">
        <f t="shared" si="45"/>
        <v>1.4495536317340059E-2</v>
      </c>
      <c r="K76" s="119">
        <f t="shared" si="46"/>
        <v>0.34572509863451539</v>
      </c>
      <c r="L76" s="119">
        <f t="shared" si="47"/>
        <v>0.21802679909877679</v>
      </c>
      <c r="M76" s="120">
        <f t="shared" si="48"/>
        <v>10.564</v>
      </c>
      <c r="N76" s="121">
        <f t="shared" si="49"/>
        <v>0.13733971596773342</v>
      </c>
      <c r="O76" s="121">
        <f t="shared" si="50"/>
        <v>3.0901436092740018</v>
      </c>
      <c r="P76" s="235">
        <f t="shared" si="51"/>
        <v>6</v>
      </c>
      <c r="Q76" s="236">
        <f t="shared" si="52"/>
        <v>4</v>
      </c>
      <c r="R76" s="236">
        <f t="shared" si="53"/>
        <v>90</v>
      </c>
      <c r="T76">
        <v>516</v>
      </c>
      <c r="U76">
        <v>1950</v>
      </c>
      <c r="V76" t="s">
        <v>422</v>
      </c>
      <c r="W76">
        <v>2912.4859999999999</v>
      </c>
      <c r="X76">
        <v>1187.2660000000001</v>
      </c>
      <c r="Y76">
        <v>2.4529999999999998</v>
      </c>
      <c r="Z76">
        <v>10.564</v>
      </c>
      <c r="AA76">
        <v>187.04633899999999</v>
      </c>
      <c r="AB76">
        <v>2.7113369999999999</v>
      </c>
      <c r="AC76">
        <v>64.666613999999996</v>
      </c>
      <c r="AD76" s="1">
        <v>635</v>
      </c>
      <c r="AE76">
        <v>4</v>
      </c>
      <c r="AF76">
        <v>90</v>
      </c>
      <c r="AG76">
        <v>70</v>
      </c>
      <c r="AH76">
        <v>15.570932000000001</v>
      </c>
      <c r="AI76">
        <v>157</v>
      </c>
      <c r="AJ76">
        <v>0</v>
      </c>
      <c r="AK76">
        <v>6</v>
      </c>
      <c r="AL76">
        <v>1282</v>
      </c>
      <c r="AM76" t="s">
        <v>423</v>
      </c>
      <c r="AN76" t="s">
        <v>733</v>
      </c>
      <c r="AO76">
        <v>2912.4859999999999</v>
      </c>
      <c r="AR76" t="s">
        <v>119</v>
      </c>
      <c r="AS76" t="s">
        <v>123</v>
      </c>
      <c r="AT76" t="s">
        <v>265</v>
      </c>
      <c r="AU76" t="s">
        <v>422</v>
      </c>
      <c r="AV76" t="s">
        <v>48</v>
      </c>
      <c r="AW76">
        <v>1</v>
      </c>
      <c r="BB76">
        <v>0.94346153846153835</v>
      </c>
      <c r="BC76" t="s">
        <v>68</v>
      </c>
      <c r="BF76" t="s">
        <v>119</v>
      </c>
      <c r="BG76" t="s">
        <v>123</v>
      </c>
      <c r="BH76" t="s">
        <v>422</v>
      </c>
      <c r="BI76">
        <v>1950</v>
      </c>
      <c r="BJ76">
        <v>1</v>
      </c>
      <c r="BK76" t="s">
        <v>265</v>
      </c>
      <c r="BL76" t="s">
        <v>178</v>
      </c>
      <c r="BM76">
        <v>0.94346153846153835</v>
      </c>
      <c r="BN76" t="s">
        <v>68</v>
      </c>
      <c r="BO76" t="s">
        <v>179</v>
      </c>
      <c r="BP76">
        <v>2912.4859999999999</v>
      </c>
    </row>
    <row r="77" spans="1:68" ht="16.5">
      <c r="A77" s="127" t="str">
        <f t="shared" si="36"/>
        <v>선진여객</v>
      </c>
      <c r="B77" s="128" t="str">
        <f t="shared" si="37"/>
        <v>송철호</v>
      </c>
      <c r="C77" s="129" t="str">
        <f t="shared" si="38"/>
        <v>D</v>
      </c>
      <c r="D77" s="130">
        <f t="shared" si="39"/>
        <v>0.84616157110976853</v>
      </c>
      <c r="E77" s="131">
        <f t="shared" si="40"/>
        <v>1530</v>
      </c>
      <c r="F77" s="132" t="str">
        <f t="shared" si="41"/>
        <v>80</v>
      </c>
      <c r="G77" s="133" t="str">
        <f t="shared" si="42"/>
        <v>78바1157</v>
      </c>
      <c r="H77" s="134">
        <f t="shared" si="43"/>
        <v>11</v>
      </c>
      <c r="I77" s="135">
        <f t="shared" si="44"/>
        <v>1943.4779999999998</v>
      </c>
      <c r="J77" s="136">
        <f t="shared" si="45"/>
        <v>6.6702235931327082E-3</v>
      </c>
      <c r="K77" s="136">
        <f t="shared" si="46"/>
        <v>0.37174879949705364</v>
      </c>
      <c r="L77" s="136">
        <f t="shared" si="47"/>
        <v>0.17545863652688634</v>
      </c>
      <c r="M77" s="137">
        <f t="shared" si="48"/>
        <v>13.815</v>
      </c>
      <c r="N77" s="138">
        <f t="shared" si="49"/>
        <v>0.4116331648724606</v>
      </c>
      <c r="O77" s="138">
        <f t="shared" si="50"/>
        <v>16.208055866853137</v>
      </c>
      <c r="P77" s="233">
        <f t="shared" si="51"/>
        <v>0</v>
      </c>
      <c r="Q77" s="234">
        <f t="shared" si="52"/>
        <v>8</v>
      </c>
      <c r="R77" s="234">
        <f t="shared" si="53"/>
        <v>315</v>
      </c>
      <c r="T77">
        <v>516</v>
      </c>
      <c r="U77">
        <v>1530</v>
      </c>
      <c r="V77" t="s">
        <v>424</v>
      </c>
      <c r="W77">
        <v>1943.4780000000001</v>
      </c>
      <c r="X77">
        <v>879.08</v>
      </c>
      <c r="Y77">
        <v>2.2109999999999999</v>
      </c>
      <c r="Z77">
        <v>13.815</v>
      </c>
      <c r="AA77">
        <v>124.180245</v>
      </c>
      <c r="AB77">
        <v>0.82830999999999999</v>
      </c>
      <c r="AC77">
        <v>46.163857</v>
      </c>
      <c r="AD77" s="1">
        <v>341</v>
      </c>
      <c r="AE77">
        <v>8</v>
      </c>
      <c r="AF77">
        <v>315</v>
      </c>
      <c r="AG77">
        <v>92</v>
      </c>
      <c r="AH77">
        <v>15.650460000000001</v>
      </c>
      <c r="AI77">
        <v>1032.5</v>
      </c>
      <c r="AJ77">
        <v>26.1</v>
      </c>
      <c r="AK77">
        <v>0</v>
      </c>
      <c r="AL77">
        <v>0</v>
      </c>
      <c r="AM77" t="s">
        <v>425</v>
      </c>
      <c r="AN77" t="s">
        <v>734</v>
      </c>
      <c r="AO77">
        <v>379.90800000000002</v>
      </c>
      <c r="AR77" t="s">
        <v>119</v>
      </c>
      <c r="AS77" t="s">
        <v>123</v>
      </c>
      <c r="AT77" t="s">
        <v>259</v>
      </c>
      <c r="AU77" t="s">
        <v>424</v>
      </c>
      <c r="AV77" t="s">
        <v>48</v>
      </c>
      <c r="AW77">
        <v>11</v>
      </c>
      <c r="BB77">
        <v>0.84616157110976853</v>
      </c>
      <c r="BC77" t="s">
        <v>67</v>
      </c>
      <c r="BF77" t="s">
        <v>119</v>
      </c>
      <c r="BG77" t="s">
        <v>123</v>
      </c>
      <c r="BH77" t="s">
        <v>424</v>
      </c>
      <c r="BI77">
        <v>1530</v>
      </c>
      <c r="BJ77">
        <v>11</v>
      </c>
      <c r="BK77" t="s">
        <v>259</v>
      </c>
      <c r="BL77" t="s">
        <v>206</v>
      </c>
      <c r="BM77">
        <v>0.84616157110976853</v>
      </c>
      <c r="BN77" t="s">
        <v>67</v>
      </c>
      <c r="BO77" t="s">
        <v>183</v>
      </c>
      <c r="BP77">
        <v>1943.4779999999998</v>
      </c>
    </row>
    <row r="78" spans="1:68" ht="16.5">
      <c r="A78" s="110" t="str">
        <f t="shared" si="36"/>
        <v>선진여객</v>
      </c>
      <c r="B78" s="111" t="str">
        <f t="shared" si="37"/>
        <v>신동우</v>
      </c>
      <c r="C78" s="112" t="str">
        <f t="shared" si="38"/>
        <v>D</v>
      </c>
      <c r="D78" s="113">
        <f t="shared" si="39"/>
        <v>0.8059090909090908</v>
      </c>
      <c r="E78" s="114">
        <f t="shared" si="40"/>
        <v>8358</v>
      </c>
      <c r="F78" s="115" t="str">
        <f t="shared" si="41"/>
        <v>72</v>
      </c>
      <c r="G78" s="116" t="str">
        <f t="shared" si="42"/>
        <v>78바1193</v>
      </c>
      <c r="H78" s="117">
        <f t="shared" si="43"/>
        <v>1</v>
      </c>
      <c r="I78" s="118">
        <f t="shared" si="44"/>
        <v>2699.05</v>
      </c>
      <c r="J78" s="119">
        <f t="shared" si="45"/>
        <v>1.6595855503236331E-2</v>
      </c>
      <c r="K78" s="119">
        <f t="shared" si="46"/>
        <v>0.35030392041142416</v>
      </c>
      <c r="L78" s="119">
        <f t="shared" si="47"/>
        <v>0.16005631611122431</v>
      </c>
      <c r="M78" s="120">
        <f t="shared" si="48"/>
        <v>13.472</v>
      </c>
      <c r="N78" s="121">
        <f t="shared" si="49"/>
        <v>0</v>
      </c>
      <c r="O78" s="121">
        <f t="shared" si="50"/>
        <v>8.7438172690391056</v>
      </c>
      <c r="P78" s="235">
        <f t="shared" si="51"/>
        <v>2</v>
      </c>
      <c r="Q78" s="236">
        <f t="shared" si="52"/>
        <v>0</v>
      </c>
      <c r="R78" s="236">
        <f t="shared" si="53"/>
        <v>236</v>
      </c>
      <c r="T78">
        <v>516</v>
      </c>
      <c r="U78">
        <v>8358</v>
      </c>
      <c r="V78" t="s">
        <v>426</v>
      </c>
      <c r="W78">
        <v>2699.05</v>
      </c>
      <c r="X78">
        <v>1521.981</v>
      </c>
      <c r="Y78">
        <v>1.7729999999999999</v>
      </c>
      <c r="Z78">
        <v>13.472</v>
      </c>
      <c r="AA78">
        <v>154.98827399999999</v>
      </c>
      <c r="AB78">
        <v>2.5721630000000002</v>
      </c>
      <c r="AC78">
        <v>54.292999999999999</v>
      </c>
      <c r="AD78" s="1">
        <v>432</v>
      </c>
      <c r="AE78">
        <v>0</v>
      </c>
      <c r="AF78">
        <v>236</v>
      </c>
      <c r="AG78">
        <v>71</v>
      </c>
      <c r="AH78">
        <v>17.414542999999998</v>
      </c>
      <c r="AI78">
        <v>536.9</v>
      </c>
      <c r="AJ78">
        <v>0</v>
      </c>
      <c r="AK78">
        <v>2</v>
      </c>
      <c r="AL78">
        <v>191</v>
      </c>
      <c r="AM78" t="s">
        <v>427</v>
      </c>
      <c r="AN78" t="s">
        <v>735</v>
      </c>
      <c r="AO78">
        <v>2699.05</v>
      </c>
      <c r="AR78" t="s">
        <v>119</v>
      </c>
      <c r="AS78" t="s">
        <v>122</v>
      </c>
      <c r="AT78" t="s">
        <v>234</v>
      </c>
      <c r="AU78" t="s">
        <v>426</v>
      </c>
      <c r="AV78" t="s">
        <v>48</v>
      </c>
      <c r="AW78">
        <v>1</v>
      </c>
      <c r="BB78">
        <v>0.8059090909090908</v>
      </c>
      <c r="BC78" t="s">
        <v>67</v>
      </c>
      <c r="BF78" t="s">
        <v>119</v>
      </c>
      <c r="BG78" t="s">
        <v>122</v>
      </c>
      <c r="BH78" t="s">
        <v>426</v>
      </c>
      <c r="BI78">
        <v>8358</v>
      </c>
      <c r="BJ78">
        <v>1</v>
      </c>
      <c r="BK78" t="s">
        <v>234</v>
      </c>
      <c r="BL78" t="s">
        <v>178</v>
      </c>
      <c r="BM78">
        <v>0.8059090909090908</v>
      </c>
      <c r="BN78" t="s">
        <v>67</v>
      </c>
      <c r="BO78" t="s">
        <v>183</v>
      </c>
      <c r="BP78">
        <v>2699.05</v>
      </c>
    </row>
    <row r="79" spans="1:68" ht="16.5">
      <c r="A79" s="127" t="str">
        <f t="shared" si="36"/>
        <v>선진여객</v>
      </c>
      <c r="B79" s="128" t="str">
        <f t="shared" si="37"/>
        <v>신동윤</v>
      </c>
      <c r="C79" s="129" t="str">
        <f t="shared" si="38"/>
        <v>F</v>
      </c>
      <c r="D79" s="130">
        <f t="shared" si="39"/>
        <v>0.79880000000000007</v>
      </c>
      <c r="E79" s="131">
        <f t="shared" si="40"/>
        <v>1081</v>
      </c>
      <c r="F79" s="132" t="str">
        <f t="shared" si="41"/>
        <v>80</v>
      </c>
      <c r="G79" s="133" t="str">
        <f t="shared" si="42"/>
        <v>78바1148</v>
      </c>
      <c r="H79" s="134">
        <f t="shared" si="43"/>
        <v>1</v>
      </c>
      <c r="I79" s="135">
        <f t="shared" si="44"/>
        <v>556.91300000000001</v>
      </c>
      <c r="J79" s="136">
        <f t="shared" si="45"/>
        <v>3.0932137368288988E-2</v>
      </c>
      <c r="K79" s="136">
        <f t="shared" si="46"/>
        <v>0.36622359149025607</v>
      </c>
      <c r="L79" s="136">
        <f t="shared" si="47"/>
        <v>0.2316340254222832</v>
      </c>
      <c r="M79" s="137">
        <f t="shared" si="48"/>
        <v>15.683</v>
      </c>
      <c r="N79" s="138">
        <f t="shared" si="49"/>
        <v>2.3342963802245591</v>
      </c>
      <c r="O79" s="138">
        <f t="shared" si="50"/>
        <v>33.937078143264749</v>
      </c>
      <c r="P79" s="233">
        <f t="shared" si="51"/>
        <v>1</v>
      </c>
      <c r="Q79" s="234">
        <f t="shared" si="52"/>
        <v>13</v>
      </c>
      <c r="R79" s="234">
        <f t="shared" si="53"/>
        <v>189</v>
      </c>
      <c r="T79">
        <v>516</v>
      </c>
      <c r="U79">
        <v>1081</v>
      </c>
      <c r="V79" t="s">
        <v>428</v>
      </c>
      <c r="W79">
        <v>556.91300000000001</v>
      </c>
      <c r="X79">
        <v>278.81700000000001</v>
      </c>
      <c r="Y79">
        <v>1.9970000000000001</v>
      </c>
      <c r="Z79">
        <v>15.683</v>
      </c>
      <c r="AA79">
        <v>36.082214</v>
      </c>
      <c r="AB79">
        <v>1.1161000000000001</v>
      </c>
      <c r="AC79">
        <v>13.214157999999999</v>
      </c>
      <c r="AD79" s="1">
        <v>129</v>
      </c>
      <c r="AE79">
        <v>13</v>
      </c>
      <c r="AF79">
        <v>189</v>
      </c>
      <c r="AG79">
        <v>65</v>
      </c>
      <c r="AH79">
        <v>15.434557</v>
      </c>
      <c r="AI79">
        <v>47.2</v>
      </c>
      <c r="AJ79">
        <v>0</v>
      </c>
      <c r="AK79">
        <v>1</v>
      </c>
      <c r="AL79">
        <v>22</v>
      </c>
      <c r="AM79" t="s">
        <v>429</v>
      </c>
      <c r="AN79" t="s">
        <v>736</v>
      </c>
      <c r="AO79">
        <v>556.91300000000001</v>
      </c>
      <c r="AR79" t="s">
        <v>119</v>
      </c>
      <c r="AS79" t="s">
        <v>123</v>
      </c>
      <c r="AT79" t="s">
        <v>250</v>
      </c>
      <c r="AU79" t="s">
        <v>428</v>
      </c>
      <c r="AV79" t="s">
        <v>48</v>
      </c>
      <c r="AW79">
        <v>1</v>
      </c>
      <c r="BB79">
        <v>0.79880000000000007</v>
      </c>
      <c r="BC79" t="s">
        <v>70</v>
      </c>
      <c r="BF79" t="s">
        <v>119</v>
      </c>
      <c r="BG79" t="s">
        <v>123</v>
      </c>
      <c r="BH79" t="s">
        <v>428</v>
      </c>
      <c r="BI79">
        <v>1081</v>
      </c>
      <c r="BJ79">
        <v>1</v>
      </c>
      <c r="BK79" t="s">
        <v>250</v>
      </c>
      <c r="BL79" t="s">
        <v>178</v>
      </c>
      <c r="BM79">
        <v>0.79880000000000007</v>
      </c>
      <c r="BN79" t="s">
        <v>70</v>
      </c>
      <c r="BO79" t="s">
        <v>192</v>
      </c>
      <c r="BP79">
        <v>556.91300000000001</v>
      </c>
    </row>
    <row r="80" spans="1:68" ht="16.5">
      <c r="A80" s="110" t="str">
        <f t="shared" si="36"/>
        <v>선진여객</v>
      </c>
      <c r="B80" s="111" t="str">
        <f t="shared" si="37"/>
        <v>신승균</v>
      </c>
      <c r="C80" s="112" t="str">
        <f t="shared" si="38"/>
        <v>F</v>
      </c>
      <c r="D80" s="113">
        <f t="shared" si="39"/>
        <v>0.76206043095969467</v>
      </c>
      <c r="E80" s="114">
        <f t="shared" si="40"/>
        <v>8</v>
      </c>
      <c r="F80" s="115" t="str">
        <f t="shared" si="41"/>
        <v>87</v>
      </c>
      <c r="G80" s="116" t="str">
        <f t="shared" si="42"/>
        <v>78바1187</v>
      </c>
      <c r="H80" s="117">
        <f t="shared" si="43"/>
        <v>10</v>
      </c>
      <c r="I80" s="118">
        <f t="shared" si="44"/>
        <v>1579.7270000000003</v>
      </c>
      <c r="J80" s="119">
        <f t="shared" si="45"/>
        <v>5.1386822751903977E-3</v>
      </c>
      <c r="K80" s="119">
        <f t="shared" si="46"/>
        <v>0.37905967364842474</v>
      </c>
      <c r="L80" s="119">
        <f t="shared" si="47"/>
        <v>0.22282331060999777</v>
      </c>
      <c r="M80" s="120">
        <f t="shared" si="48"/>
        <v>16.218</v>
      </c>
      <c r="N80" s="121">
        <f t="shared" si="49"/>
        <v>0</v>
      </c>
      <c r="O80" s="121">
        <f t="shared" si="50"/>
        <v>23.601709447137864</v>
      </c>
      <c r="P80" s="235">
        <f t="shared" si="51"/>
        <v>3</v>
      </c>
      <c r="Q80" s="236">
        <f t="shared" si="52"/>
        <v>0</v>
      </c>
      <c r="R80" s="236">
        <f t="shared" si="53"/>
        <v>373</v>
      </c>
      <c r="T80">
        <v>516</v>
      </c>
      <c r="U80">
        <v>8</v>
      </c>
      <c r="V80" t="s">
        <v>430</v>
      </c>
      <c r="W80">
        <v>1580.394</v>
      </c>
      <c r="X80">
        <v>891.98599999999999</v>
      </c>
      <c r="Y80">
        <v>1.772</v>
      </c>
      <c r="Z80">
        <v>16.218</v>
      </c>
      <c r="AA80">
        <v>98.429124999999999</v>
      </c>
      <c r="AB80">
        <v>0.50579600000000002</v>
      </c>
      <c r="AC80">
        <v>37.310512000000003</v>
      </c>
      <c r="AD80" s="1">
        <v>352</v>
      </c>
      <c r="AE80">
        <v>0</v>
      </c>
      <c r="AF80">
        <v>373</v>
      </c>
      <c r="AG80">
        <v>89</v>
      </c>
      <c r="AH80">
        <v>16.056162</v>
      </c>
      <c r="AI80">
        <v>1164.8</v>
      </c>
      <c r="AJ80">
        <v>1.1000000000000001</v>
      </c>
      <c r="AK80">
        <v>3</v>
      </c>
      <c r="AL80">
        <v>248</v>
      </c>
      <c r="AM80" t="s">
        <v>431</v>
      </c>
      <c r="AN80" t="s">
        <v>737</v>
      </c>
      <c r="AO80">
        <v>302.97500000000002</v>
      </c>
      <c r="AR80" t="s">
        <v>119</v>
      </c>
      <c r="AS80" t="s">
        <v>124</v>
      </c>
      <c r="AT80" t="s">
        <v>288</v>
      </c>
      <c r="AU80" t="s">
        <v>430</v>
      </c>
      <c r="AV80" t="s">
        <v>48</v>
      </c>
      <c r="AW80">
        <v>10</v>
      </c>
      <c r="BB80">
        <v>0.76206043095969467</v>
      </c>
      <c r="BC80" t="s">
        <v>70</v>
      </c>
      <c r="BF80" t="s">
        <v>119</v>
      </c>
      <c r="BG80" t="s">
        <v>124</v>
      </c>
      <c r="BH80" t="s">
        <v>430</v>
      </c>
      <c r="BI80">
        <v>8</v>
      </c>
      <c r="BJ80">
        <v>10</v>
      </c>
      <c r="BK80" t="s">
        <v>288</v>
      </c>
      <c r="BL80" t="s">
        <v>282</v>
      </c>
      <c r="BM80">
        <v>0.76206043095969467</v>
      </c>
      <c r="BN80" t="s">
        <v>70</v>
      </c>
      <c r="BO80" t="s">
        <v>192</v>
      </c>
      <c r="BP80">
        <v>1579.7270000000003</v>
      </c>
    </row>
    <row r="81" spans="1:68" ht="16.5">
      <c r="A81" s="127" t="str">
        <f t="shared" si="36"/>
        <v>선진여객</v>
      </c>
      <c r="B81" s="128" t="str">
        <f t="shared" si="37"/>
        <v>안군철</v>
      </c>
      <c r="C81" s="129" t="str">
        <f t="shared" si="38"/>
        <v>F</v>
      </c>
      <c r="D81" s="130">
        <f t="shared" si="39"/>
        <v>0.7334615384615385</v>
      </c>
      <c r="E81" s="131">
        <f t="shared" si="40"/>
        <v>4209</v>
      </c>
      <c r="F81" s="132" t="str">
        <f t="shared" si="41"/>
        <v>80</v>
      </c>
      <c r="G81" s="133" t="str">
        <f t="shared" si="42"/>
        <v>78바1142</v>
      </c>
      <c r="H81" s="134">
        <f t="shared" si="43"/>
        <v>1</v>
      </c>
      <c r="I81" s="135">
        <f t="shared" si="44"/>
        <v>2583.4029999999998</v>
      </c>
      <c r="J81" s="136">
        <f t="shared" si="45"/>
        <v>1.4417420524775335E-2</v>
      </c>
      <c r="K81" s="136">
        <f t="shared" si="46"/>
        <v>0.37591271374411522</v>
      </c>
      <c r="L81" s="136">
        <f t="shared" si="47"/>
        <v>0.15096367078616849</v>
      </c>
      <c r="M81" s="137">
        <f t="shared" si="48"/>
        <v>16.783000000000001</v>
      </c>
      <c r="N81" s="138">
        <f t="shared" si="49"/>
        <v>0.193543167674575</v>
      </c>
      <c r="O81" s="138">
        <f t="shared" si="50"/>
        <v>20.631701674109692</v>
      </c>
      <c r="P81" s="233">
        <f t="shared" si="51"/>
        <v>1</v>
      </c>
      <c r="Q81" s="234">
        <f t="shared" si="52"/>
        <v>5</v>
      </c>
      <c r="R81" s="234">
        <f t="shared" si="53"/>
        <v>533</v>
      </c>
      <c r="T81">
        <v>516</v>
      </c>
      <c r="U81">
        <v>4209</v>
      </c>
      <c r="V81" t="s">
        <v>432</v>
      </c>
      <c r="W81">
        <v>2583.4029999999998</v>
      </c>
      <c r="X81">
        <v>1354.49</v>
      </c>
      <c r="Y81">
        <v>1.907</v>
      </c>
      <c r="Z81">
        <v>16.783000000000001</v>
      </c>
      <c r="AA81">
        <v>168.11883900000001</v>
      </c>
      <c r="AB81">
        <v>2.4238400000000002</v>
      </c>
      <c r="AC81">
        <v>63.198008999999999</v>
      </c>
      <c r="AD81" s="1">
        <v>390</v>
      </c>
      <c r="AE81">
        <v>5</v>
      </c>
      <c r="AF81">
        <v>533</v>
      </c>
      <c r="AG81">
        <v>70</v>
      </c>
      <c r="AH81">
        <v>15.366528000000001</v>
      </c>
      <c r="AI81">
        <v>659.8</v>
      </c>
      <c r="AJ81">
        <v>0</v>
      </c>
      <c r="AK81">
        <v>1</v>
      </c>
      <c r="AL81">
        <v>685</v>
      </c>
      <c r="AM81" t="s">
        <v>433</v>
      </c>
      <c r="AN81" t="s">
        <v>738</v>
      </c>
      <c r="AO81">
        <v>2583.4029999999998</v>
      </c>
      <c r="AR81" t="s">
        <v>119</v>
      </c>
      <c r="AS81" t="s">
        <v>123</v>
      </c>
      <c r="AT81" t="s">
        <v>244</v>
      </c>
      <c r="AU81" t="s">
        <v>432</v>
      </c>
      <c r="AV81" t="s">
        <v>48</v>
      </c>
      <c r="AW81">
        <v>1</v>
      </c>
      <c r="BB81">
        <v>0.7334615384615385</v>
      </c>
      <c r="BC81" t="s">
        <v>70</v>
      </c>
      <c r="BF81" t="s">
        <v>119</v>
      </c>
      <c r="BG81" t="s">
        <v>123</v>
      </c>
      <c r="BH81" t="s">
        <v>432</v>
      </c>
      <c r="BI81">
        <v>4209</v>
      </c>
      <c r="BJ81">
        <v>1</v>
      </c>
      <c r="BK81" t="s">
        <v>244</v>
      </c>
      <c r="BL81" t="s">
        <v>178</v>
      </c>
      <c r="BM81">
        <v>0.7334615384615385</v>
      </c>
      <c r="BN81" t="s">
        <v>70</v>
      </c>
      <c r="BO81" t="s">
        <v>192</v>
      </c>
      <c r="BP81">
        <v>2583.4029999999998</v>
      </c>
    </row>
    <row r="82" spans="1:68" ht="16.5">
      <c r="A82" s="110" t="str">
        <f t="shared" si="36"/>
        <v>선진여객</v>
      </c>
      <c r="B82" s="111" t="str">
        <f t="shared" si="37"/>
        <v>안종혁</v>
      </c>
      <c r="C82" s="112" t="str">
        <f t="shared" si="38"/>
        <v>F</v>
      </c>
      <c r="D82" s="113">
        <f t="shared" si="39"/>
        <v>0.71791666666666676</v>
      </c>
      <c r="E82" s="114">
        <f t="shared" si="40"/>
        <v>5848</v>
      </c>
      <c r="F82" s="115" t="str">
        <f t="shared" si="41"/>
        <v>87</v>
      </c>
      <c r="G82" s="116" t="str">
        <f t="shared" si="42"/>
        <v>78바1189</v>
      </c>
      <c r="H82" s="117">
        <f t="shared" si="43"/>
        <v>1</v>
      </c>
      <c r="I82" s="118">
        <f t="shared" si="44"/>
        <v>2137.076</v>
      </c>
      <c r="J82" s="119">
        <f t="shared" si="45"/>
        <v>1.0322157321663175E-2</v>
      </c>
      <c r="K82" s="119">
        <f t="shared" si="46"/>
        <v>0.37510040755424218</v>
      </c>
      <c r="L82" s="119">
        <f t="shared" si="47"/>
        <v>0.17126204215479468</v>
      </c>
      <c r="M82" s="120">
        <f t="shared" si="48"/>
        <v>15.891</v>
      </c>
      <c r="N82" s="121">
        <f t="shared" si="49"/>
        <v>4.6792907692566853E-2</v>
      </c>
      <c r="O82" s="121">
        <f t="shared" si="50"/>
        <v>6.0362850923411235</v>
      </c>
      <c r="P82" s="235">
        <f t="shared" si="51"/>
        <v>2</v>
      </c>
      <c r="Q82" s="236">
        <f t="shared" si="52"/>
        <v>1</v>
      </c>
      <c r="R82" s="236">
        <f t="shared" si="53"/>
        <v>129</v>
      </c>
      <c r="T82">
        <v>516</v>
      </c>
      <c r="U82">
        <v>5848</v>
      </c>
      <c r="V82" t="s">
        <v>434</v>
      </c>
      <c r="W82">
        <v>2137.076</v>
      </c>
      <c r="X82">
        <v>1240.114</v>
      </c>
      <c r="Y82">
        <v>1.7230000000000001</v>
      </c>
      <c r="Z82">
        <v>15.891</v>
      </c>
      <c r="AA82">
        <v>140.174961</v>
      </c>
      <c r="AB82">
        <v>1.4469080000000001</v>
      </c>
      <c r="AC82">
        <v>52.579684999999998</v>
      </c>
      <c r="AD82" s="1">
        <v>366</v>
      </c>
      <c r="AE82">
        <v>1</v>
      </c>
      <c r="AF82">
        <v>129</v>
      </c>
      <c r="AG82">
        <v>73</v>
      </c>
      <c r="AH82">
        <v>15.245775</v>
      </c>
      <c r="AI82">
        <v>263.5</v>
      </c>
      <c r="AJ82">
        <v>0</v>
      </c>
      <c r="AK82">
        <v>2</v>
      </c>
      <c r="AL82">
        <v>119</v>
      </c>
      <c r="AM82" t="s">
        <v>435</v>
      </c>
      <c r="AN82" t="s">
        <v>739</v>
      </c>
      <c r="AO82">
        <v>2137.076</v>
      </c>
      <c r="AR82" t="s">
        <v>119</v>
      </c>
      <c r="AS82" t="s">
        <v>124</v>
      </c>
      <c r="AT82" t="s">
        <v>290</v>
      </c>
      <c r="AU82" t="s">
        <v>434</v>
      </c>
      <c r="AV82" t="s">
        <v>48</v>
      </c>
      <c r="AW82">
        <v>1</v>
      </c>
      <c r="BB82">
        <v>0.71791666666666676</v>
      </c>
      <c r="BC82" t="s">
        <v>70</v>
      </c>
      <c r="BF82" t="s">
        <v>119</v>
      </c>
      <c r="BG82" t="s">
        <v>124</v>
      </c>
      <c r="BH82" t="s">
        <v>434</v>
      </c>
      <c r="BI82">
        <v>5848</v>
      </c>
      <c r="BJ82">
        <v>1</v>
      </c>
      <c r="BK82" t="s">
        <v>290</v>
      </c>
      <c r="BL82" t="s">
        <v>178</v>
      </c>
      <c r="BM82">
        <v>0.71791666666666676</v>
      </c>
      <c r="BN82" t="s">
        <v>70</v>
      </c>
      <c r="BO82" t="s">
        <v>192</v>
      </c>
      <c r="BP82">
        <v>2137.076</v>
      </c>
    </row>
    <row r="83" spans="1:68" ht="16.5">
      <c r="A83" s="127" t="str">
        <f t="shared" si="36"/>
        <v>선진여객</v>
      </c>
      <c r="B83" s="128" t="str">
        <f t="shared" si="37"/>
        <v>양승희</v>
      </c>
      <c r="C83" s="129" t="str">
        <f t="shared" si="38"/>
        <v>D</v>
      </c>
      <c r="D83" s="130">
        <f t="shared" si="39"/>
        <v>0.83571428571428574</v>
      </c>
      <c r="E83" s="131">
        <f t="shared" si="40"/>
        <v>6632</v>
      </c>
      <c r="F83" s="132" t="str">
        <f t="shared" si="41"/>
        <v>595</v>
      </c>
      <c r="G83" s="133" t="str">
        <f t="shared" si="42"/>
        <v>73아1097</v>
      </c>
      <c r="H83" s="134">
        <f t="shared" si="43"/>
        <v>1</v>
      </c>
      <c r="I83" s="135">
        <f t="shared" si="44"/>
        <v>2603.1030000000001</v>
      </c>
      <c r="J83" s="136">
        <f t="shared" si="45"/>
        <v>1.4858848079910482E-2</v>
      </c>
      <c r="K83" s="136">
        <f t="shared" si="46"/>
        <v>0.30044363305135557</v>
      </c>
      <c r="L83" s="136">
        <f t="shared" si="47"/>
        <v>0.19246261096852488</v>
      </c>
      <c r="M83" s="137">
        <f t="shared" si="48"/>
        <v>8.2590000000000003</v>
      </c>
      <c r="N83" s="138">
        <f t="shared" si="49"/>
        <v>3.8415690812080815E-2</v>
      </c>
      <c r="O83" s="138">
        <f t="shared" si="50"/>
        <v>1.843953158979879</v>
      </c>
      <c r="P83" s="233">
        <f t="shared" si="51"/>
        <v>4</v>
      </c>
      <c r="Q83" s="234">
        <f t="shared" si="52"/>
        <v>1</v>
      </c>
      <c r="R83" s="234">
        <f t="shared" si="53"/>
        <v>48</v>
      </c>
      <c r="T83">
        <v>516</v>
      </c>
      <c r="U83">
        <v>6632</v>
      </c>
      <c r="V83" t="s">
        <v>436</v>
      </c>
      <c r="W83">
        <v>2603.1030000000001</v>
      </c>
      <c r="X83">
        <v>1112.385</v>
      </c>
      <c r="Y83">
        <v>2.34</v>
      </c>
      <c r="Z83">
        <v>8.2590000000000003</v>
      </c>
      <c r="AA83">
        <v>178.86494200000001</v>
      </c>
      <c r="AB83">
        <v>2.657727</v>
      </c>
      <c r="AC83">
        <v>53.738833</v>
      </c>
      <c r="AD83" s="1">
        <v>501</v>
      </c>
      <c r="AE83">
        <v>1</v>
      </c>
      <c r="AF83">
        <v>48</v>
      </c>
      <c r="AG83">
        <v>64</v>
      </c>
      <c r="AH83">
        <v>14.553455</v>
      </c>
      <c r="AI83">
        <v>38</v>
      </c>
      <c r="AJ83">
        <v>0</v>
      </c>
      <c r="AK83">
        <v>4</v>
      </c>
      <c r="AL83">
        <v>135</v>
      </c>
      <c r="AM83" t="s">
        <v>437</v>
      </c>
      <c r="AN83" t="s">
        <v>740</v>
      </c>
      <c r="AO83">
        <v>2603.1030000000001</v>
      </c>
      <c r="AR83" t="s">
        <v>119</v>
      </c>
      <c r="AS83" t="s">
        <v>121</v>
      </c>
      <c r="AT83" t="s">
        <v>215</v>
      </c>
      <c r="AU83" t="s">
        <v>436</v>
      </c>
      <c r="AV83" t="s">
        <v>48</v>
      </c>
      <c r="AW83">
        <v>1</v>
      </c>
      <c r="BB83">
        <v>0.83571428571428574</v>
      </c>
      <c r="BC83" t="s">
        <v>67</v>
      </c>
      <c r="BF83" t="s">
        <v>119</v>
      </c>
      <c r="BG83" t="s">
        <v>121</v>
      </c>
      <c r="BH83" t="s">
        <v>436</v>
      </c>
      <c r="BI83">
        <v>6632</v>
      </c>
      <c r="BJ83">
        <v>1</v>
      </c>
      <c r="BK83" t="s">
        <v>215</v>
      </c>
      <c r="BL83" t="s">
        <v>178</v>
      </c>
      <c r="BM83">
        <v>0.83571428571428574</v>
      </c>
      <c r="BN83" t="s">
        <v>67</v>
      </c>
      <c r="BO83" t="s">
        <v>183</v>
      </c>
      <c r="BP83">
        <v>2603.1030000000001</v>
      </c>
    </row>
    <row r="84" spans="1:68" ht="16.5">
      <c r="A84" s="110" t="str">
        <f t="shared" si="36"/>
        <v>선진여객</v>
      </c>
      <c r="B84" s="111" t="str">
        <f t="shared" si="37"/>
        <v>엄명수</v>
      </c>
      <c r="C84" s="112" t="str">
        <f t="shared" si="38"/>
        <v>D</v>
      </c>
      <c r="D84" s="113">
        <f t="shared" si="39"/>
        <v>0.83051607517723491</v>
      </c>
      <c r="E84" s="114">
        <f t="shared" si="40"/>
        <v>1172</v>
      </c>
      <c r="F84" s="115" t="str">
        <f t="shared" si="41"/>
        <v>80</v>
      </c>
      <c r="G84" s="116" t="str">
        <f t="shared" si="42"/>
        <v>78바1160</v>
      </c>
      <c r="H84" s="117">
        <f t="shared" si="43"/>
        <v>3</v>
      </c>
      <c r="I84" s="118">
        <f t="shared" si="44"/>
        <v>1055.6509999999998</v>
      </c>
      <c r="J84" s="119">
        <f t="shared" si="45"/>
        <v>3.9605134019278086E-2</v>
      </c>
      <c r="K84" s="119">
        <f t="shared" si="46"/>
        <v>0.33351662782504776</v>
      </c>
      <c r="L84" s="119">
        <f t="shared" si="47"/>
        <v>0.24250438828741699</v>
      </c>
      <c r="M84" s="120">
        <f t="shared" si="48"/>
        <v>15.702999999999999</v>
      </c>
      <c r="N84" s="121">
        <f t="shared" si="49"/>
        <v>6.6309793672340573</v>
      </c>
      <c r="O84" s="121">
        <f t="shared" si="50"/>
        <v>39.217506543355711</v>
      </c>
      <c r="P84" s="235">
        <f t="shared" si="51"/>
        <v>1</v>
      </c>
      <c r="Q84" s="236">
        <f t="shared" si="52"/>
        <v>70</v>
      </c>
      <c r="R84" s="236">
        <f t="shared" si="53"/>
        <v>414</v>
      </c>
      <c r="T84">
        <v>516</v>
      </c>
      <c r="U84">
        <v>1172</v>
      </c>
      <c r="V84" t="s">
        <v>438</v>
      </c>
      <c r="W84">
        <v>1055.6510000000001</v>
      </c>
      <c r="X84">
        <v>496.90300000000002</v>
      </c>
      <c r="Y84">
        <v>2.1240000000000001</v>
      </c>
      <c r="Z84">
        <v>15.702999999999999</v>
      </c>
      <c r="AA84">
        <v>62.926059000000002</v>
      </c>
      <c r="AB84">
        <v>2.4921950000000002</v>
      </c>
      <c r="AC84">
        <v>20.986886999999999</v>
      </c>
      <c r="AD84" s="1">
        <v>256</v>
      </c>
      <c r="AE84">
        <v>70</v>
      </c>
      <c r="AF84">
        <v>414</v>
      </c>
      <c r="AG84">
        <v>104</v>
      </c>
      <c r="AH84">
        <v>16.776053999999998</v>
      </c>
      <c r="AI84">
        <v>189</v>
      </c>
      <c r="AJ84">
        <v>16.3</v>
      </c>
      <c r="AK84">
        <v>1</v>
      </c>
      <c r="AL84">
        <v>827</v>
      </c>
      <c r="AM84" t="s">
        <v>439</v>
      </c>
      <c r="AN84" t="s">
        <v>741</v>
      </c>
      <c r="AO84">
        <v>862.75699999999995</v>
      </c>
      <c r="AR84" t="s">
        <v>119</v>
      </c>
      <c r="AS84" t="s">
        <v>123</v>
      </c>
      <c r="AT84" t="s">
        <v>263</v>
      </c>
      <c r="AU84" t="s">
        <v>438</v>
      </c>
      <c r="AV84" t="s">
        <v>48</v>
      </c>
      <c r="AW84">
        <v>3</v>
      </c>
      <c r="BB84">
        <v>0.83051607517723491</v>
      </c>
      <c r="BC84" t="s">
        <v>67</v>
      </c>
      <c r="BF84" t="s">
        <v>119</v>
      </c>
      <c r="BG84" t="s">
        <v>123</v>
      </c>
      <c r="BH84" t="s">
        <v>438</v>
      </c>
      <c r="BI84">
        <v>1172</v>
      </c>
      <c r="BJ84">
        <v>3</v>
      </c>
      <c r="BK84" t="s">
        <v>263</v>
      </c>
      <c r="BL84" t="s">
        <v>242</v>
      </c>
      <c r="BM84">
        <v>0.83051607517723491</v>
      </c>
      <c r="BN84" t="s">
        <v>67</v>
      </c>
      <c r="BO84" t="s">
        <v>183</v>
      </c>
      <c r="BP84">
        <v>1055.6509999999998</v>
      </c>
    </row>
    <row r="85" spans="1:68" ht="16.5">
      <c r="A85" s="127" t="str">
        <f t="shared" si="36"/>
        <v>선진여객</v>
      </c>
      <c r="B85" s="128" t="str">
        <f t="shared" si="37"/>
        <v>염상우</v>
      </c>
      <c r="C85" s="129" t="str">
        <f t="shared" si="38"/>
        <v>F</v>
      </c>
      <c r="D85" s="130">
        <f t="shared" si="39"/>
        <v>0.77875000000000005</v>
      </c>
      <c r="E85" s="131">
        <f t="shared" si="40"/>
        <v>4961</v>
      </c>
      <c r="F85" s="132" t="str">
        <f t="shared" si="41"/>
        <v>87</v>
      </c>
      <c r="G85" s="133" t="str">
        <f t="shared" si="42"/>
        <v>73아1092</v>
      </c>
      <c r="H85" s="134">
        <f t="shared" si="43"/>
        <v>1</v>
      </c>
      <c r="I85" s="135">
        <f t="shared" si="44"/>
        <v>1179.9760000000001</v>
      </c>
      <c r="J85" s="136">
        <f t="shared" si="45"/>
        <v>1.0313716958068628E-2</v>
      </c>
      <c r="K85" s="136">
        <f t="shared" si="46"/>
        <v>0.38540382787626748</v>
      </c>
      <c r="L85" s="136">
        <f t="shared" si="47"/>
        <v>0.1822070957375404</v>
      </c>
      <c r="M85" s="137">
        <f t="shared" si="48"/>
        <v>14.05</v>
      </c>
      <c r="N85" s="138">
        <f t="shared" si="49"/>
        <v>0</v>
      </c>
      <c r="O85" s="138">
        <f t="shared" si="50"/>
        <v>15.763032468456984</v>
      </c>
      <c r="P85" s="233">
        <f t="shared" si="51"/>
        <v>3</v>
      </c>
      <c r="Q85" s="234">
        <f t="shared" si="52"/>
        <v>0</v>
      </c>
      <c r="R85" s="234">
        <f t="shared" si="53"/>
        <v>186</v>
      </c>
      <c r="T85">
        <v>516</v>
      </c>
      <c r="U85">
        <v>4961</v>
      </c>
      <c r="V85" t="s">
        <v>440</v>
      </c>
      <c r="W85">
        <v>1179.9760000000001</v>
      </c>
      <c r="X85">
        <v>631.45100000000002</v>
      </c>
      <c r="Y85">
        <v>1.869</v>
      </c>
      <c r="Z85">
        <v>14.05</v>
      </c>
      <c r="AA85">
        <v>75.975809999999996</v>
      </c>
      <c r="AB85">
        <v>0.78359299999999998</v>
      </c>
      <c r="AC85">
        <v>29.281368000000001</v>
      </c>
      <c r="AD85" s="1">
        <v>215</v>
      </c>
      <c r="AE85">
        <v>0</v>
      </c>
      <c r="AF85">
        <v>186</v>
      </c>
      <c r="AG85">
        <v>84</v>
      </c>
      <c r="AH85">
        <v>15.530943000000001</v>
      </c>
      <c r="AI85">
        <v>377.1</v>
      </c>
      <c r="AJ85">
        <v>6.4</v>
      </c>
      <c r="AK85">
        <v>3</v>
      </c>
      <c r="AL85">
        <v>578</v>
      </c>
      <c r="AM85" t="s">
        <v>441</v>
      </c>
      <c r="AN85" t="s">
        <v>742</v>
      </c>
      <c r="AO85">
        <v>1179.9760000000001</v>
      </c>
      <c r="AR85" t="s">
        <v>119</v>
      </c>
      <c r="AS85" t="s">
        <v>124</v>
      </c>
      <c r="AT85" t="s">
        <v>273</v>
      </c>
      <c r="AU85" t="s">
        <v>440</v>
      </c>
      <c r="AV85" t="s">
        <v>48</v>
      </c>
      <c r="AW85">
        <v>1</v>
      </c>
      <c r="BB85">
        <v>0.77875000000000005</v>
      </c>
      <c r="BC85" t="s">
        <v>70</v>
      </c>
      <c r="BF85" t="s">
        <v>119</v>
      </c>
      <c r="BG85" t="s">
        <v>124</v>
      </c>
      <c r="BH85" t="s">
        <v>440</v>
      </c>
      <c r="BI85">
        <v>4961</v>
      </c>
      <c r="BJ85">
        <v>1</v>
      </c>
      <c r="BK85" t="s">
        <v>273</v>
      </c>
      <c r="BL85" t="s">
        <v>178</v>
      </c>
      <c r="BM85">
        <v>0.77875000000000005</v>
      </c>
      <c r="BN85" t="s">
        <v>70</v>
      </c>
      <c r="BO85" t="s">
        <v>192</v>
      </c>
      <c r="BP85">
        <v>1179.9760000000001</v>
      </c>
    </row>
    <row r="86" spans="1:68" ht="16.5">
      <c r="A86" s="110" t="str">
        <f t="shared" si="36"/>
        <v>선진여객</v>
      </c>
      <c r="B86" s="111" t="str">
        <f t="shared" si="37"/>
        <v>염진섭</v>
      </c>
      <c r="C86" s="112" t="str">
        <f t="shared" si="38"/>
        <v>F</v>
      </c>
      <c r="D86" s="113">
        <f t="shared" si="39"/>
        <v>0.77730981588485493</v>
      </c>
      <c r="E86" s="114">
        <f t="shared" si="40"/>
        <v>7200</v>
      </c>
      <c r="F86" s="115" t="str">
        <f t="shared" si="41"/>
        <v>300</v>
      </c>
      <c r="G86" s="116" t="str">
        <f t="shared" si="42"/>
        <v>78바1195</v>
      </c>
      <c r="H86" s="117">
        <f t="shared" si="43"/>
        <v>9</v>
      </c>
      <c r="I86" s="118">
        <f t="shared" si="44"/>
        <v>1255.1020000000001</v>
      </c>
      <c r="J86" s="119">
        <f t="shared" si="45"/>
        <v>2.056577086399556E-2</v>
      </c>
      <c r="K86" s="119">
        <f t="shared" si="46"/>
        <v>0.33631620687112346</v>
      </c>
      <c r="L86" s="119">
        <f t="shared" si="47"/>
        <v>0.10676423111428393</v>
      </c>
      <c r="M86" s="120">
        <f t="shared" si="48"/>
        <v>13.851000000000001</v>
      </c>
      <c r="N86" s="121">
        <f t="shared" si="49"/>
        <v>0</v>
      </c>
      <c r="O86" s="121">
        <f t="shared" si="50"/>
        <v>5.5772359537312504</v>
      </c>
      <c r="P86" s="235">
        <f t="shared" si="51"/>
        <v>6</v>
      </c>
      <c r="Q86" s="236">
        <f t="shared" si="52"/>
        <v>0</v>
      </c>
      <c r="R86" s="236">
        <f t="shared" si="53"/>
        <v>70</v>
      </c>
      <c r="T86">
        <v>516</v>
      </c>
      <c r="U86">
        <v>7200</v>
      </c>
      <c r="V86" t="s">
        <v>442</v>
      </c>
      <c r="W86">
        <v>1255.1020000000001</v>
      </c>
      <c r="X86">
        <v>665.58100000000002</v>
      </c>
      <c r="Y86">
        <v>1.8859999999999999</v>
      </c>
      <c r="Z86">
        <v>13.851000000000001</v>
      </c>
      <c r="AA86">
        <v>71.017760999999993</v>
      </c>
      <c r="AB86">
        <v>1.4605349999999999</v>
      </c>
      <c r="AC86">
        <v>23.884423999999999</v>
      </c>
      <c r="AD86" s="1">
        <v>134</v>
      </c>
      <c r="AE86">
        <v>0</v>
      </c>
      <c r="AF86">
        <v>70</v>
      </c>
      <c r="AG86">
        <v>77</v>
      </c>
      <c r="AH86">
        <v>17.673071</v>
      </c>
      <c r="AI86">
        <v>1517.3</v>
      </c>
      <c r="AJ86">
        <v>0</v>
      </c>
      <c r="AK86">
        <v>6</v>
      </c>
      <c r="AL86">
        <v>1065</v>
      </c>
      <c r="AM86" t="s">
        <v>443</v>
      </c>
      <c r="AN86" t="s">
        <v>743</v>
      </c>
      <c r="AO86">
        <v>287.89699999999999</v>
      </c>
      <c r="AR86" t="s">
        <v>119</v>
      </c>
      <c r="AS86" t="s">
        <v>120</v>
      </c>
      <c r="AT86" t="s">
        <v>210</v>
      </c>
      <c r="AU86" t="s">
        <v>442</v>
      </c>
      <c r="AV86" t="s">
        <v>48</v>
      </c>
      <c r="AW86">
        <v>9</v>
      </c>
      <c r="BB86">
        <v>0.77730981588485493</v>
      </c>
      <c r="BC86" t="s">
        <v>70</v>
      </c>
      <c r="BF86" t="s">
        <v>119</v>
      </c>
      <c r="BG86" t="s">
        <v>120</v>
      </c>
      <c r="BH86" t="s">
        <v>442</v>
      </c>
      <c r="BI86">
        <v>7200</v>
      </c>
      <c r="BJ86">
        <v>9</v>
      </c>
      <c r="BK86" t="s">
        <v>210</v>
      </c>
      <c r="BL86" t="s">
        <v>228</v>
      </c>
      <c r="BM86">
        <v>0.77730981588485493</v>
      </c>
      <c r="BN86" t="s">
        <v>70</v>
      </c>
      <c r="BO86" t="s">
        <v>192</v>
      </c>
      <c r="BP86">
        <v>1255.1020000000001</v>
      </c>
    </row>
    <row r="87" spans="1:68" ht="16.5">
      <c r="A87" s="127" t="str">
        <f t="shared" si="36"/>
        <v>선진여객</v>
      </c>
      <c r="B87" s="128" t="str">
        <f t="shared" si="37"/>
        <v>오광섭</v>
      </c>
      <c r="C87" s="129" t="str">
        <f t="shared" si="38"/>
        <v>B</v>
      </c>
      <c r="D87" s="130">
        <f t="shared" si="39"/>
        <v>0.9304</v>
      </c>
      <c r="E87" s="131">
        <f t="shared" si="40"/>
        <v>379</v>
      </c>
      <c r="F87" s="132" t="str">
        <f t="shared" si="41"/>
        <v>80</v>
      </c>
      <c r="G87" s="133" t="str">
        <f t="shared" si="42"/>
        <v>78바1157</v>
      </c>
      <c r="H87" s="134">
        <f t="shared" si="43"/>
        <v>1</v>
      </c>
      <c r="I87" s="135">
        <f t="shared" si="44"/>
        <v>2456.1849999999999</v>
      </c>
      <c r="J87" s="136">
        <f t="shared" si="45"/>
        <v>8.3045655435383271E-3</v>
      </c>
      <c r="K87" s="136">
        <f t="shared" si="46"/>
        <v>0.35260406295559132</v>
      </c>
      <c r="L87" s="136">
        <f t="shared" si="47"/>
        <v>0.20071777980893132</v>
      </c>
      <c r="M87" s="137">
        <f t="shared" si="48"/>
        <v>12.304</v>
      </c>
      <c r="N87" s="138">
        <f t="shared" si="49"/>
        <v>0.40713545600188911</v>
      </c>
      <c r="O87" s="138">
        <f t="shared" si="50"/>
        <v>4.5192035616209694</v>
      </c>
      <c r="P87" s="233">
        <f t="shared" si="51"/>
        <v>0</v>
      </c>
      <c r="Q87" s="234">
        <f t="shared" si="52"/>
        <v>10</v>
      </c>
      <c r="R87" s="234">
        <f t="shared" si="53"/>
        <v>111</v>
      </c>
      <c r="T87">
        <v>516</v>
      </c>
      <c r="U87">
        <v>379</v>
      </c>
      <c r="V87" t="s">
        <v>444</v>
      </c>
      <c r="W87">
        <v>2456.1849999999999</v>
      </c>
      <c r="X87">
        <v>1056.145</v>
      </c>
      <c r="Y87">
        <v>2.3260000000000001</v>
      </c>
      <c r="Z87">
        <v>12.304</v>
      </c>
      <c r="AA87">
        <v>159.21133900000001</v>
      </c>
      <c r="AB87">
        <v>1.3221810000000001</v>
      </c>
      <c r="AC87">
        <v>56.138565</v>
      </c>
      <c r="AD87" s="1">
        <v>493</v>
      </c>
      <c r="AE87">
        <v>10</v>
      </c>
      <c r="AF87">
        <v>111</v>
      </c>
      <c r="AG87">
        <v>73</v>
      </c>
      <c r="AH87">
        <v>15.427198000000001</v>
      </c>
      <c r="AI87">
        <v>1513.3</v>
      </c>
      <c r="AJ87">
        <v>0</v>
      </c>
      <c r="AK87">
        <v>0</v>
      </c>
      <c r="AL87">
        <v>0</v>
      </c>
      <c r="AM87" t="s">
        <v>445</v>
      </c>
      <c r="AN87" t="s">
        <v>744</v>
      </c>
      <c r="AO87">
        <v>2456.1849999999999</v>
      </c>
      <c r="AR87" t="s">
        <v>119</v>
      </c>
      <c r="AS87" t="s">
        <v>123</v>
      </c>
      <c r="AT87" t="s">
        <v>259</v>
      </c>
      <c r="AU87" t="s">
        <v>444</v>
      </c>
      <c r="AV87" t="s">
        <v>48</v>
      </c>
      <c r="AW87">
        <v>1</v>
      </c>
      <c r="BB87">
        <v>0.9304</v>
      </c>
      <c r="BC87" t="s">
        <v>68</v>
      </c>
      <c r="BF87" t="s">
        <v>119</v>
      </c>
      <c r="BG87" t="s">
        <v>123</v>
      </c>
      <c r="BH87" t="s">
        <v>444</v>
      </c>
      <c r="BI87">
        <v>379</v>
      </c>
      <c r="BJ87">
        <v>1</v>
      </c>
      <c r="BK87" t="s">
        <v>259</v>
      </c>
      <c r="BL87" t="s">
        <v>178</v>
      </c>
      <c r="BM87">
        <v>0.9304</v>
      </c>
      <c r="BN87" t="s">
        <v>68</v>
      </c>
      <c r="BO87" t="s">
        <v>179</v>
      </c>
      <c r="BP87">
        <v>2456.1849999999999</v>
      </c>
    </row>
    <row r="88" spans="1:68" ht="16.5">
      <c r="A88" s="110" t="str">
        <f t="shared" ref="A88:A111" si="54">BF88</f>
        <v>선진여객</v>
      </c>
      <c r="B88" s="111" t="str">
        <f t="shared" ref="B88:B111" si="55">BH88</f>
        <v>오병우</v>
      </c>
      <c r="C88" s="112" t="str">
        <f t="shared" ref="C88:C111" si="56">BN88</f>
        <v>F</v>
      </c>
      <c r="D88" s="113">
        <f t="shared" ref="D88:D111" si="57">BM88</f>
        <v>0.77892850249731982</v>
      </c>
      <c r="E88" s="114">
        <f t="shared" ref="E88:E111" si="58">U88</f>
        <v>325</v>
      </c>
      <c r="F88" s="115" t="str">
        <f t="shared" ref="F88:F111" si="59">BG88</f>
        <v>72</v>
      </c>
      <c r="G88" s="116" t="str">
        <f t="shared" ref="G88:G111" si="60">BK88</f>
        <v>70바3741</v>
      </c>
      <c r="H88" s="117">
        <f t="shared" ref="H88:H111" si="61">BJ88</f>
        <v>9</v>
      </c>
      <c r="I88" s="118">
        <f t="shared" ref="I88:I111" si="62">BP88</f>
        <v>1295.1300000000001</v>
      </c>
      <c r="J88" s="119">
        <f t="shared" ref="J88:J111" si="63">AB88/AA88</f>
        <v>2.8006801631083093E-2</v>
      </c>
      <c r="K88" s="119">
        <f t="shared" ref="K88:K111" si="64">AC88/AA88</f>
        <v>0.3519817512778261</v>
      </c>
      <c r="L88" s="119">
        <f t="shared" ref="L88:L111" si="65">AD88/I88</f>
        <v>0.24399095071537219</v>
      </c>
      <c r="M88" s="120">
        <f t="shared" ref="M88:M111" si="66">Z88</f>
        <v>16.221</v>
      </c>
      <c r="N88" s="121">
        <f t="shared" ref="N88:N111" si="67">AE88*100/W88</f>
        <v>7.5963309721404568E-2</v>
      </c>
      <c r="O88" s="121">
        <f t="shared" ref="O88:O111" si="68">AF88*100/W88</f>
        <v>22.485139677535752</v>
      </c>
      <c r="P88" s="235">
        <f t="shared" ref="P88:P111" si="69">AK88</f>
        <v>6</v>
      </c>
      <c r="Q88" s="236">
        <f t="shared" ref="Q88:Q111" si="70">AE88</f>
        <v>1</v>
      </c>
      <c r="R88" s="236">
        <f t="shared" ref="R88:R111" si="71">AF88</f>
        <v>296</v>
      </c>
      <c r="T88">
        <v>516</v>
      </c>
      <c r="U88">
        <v>325</v>
      </c>
      <c r="V88" t="s">
        <v>446</v>
      </c>
      <c r="W88">
        <v>1316.425</v>
      </c>
      <c r="X88">
        <v>711.51800000000003</v>
      </c>
      <c r="Y88">
        <v>1.85</v>
      </c>
      <c r="Z88">
        <v>16.221</v>
      </c>
      <c r="AA88">
        <v>73.007193999999998</v>
      </c>
      <c r="AB88">
        <v>2.0446979999999999</v>
      </c>
      <c r="AC88">
        <v>25.697199999999999</v>
      </c>
      <c r="AD88" s="1">
        <v>316</v>
      </c>
      <c r="AE88">
        <v>1</v>
      </c>
      <c r="AF88">
        <v>296</v>
      </c>
      <c r="AG88">
        <v>80</v>
      </c>
      <c r="AH88">
        <v>18.031441999999998</v>
      </c>
      <c r="AI88">
        <v>1836.3</v>
      </c>
      <c r="AJ88">
        <v>0</v>
      </c>
      <c r="AK88">
        <v>6</v>
      </c>
      <c r="AL88">
        <v>1431</v>
      </c>
      <c r="AM88" t="s">
        <v>447</v>
      </c>
      <c r="AN88" t="s">
        <v>745</v>
      </c>
      <c r="AO88">
        <v>239.50700000000001</v>
      </c>
      <c r="AR88" t="s">
        <v>119</v>
      </c>
      <c r="AS88" t="s">
        <v>122</v>
      </c>
      <c r="AT88" t="s">
        <v>217</v>
      </c>
      <c r="AU88" t="s">
        <v>446</v>
      </c>
      <c r="AV88" t="s">
        <v>219</v>
      </c>
      <c r="AW88">
        <v>9</v>
      </c>
      <c r="BB88">
        <v>0.77892850249731982</v>
      </c>
      <c r="BC88" t="s">
        <v>70</v>
      </c>
      <c r="BF88" t="s">
        <v>119</v>
      </c>
      <c r="BG88" t="s">
        <v>122</v>
      </c>
      <c r="BH88" t="s">
        <v>446</v>
      </c>
      <c r="BI88">
        <v>325</v>
      </c>
      <c r="BJ88">
        <v>9</v>
      </c>
      <c r="BK88" t="s">
        <v>217</v>
      </c>
      <c r="BL88" t="s">
        <v>210</v>
      </c>
      <c r="BM88">
        <v>0.77892850249731982</v>
      </c>
      <c r="BN88" t="s">
        <v>70</v>
      </c>
      <c r="BO88" t="s">
        <v>192</v>
      </c>
      <c r="BP88">
        <v>1295.1300000000001</v>
      </c>
    </row>
    <row r="89" spans="1:68" ht="16.5">
      <c r="A89" s="127" t="str">
        <f t="shared" si="54"/>
        <v>선진여객</v>
      </c>
      <c r="B89" s="128" t="str">
        <f t="shared" si="55"/>
        <v>오세관</v>
      </c>
      <c r="C89" s="129" t="str">
        <f t="shared" si="56"/>
        <v>F</v>
      </c>
      <c r="D89" s="130">
        <f t="shared" si="57"/>
        <v>0.6903125</v>
      </c>
      <c r="E89" s="131">
        <f t="shared" si="58"/>
        <v>5354</v>
      </c>
      <c r="F89" s="132" t="str">
        <f t="shared" si="59"/>
        <v>300</v>
      </c>
      <c r="G89" s="133" t="str">
        <f t="shared" si="60"/>
        <v>78바1136</v>
      </c>
      <c r="H89" s="134">
        <f t="shared" si="61"/>
        <v>1</v>
      </c>
      <c r="I89" s="135">
        <f t="shared" si="62"/>
        <v>2482.2220000000002</v>
      </c>
      <c r="J89" s="136">
        <f t="shared" si="63"/>
        <v>8.0544652779352983E-3</v>
      </c>
      <c r="K89" s="136">
        <f t="shared" si="64"/>
        <v>0.36177336204026611</v>
      </c>
      <c r="L89" s="136">
        <f t="shared" si="65"/>
        <v>0.2743509645793164</v>
      </c>
      <c r="M89" s="137">
        <f t="shared" si="66"/>
        <v>12.474</v>
      </c>
      <c r="N89" s="138">
        <f t="shared" si="67"/>
        <v>8.0572970507875596E-2</v>
      </c>
      <c r="O89" s="138">
        <f t="shared" si="68"/>
        <v>9.4270375494214456</v>
      </c>
      <c r="P89" s="233">
        <f t="shared" si="69"/>
        <v>0</v>
      </c>
      <c r="Q89" s="234">
        <f t="shared" si="70"/>
        <v>2</v>
      </c>
      <c r="R89" s="234">
        <f t="shared" si="71"/>
        <v>234</v>
      </c>
      <c r="T89">
        <v>516</v>
      </c>
      <c r="U89">
        <v>5354</v>
      </c>
      <c r="V89" t="s">
        <v>448</v>
      </c>
      <c r="W89">
        <v>2482.2220000000002</v>
      </c>
      <c r="X89">
        <v>1123.6790000000001</v>
      </c>
      <c r="Y89">
        <v>2.2090000000000001</v>
      </c>
      <c r="Z89">
        <v>12.474</v>
      </c>
      <c r="AA89">
        <v>159.32690199999999</v>
      </c>
      <c r="AB89">
        <v>1.283293</v>
      </c>
      <c r="AC89">
        <v>57.640228999999998</v>
      </c>
      <c r="AD89" s="1">
        <v>681</v>
      </c>
      <c r="AE89">
        <v>2</v>
      </c>
      <c r="AF89">
        <v>234</v>
      </c>
      <c r="AG89">
        <v>70</v>
      </c>
      <c r="AH89">
        <v>15.579428</v>
      </c>
      <c r="AI89">
        <v>167.7</v>
      </c>
      <c r="AJ89">
        <v>0</v>
      </c>
      <c r="AK89">
        <v>0</v>
      </c>
      <c r="AL89">
        <v>0</v>
      </c>
      <c r="AM89" t="s">
        <v>449</v>
      </c>
      <c r="AN89" t="s">
        <v>746</v>
      </c>
      <c r="AO89">
        <v>2482.2220000000002</v>
      </c>
      <c r="AR89" t="s">
        <v>119</v>
      </c>
      <c r="AS89" t="s">
        <v>120</v>
      </c>
      <c r="AT89" t="s">
        <v>208</v>
      </c>
      <c r="AU89" t="s">
        <v>448</v>
      </c>
      <c r="AV89" t="s">
        <v>48</v>
      </c>
      <c r="AW89">
        <v>1</v>
      </c>
      <c r="BB89">
        <v>0.6903125</v>
      </c>
      <c r="BC89" t="s">
        <v>70</v>
      </c>
      <c r="BF89" t="s">
        <v>119</v>
      </c>
      <c r="BG89" t="s">
        <v>120</v>
      </c>
      <c r="BH89" t="s">
        <v>448</v>
      </c>
      <c r="BI89">
        <v>5354</v>
      </c>
      <c r="BJ89">
        <v>1</v>
      </c>
      <c r="BK89" t="s">
        <v>208</v>
      </c>
      <c r="BL89" t="s">
        <v>178</v>
      </c>
      <c r="BM89">
        <v>0.6903125</v>
      </c>
      <c r="BN89" t="s">
        <v>70</v>
      </c>
      <c r="BO89" t="s">
        <v>192</v>
      </c>
      <c r="BP89">
        <v>2482.2220000000002</v>
      </c>
    </row>
    <row r="90" spans="1:68" ht="16.5">
      <c r="A90" s="110" t="str">
        <f t="shared" si="54"/>
        <v>선진여객</v>
      </c>
      <c r="B90" s="111" t="str">
        <f t="shared" si="55"/>
        <v>오홍석</v>
      </c>
      <c r="C90" s="112" t="str">
        <f t="shared" si="56"/>
        <v>F</v>
      </c>
      <c r="D90" s="113">
        <f t="shared" si="57"/>
        <v>0.76366933987576258</v>
      </c>
      <c r="E90" s="114">
        <f t="shared" si="58"/>
        <v>3892</v>
      </c>
      <c r="F90" s="115" t="str">
        <f t="shared" si="59"/>
        <v>87</v>
      </c>
      <c r="G90" s="116" t="str">
        <f t="shared" si="60"/>
        <v>78바1168</v>
      </c>
      <c r="H90" s="117">
        <f t="shared" si="61"/>
        <v>3</v>
      </c>
      <c r="I90" s="118">
        <f t="shared" si="62"/>
        <v>2329.41</v>
      </c>
      <c r="J90" s="119">
        <f t="shared" si="63"/>
        <v>7.5924832485343699E-3</v>
      </c>
      <c r="K90" s="119">
        <f t="shared" si="64"/>
        <v>0.3561927845090509</v>
      </c>
      <c r="L90" s="119">
        <f t="shared" si="65"/>
        <v>0.21936885305721193</v>
      </c>
      <c r="M90" s="120">
        <f t="shared" si="66"/>
        <v>13.036</v>
      </c>
      <c r="N90" s="121">
        <f t="shared" si="67"/>
        <v>0</v>
      </c>
      <c r="O90" s="121">
        <f t="shared" si="68"/>
        <v>24.12628090374816</v>
      </c>
      <c r="P90" s="235">
        <f t="shared" si="69"/>
        <v>0</v>
      </c>
      <c r="Q90" s="236">
        <f t="shared" si="70"/>
        <v>0</v>
      </c>
      <c r="R90" s="236">
        <f t="shared" si="71"/>
        <v>562</v>
      </c>
      <c r="T90">
        <v>516</v>
      </c>
      <c r="U90">
        <v>3892</v>
      </c>
      <c r="V90" t="s">
        <v>450</v>
      </c>
      <c r="W90">
        <v>2329.41</v>
      </c>
      <c r="X90">
        <v>1192.6559999999999</v>
      </c>
      <c r="Y90">
        <v>1.9530000000000001</v>
      </c>
      <c r="Z90">
        <v>13.036</v>
      </c>
      <c r="AA90">
        <v>151.20468</v>
      </c>
      <c r="AB90">
        <v>1.1480189999999999</v>
      </c>
      <c r="AC90">
        <v>53.858015999999999</v>
      </c>
      <c r="AD90" s="1">
        <v>511</v>
      </c>
      <c r="AE90">
        <v>0</v>
      </c>
      <c r="AF90">
        <v>562</v>
      </c>
      <c r="AG90">
        <v>80</v>
      </c>
      <c r="AH90">
        <v>15.405673</v>
      </c>
      <c r="AI90">
        <v>808.9</v>
      </c>
      <c r="AJ90">
        <v>0</v>
      </c>
      <c r="AK90">
        <v>0</v>
      </c>
      <c r="AL90">
        <v>0</v>
      </c>
      <c r="AM90" t="s">
        <v>451</v>
      </c>
      <c r="AN90" t="s">
        <v>747</v>
      </c>
      <c r="AO90">
        <v>2194.5929999999998</v>
      </c>
      <c r="AR90" t="s">
        <v>119</v>
      </c>
      <c r="AS90" t="s">
        <v>124</v>
      </c>
      <c r="AT90" t="s">
        <v>282</v>
      </c>
      <c r="AU90" t="s">
        <v>450</v>
      </c>
      <c r="AV90" t="s">
        <v>48</v>
      </c>
      <c r="AW90">
        <v>3</v>
      </c>
      <c r="BB90">
        <v>0.76366933987576258</v>
      </c>
      <c r="BC90" t="s">
        <v>70</v>
      </c>
      <c r="BF90" t="s">
        <v>119</v>
      </c>
      <c r="BG90" t="s">
        <v>124</v>
      </c>
      <c r="BH90" t="s">
        <v>450</v>
      </c>
      <c r="BI90">
        <v>3892</v>
      </c>
      <c r="BJ90">
        <v>3</v>
      </c>
      <c r="BK90" t="s">
        <v>282</v>
      </c>
      <c r="BL90" t="s">
        <v>275</v>
      </c>
      <c r="BM90">
        <v>0.76366933987576258</v>
      </c>
      <c r="BN90" t="s">
        <v>70</v>
      </c>
      <c r="BO90" t="s">
        <v>192</v>
      </c>
      <c r="BP90">
        <v>2329.41</v>
      </c>
    </row>
    <row r="91" spans="1:68" ht="16.5">
      <c r="A91" s="127" t="str">
        <f t="shared" si="54"/>
        <v>선진여객</v>
      </c>
      <c r="B91" s="128" t="str">
        <f t="shared" si="55"/>
        <v>우명조</v>
      </c>
      <c r="C91" s="129" t="str">
        <f t="shared" si="56"/>
        <v>F</v>
      </c>
      <c r="D91" s="130">
        <f t="shared" si="57"/>
        <v>0.76744508439340287</v>
      </c>
      <c r="E91" s="131">
        <f t="shared" si="58"/>
        <v>457</v>
      </c>
      <c r="F91" s="132" t="str">
        <f t="shared" si="59"/>
        <v>595</v>
      </c>
      <c r="G91" s="133" t="str">
        <f t="shared" si="60"/>
        <v>73아1097</v>
      </c>
      <c r="H91" s="134">
        <f t="shared" si="61"/>
        <v>3</v>
      </c>
      <c r="I91" s="135">
        <f t="shared" si="62"/>
        <v>1778.1179999999999</v>
      </c>
      <c r="J91" s="136">
        <f t="shared" si="63"/>
        <v>1.6450107671021716E-2</v>
      </c>
      <c r="K91" s="136">
        <f t="shared" si="64"/>
        <v>0.32158364641129883</v>
      </c>
      <c r="L91" s="136">
        <f t="shared" si="65"/>
        <v>0.19852450737240163</v>
      </c>
      <c r="M91" s="137">
        <f t="shared" si="66"/>
        <v>10.419</v>
      </c>
      <c r="N91" s="138">
        <f t="shared" si="67"/>
        <v>0</v>
      </c>
      <c r="O91" s="138">
        <f t="shared" si="68"/>
        <v>10.96665125711567</v>
      </c>
      <c r="P91" s="233">
        <f t="shared" si="69"/>
        <v>5</v>
      </c>
      <c r="Q91" s="234">
        <f t="shared" si="70"/>
        <v>0</v>
      </c>
      <c r="R91" s="234">
        <f t="shared" si="71"/>
        <v>195</v>
      </c>
      <c r="T91">
        <v>516</v>
      </c>
      <c r="U91">
        <v>457</v>
      </c>
      <c r="V91" t="s">
        <v>452</v>
      </c>
      <c r="W91">
        <v>1778.1179999999999</v>
      </c>
      <c r="X91">
        <v>828.75300000000004</v>
      </c>
      <c r="Y91">
        <v>2.1459999999999999</v>
      </c>
      <c r="Z91">
        <v>10.419</v>
      </c>
      <c r="AA91">
        <v>118.807733</v>
      </c>
      <c r="AB91">
        <v>1.9543999999999999</v>
      </c>
      <c r="AC91">
        <v>38.206623999999998</v>
      </c>
      <c r="AD91" s="1">
        <v>353</v>
      </c>
      <c r="AE91">
        <v>0</v>
      </c>
      <c r="AF91">
        <v>195</v>
      </c>
      <c r="AG91">
        <v>66</v>
      </c>
      <c r="AH91">
        <v>14.966348999999999</v>
      </c>
      <c r="AI91">
        <v>309.2</v>
      </c>
      <c r="AJ91">
        <v>0</v>
      </c>
      <c r="AK91">
        <v>5</v>
      </c>
      <c r="AL91">
        <v>1003</v>
      </c>
      <c r="AM91" t="s">
        <v>453</v>
      </c>
      <c r="AN91" t="s">
        <v>748</v>
      </c>
      <c r="AO91">
        <v>697.69299999999998</v>
      </c>
      <c r="AR91" t="s">
        <v>119</v>
      </c>
      <c r="AS91" t="s">
        <v>121</v>
      </c>
      <c r="AT91" t="s">
        <v>215</v>
      </c>
      <c r="AU91" t="s">
        <v>452</v>
      </c>
      <c r="AV91" t="s">
        <v>48</v>
      </c>
      <c r="AW91">
        <v>3</v>
      </c>
      <c r="BB91">
        <v>0.76744508439340287</v>
      </c>
      <c r="BC91" t="s">
        <v>70</v>
      </c>
      <c r="BF91" t="s">
        <v>119</v>
      </c>
      <c r="BG91" t="s">
        <v>121</v>
      </c>
      <c r="BH91" t="s">
        <v>452</v>
      </c>
      <c r="BI91">
        <v>457</v>
      </c>
      <c r="BJ91">
        <v>3</v>
      </c>
      <c r="BK91" t="s">
        <v>215</v>
      </c>
      <c r="BL91" t="s">
        <v>212</v>
      </c>
      <c r="BM91">
        <v>0.76744508439340287</v>
      </c>
      <c r="BN91" t="s">
        <v>70</v>
      </c>
      <c r="BO91" t="s">
        <v>192</v>
      </c>
      <c r="BP91">
        <v>1778.1179999999999</v>
      </c>
    </row>
    <row r="92" spans="1:68" ht="16.5">
      <c r="A92" s="110" t="str">
        <f t="shared" si="54"/>
        <v>선진여객</v>
      </c>
      <c r="B92" s="111" t="str">
        <f t="shared" si="55"/>
        <v>유경상</v>
      </c>
      <c r="C92" s="112" t="str">
        <f t="shared" si="56"/>
        <v>B</v>
      </c>
      <c r="D92" s="113">
        <f t="shared" si="57"/>
        <v>0.91500000000000004</v>
      </c>
      <c r="E92" s="114">
        <f t="shared" si="58"/>
        <v>9509</v>
      </c>
      <c r="F92" s="115" t="str">
        <f t="shared" si="59"/>
        <v>87</v>
      </c>
      <c r="G92" s="116" t="str">
        <f t="shared" si="60"/>
        <v>70바3825</v>
      </c>
      <c r="H92" s="117">
        <f t="shared" si="61"/>
        <v>1</v>
      </c>
      <c r="I92" s="118">
        <f t="shared" si="62"/>
        <v>461.78800000000001</v>
      </c>
      <c r="J92" s="119">
        <f t="shared" si="63"/>
        <v>1.2266352958976079E-3</v>
      </c>
      <c r="K92" s="119">
        <f t="shared" si="64"/>
        <v>0.36341808074640325</v>
      </c>
      <c r="L92" s="119">
        <f t="shared" si="65"/>
        <v>0.22954256065553891</v>
      </c>
      <c r="M92" s="120">
        <f t="shared" si="66"/>
        <v>18.837</v>
      </c>
      <c r="N92" s="121">
        <f t="shared" si="67"/>
        <v>0</v>
      </c>
      <c r="O92" s="121">
        <f t="shared" si="68"/>
        <v>11.693677618301038</v>
      </c>
      <c r="P92" s="235">
        <f t="shared" si="69"/>
        <v>1</v>
      </c>
      <c r="Q92" s="236">
        <f t="shared" si="70"/>
        <v>0</v>
      </c>
      <c r="R92" s="236">
        <f t="shared" si="71"/>
        <v>54</v>
      </c>
      <c r="T92">
        <v>516</v>
      </c>
      <c r="U92">
        <v>9509</v>
      </c>
      <c r="V92" t="s">
        <v>454</v>
      </c>
      <c r="W92">
        <v>461.78800000000001</v>
      </c>
      <c r="X92">
        <v>252.31700000000001</v>
      </c>
      <c r="Y92">
        <v>1.83</v>
      </c>
      <c r="Z92">
        <v>18.837</v>
      </c>
      <c r="AA92">
        <v>24.904713000000001</v>
      </c>
      <c r="AB92">
        <v>3.0549E-2</v>
      </c>
      <c r="AC92">
        <v>9.0508229999999994</v>
      </c>
      <c r="AD92" s="1">
        <v>106</v>
      </c>
      <c r="AE92">
        <v>0</v>
      </c>
      <c r="AF92">
        <v>54</v>
      </c>
      <c r="AG92">
        <v>81</v>
      </c>
      <c r="AH92">
        <v>18.542193000000001</v>
      </c>
      <c r="AI92">
        <v>488.6</v>
      </c>
      <c r="AJ92">
        <v>0</v>
      </c>
      <c r="AK92">
        <v>1</v>
      </c>
      <c r="AL92">
        <v>203</v>
      </c>
      <c r="AM92" t="s">
        <v>455</v>
      </c>
      <c r="AN92" t="s">
        <v>749</v>
      </c>
      <c r="AO92">
        <v>461.78800000000001</v>
      </c>
      <c r="AR92" t="s">
        <v>119</v>
      </c>
      <c r="AS92" t="s">
        <v>124</v>
      </c>
      <c r="AT92" t="s">
        <v>268</v>
      </c>
      <c r="AU92" t="s">
        <v>454</v>
      </c>
      <c r="AV92" t="s">
        <v>48</v>
      </c>
      <c r="AW92">
        <v>1</v>
      </c>
      <c r="BB92">
        <v>0.91500000000000004</v>
      </c>
      <c r="BC92" t="s">
        <v>68</v>
      </c>
      <c r="BF92" t="s">
        <v>119</v>
      </c>
      <c r="BG92" t="s">
        <v>124</v>
      </c>
      <c r="BH92" t="s">
        <v>454</v>
      </c>
      <c r="BI92">
        <v>9509</v>
      </c>
      <c r="BJ92">
        <v>1</v>
      </c>
      <c r="BK92" t="s">
        <v>268</v>
      </c>
      <c r="BL92" t="s">
        <v>178</v>
      </c>
      <c r="BM92">
        <v>0.91500000000000004</v>
      </c>
      <c r="BN92" t="s">
        <v>68</v>
      </c>
      <c r="BO92" t="s">
        <v>179</v>
      </c>
      <c r="BP92">
        <v>461.78800000000001</v>
      </c>
    </row>
    <row r="93" spans="1:68" ht="16.5">
      <c r="A93" s="127" t="str">
        <f t="shared" si="54"/>
        <v>선진여객</v>
      </c>
      <c r="B93" s="128" t="str">
        <f t="shared" si="55"/>
        <v>유기만</v>
      </c>
      <c r="C93" s="129" t="str">
        <f t="shared" si="56"/>
        <v>B</v>
      </c>
      <c r="D93" s="130">
        <f t="shared" si="57"/>
        <v>0.9015384615384614</v>
      </c>
      <c r="E93" s="131">
        <f t="shared" si="58"/>
        <v>5261</v>
      </c>
      <c r="F93" s="132" t="str">
        <f t="shared" si="59"/>
        <v>80</v>
      </c>
      <c r="G93" s="133" t="str">
        <f t="shared" si="60"/>
        <v>78바1153</v>
      </c>
      <c r="H93" s="134">
        <f t="shared" si="61"/>
        <v>1</v>
      </c>
      <c r="I93" s="135">
        <f t="shared" si="62"/>
        <v>2719.8029999999999</v>
      </c>
      <c r="J93" s="136">
        <f t="shared" si="63"/>
        <v>5.0301368992474319E-3</v>
      </c>
      <c r="K93" s="136">
        <f t="shared" si="64"/>
        <v>0.326778135530645</v>
      </c>
      <c r="L93" s="136">
        <f t="shared" si="65"/>
        <v>0.19964681265518128</v>
      </c>
      <c r="M93" s="137">
        <f t="shared" si="66"/>
        <v>10.005000000000001</v>
      </c>
      <c r="N93" s="138">
        <f t="shared" si="67"/>
        <v>3.6767368813108894E-2</v>
      </c>
      <c r="O93" s="138">
        <f t="shared" si="68"/>
        <v>5.956313747723641</v>
      </c>
      <c r="P93" s="233">
        <f t="shared" si="69"/>
        <v>1</v>
      </c>
      <c r="Q93" s="234">
        <f t="shared" si="70"/>
        <v>1</v>
      </c>
      <c r="R93" s="234">
        <f t="shared" si="71"/>
        <v>162</v>
      </c>
      <c r="T93">
        <v>516</v>
      </c>
      <c r="U93">
        <v>5261</v>
      </c>
      <c r="V93" t="s">
        <v>456</v>
      </c>
      <c r="W93">
        <v>2719.8029999999999</v>
      </c>
      <c r="X93">
        <v>1160.306</v>
      </c>
      <c r="Y93">
        <v>2.3439999999999999</v>
      </c>
      <c r="Z93">
        <v>10.005000000000001</v>
      </c>
      <c r="AA93">
        <v>174.60439299999999</v>
      </c>
      <c r="AB93">
        <v>0.87828399999999995</v>
      </c>
      <c r="AC93">
        <v>57.056897999999997</v>
      </c>
      <c r="AD93" s="1">
        <v>543</v>
      </c>
      <c r="AE93">
        <v>1</v>
      </c>
      <c r="AF93">
        <v>162</v>
      </c>
      <c r="AG93">
        <v>84</v>
      </c>
      <c r="AH93">
        <v>15.576943999999999</v>
      </c>
      <c r="AI93">
        <v>653</v>
      </c>
      <c r="AJ93">
        <v>20.8</v>
      </c>
      <c r="AK93">
        <v>1</v>
      </c>
      <c r="AL93">
        <v>64</v>
      </c>
      <c r="AM93" t="s">
        <v>457</v>
      </c>
      <c r="AN93" t="s">
        <v>750</v>
      </c>
      <c r="AO93">
        <v>2719.8029999999999</v>
      </c>
      <c r="AR93" t="s">
        <v>119</v>
      </c>
      <c r="AS93" t="s">
        <v>123</v>
      </c>
      <c r="AT93" t="s">
        <v>256</v>
      </c>
      <c r="AU93" t="s">
        <v>456</v>
      </c>
      <c r="AV93" t="s">
        <v>48</v>
      </c>
      <c r="AW93">
        <v>1</v>
      </c>
      <c r="BB93">
        <v>0.9015384615384614</v>
      </c>
      <c r="BC93" t="s">
        <v>68</v>
      </c>
      <c r="BF93" t="s">
        <v>119</v>
      </c>
      <c r="BG93" t="s">
        <v>123</v>
      </c>
      <c r="BH93" t="s">
        <v>456</v>
      </c>
      <c r="BI93">
        <v>5261</v>
      </c>
      <c r="BJ93">
        <v>1</v>
      </c>
      <c r="BK93" t="s">
        <v>256</v>
      </c>
      <c r="BL93" t="s">
        <v>178</v>
      </c>
      <c r="BM93">
        <v>0.9015384615384614</v>
      </c>
      <c r="BN93" t="s">
        <v>68</v>
      </c>
      <c r="BO93" t="s">
        <v>179</v>
      </c>
      <c r="BP93">
        <v>2719.8029999999999</v>
      </c>
    </row>
    <row r="94" spans="1:68" ht="16.5">
      <c r="A94" s="110" t="str">
        <f t="shared" si="54"/>
        <v>선진여객</v>
      </c>
      <c r="B94" s="111" t="str">
        <f t="shared" si="55"/>
        <v>유도훈</v>
      </c>
      <c r="C94" s="112" t="str">
        <f t="shared" si="56"/>
        <v>F</v>
      </c>
      <c r="D94" s="113">
        <f t="shared" si="57"/>
        <v>0.76632593691175432</v>
      </c>
      <c r="E94" s="114">
        <f t="shared" si="58"/>
        <v>3715</v>
      </c>
      <c r="F94" s="115" t="str">
        <f t="shared" si="59"/>
        <v>80</v>
      </c>
      <c r="G94" s="116" t="str">
        <f t="shared" si="60"/>
        <v>73아1437</v>
      </c>
      <c r="H94" s="117">
        <f t="shared" si="61"/>
        <v>10</v>
      </c>
      <c r="I94" s="118">
        <f t="shared" si="62"/>
        <v>2330.8030000000003</v>
      </c>
      <c r="J94" s="119">
        <f t="shared" si="63"/>
        <v>7.3815179987389169E-3</v>
      </c>
      <c r="K94" s="119">
        <f t="shared" si="64"/>
        <v>0.39564070815765057</v>
      </c>
      <c r="L94" s="119">
        <f t="shared" si="65"/>
        <v>0.23983150871180445</v>
      </c>
      <c r="M94" s="120">
        <f t="shared" si="66"/>
        <v>17.126999999999999</v>
      </c>
      <c r="N94" s="121">
        <f t="shared" si="67"/>
        <v>4.2848316104025432E-2</v>
      </c>
      <c r="O94" s="121">
        <f t="shared" si="68"/>
        <v>45.762001599099158</v>
      </c>
      <c r="P94" s="235">
        <f t="shared" si="69"/>
        <v>0</v>
      </c>
      <c r="Q94" s="236">
        <f t="shared" si="70"/>
        <v>1</v>
      </c>
      <c r="R94" s="236">
        <f t="shared" si="71"/>
        <v>1068</v>
      </c>
      <c r="T94">
        <v>516</v>
      </c>
      <c r="U94">
        <v>3715</v>
      </c>
      <c r="V94" t="s">
        <v>458</v>
      </c>
      <c r="W94">
        <v>2333.8139999999999</v>
      </c>
      <c r="X94">
        <v>1182.7460000000001</v>
      </c>
      <c r="Y94">
        <v>1.9730000000000001</v>
      </c>
      <c r="Z94">
        <v>17.126999999999999</v>
      </c>
      <c r="AA94">
        <v>148.488292</v>
      </c>
      <c r="AB94">
        <v>1.096069</v>
      </c>
      <c r="AC94">
        <v>58.748013</v>
      </c>
      <c r="AD94" s="1">
        <v>559</v>
      </c>
      <c r="AE94">
        <v>1</v>
      </c>
      <c r="AF94">
        <v>1068</v>
      </c>
      <c r="AG94">
        <v>78</v>
      </c>
      <c r="AH94">
        <v>15.717158</v>
      </c>
      <c r="AI94">
        <v>1507.4</v>
      </c>
      <c r="AJ94">
        <v>0</v>
      </c>
      <c r="AK94">
        <v>0</v>
      </c>
      <c r="AL94">
        <v>0</v>
      </c>
      <c r="AM94" t="s">
        <v>459</v>
      </c>
      <c r="AN94" t="s">
        <v>751</v>
      </c>
      <c r="AO94">
        <v>630.43100000000004</v>
      </c>
      <c r="AR94" t="s">
        <v>119</v>
      </c>
      <c r="AS94" t="s">
        <v>123</v>
      </c>
      <c r="AT94" t="s">
        <v>235</v>
      </c>
      <c r="AU94" t="s">
        <v>458</v>
      </c>
      <c r="AV94" t="s">
        <v>48</v>
      </c>
      <c r="AW94">
        <v>10</v>
      </c>
      <c r="BB94">
        <v>0.76632593691175432</v>
      </c>
      <c r="BC94" t="s">
        <v>70</v>
      </c>
      <c r="BF94" t="s">
        <v>119</v>
      </c>
      <c r="BG94" t="s">
        <v>123</v>
      </c>
      <c r="BH94" t="s">
        <v>458</v>
      </c>
      <c r="BI94">
        <v>3715</v>
      </c>
      <c r="BJ94">
        <v>10</v>
      </c>
      <c r="BK94" t="s">
        <v>235</v>
      </c>
      <c r="BL94" t="s">
        <v>208</v>
      </c>
      <c r="BM94">
        <v>0.76632593691175432</v>
      </c>
      <c r="BN94" t="s">
        <v>70</v>
      </c>
      <c r="BO94" t="s">
        <v>192</v>
      </c>
      <c r="BP94">
        <v>2330.8030000000003</v>
      </c>
    </row>
    <row r="95" spans="1:68" ht="16.5">
      <c r="A95" s="127" t="str">
        <f t="shared" si="54"/>
        <v>선진여객</v>
      </c>
      <c r="B95" s="128" t="str">
        <f t="shared" si="55"/>
        <v>윤길상</v>
      </c>
      <c r="C95" s="129" t="str">
        <f t="shared" si="56"/>
        <v>F</v>
      </c>
      <c r="D95" s="130">
        <f t="shared" si="57"/>
        <v>0.70106404949898971</v>
      </c>
      <c r="E95" s="131">
        <f t="shared" si="58"/>
        <v>1003</v>
      </c>
      <c r="F95" s="132" t="str">
        <f t="shared" si="59"/>
        <v>87</v>
      </c>
      <c r="G95" s="133" t="str">
        <f t="shared" si="60"/>
        <v>78바1196</v>
      </c>
      <c r="H95" s="134">
        <f t="shared" si="61"/>
        <v>3</v>
      </c>
      <c r="I95" s="135">
        <f t="shared" si="62"/>
        <v>1394.0300000000002</v>
      </c>
      <c r="J95" s="136">
        <f t="shared" si="63"/>
        <v>9.8543466538058722E-3</v>
      </c>
      <c r="K95" s="136">
        <f t="shared" si="64"/>
        <v>0.35088977379485009</v>
      </c>
      <c r="L95" s="136">
        <f t="shared" si="65"/>
        <v>0.22165950517564181</v>
      </c>
      <c r="M95" s="137">
        <f t="shared" si="66"/>
        <v>19.169</v>
      </c>
      <c r="N95" s="138">
        <f t="shared" si="67"/>
        <v>7.1734467694382478E-2</v>
      </c>
      <c r="O95" s="138">
        <f t="shared" si="68"/>
        <v>38.01926787802271</v>
      </c>
      <c r="P95" s="233">
        <f t="shared" si="69"/>
        <v>7</v>
      </c>
      <c r="Q95" s="234">
        <f t="shared" si="70"/>
        <v>1</v>
      </c>
      <c r="R95" s="234">
        <f t="shared" si="71"/>
        <v>530</v>
      </c>
      <c r="T95">
        <v>516</v>
      </c>
      <c r="U95">
        <v>1003</v>
      </c>
      <c r="V95" t="s">
        <v>460</v>
      </c>
      <c r="W95">
        <v>1394.03</v>
      </c>
      <c r="X95">
        <v>793.60299999999995</v>
      </c>
      <c r="Y95">
        <v>1.7569999999999999</v>
      </c>
      <c r="Z95">
        <v>19.169</v>
      </c>
      <c r="AA95">
        <v>80.306084999999996</v>
      </c>
      <c r="AB95">
        <v>0.79136399999999996</v>
      </c>
      <c r="AC95">
        <v>28.178584000000001</v>
      </c>
      <c r="AD95" s="1">
        <v>309</v>
      </c>
      <c r="AE95">
        <v>1</v>
      </c>
      <c r="AF95">
        <v>530</v>
      </c>
      <c r="AG95">
        <v>91</v>
      </c>
      <c r="AH95">
        <v>17.358958000000001</v>
      </c>
      <c r="AI95">
        <v>2023.4</v>
      </c>
      <c r="AJ95">
        <v>17.2</v>
      </c>
      <c r="AK95">
        <v>7</v>
      </c>
      <c r="AL95">
        <v>551</v>
      </c>
      <c r="AM95" t="s">
        <v>461</v>
      </c>
      <c r="AN95" t="s">
        <v>752</v>
      </c>
      <c r="AO95">
        <v>1051.2280000000001</v>
      </c>
      <c r="AR95" t="s">
        <v>119</v>
      </c>
      <c r="AS95" t="s">
        <v>124</v>
      </c>
      <c r="AT95" t="s">
        <v>292</v>
      </c>
      <c r="AU95" t="s">
        <v>460</v>
      </c>
      <c r="AV95" t="s">
        <v>48</v>
      </c>
      <c r="AW95">
        <v>3</v>
      </c>
      <c r="BB95">
        <v>0.70106404949898971</v>
      </c>
      <c r="BC95" t="s">
        <v>70</v>
      </c>
      <c r="BF95" t="s">
        <v>119</v>
      </c>
      <c r="BG95" t="s">
        <v>124</v>
      </c>
      <c r="BH95" t="s">
        <v>460</v>
      </c>
      <c r="BI95">
        <v>1003</v>
      </c>
      <c r="BJ95">
        <v>3</v>
      </c>
      <c r="BK95" t="s">
        <v>292</v>
      </c>
      <c r="BL95" t="s">
        <v>280</v>
      </c>
      <c r="BM95">
        <v>0.70106404949898971</v>
      </c>
      <c r="BN95" t="s">
        <v>70</v>
      </c>
      <c r="BO95" t="s">
        <v>192</v>
      </c>
      <c r="BP95">
        <v>1394.0300000000002</v>
      </c>
    </row>
    <row r="96" spans="1:68" ht="16.5">
      <c r="A96" s="110" t="str">
        <f t="shared" si="54"/>
        <v>선진여객</v>
      </c>
      <c r="B96" s="111" t="str">
        <f t="shared" si="55"/>
        <v>윤덕호</v>
      </c>
      <c r="C96" s="112" t="str">
        <f t="shared" si="56"/>
        <v>C</v>
      </c>
      <c r="D96" s="113">
        <f t="shared" si="57"/>
        <v>0.8976509944548785</v>
      </c>
      <c r="E96" s="114">
        <f t="shared" si="58"/>
        <v>5487</v>
      </c>
      <c r="F96" s="115" t="str">
        <f t="shared" si="59"/>
        <v>80</v>
      </c>
      <c r="G96" s="116" t="str">
        <f t="shared" si="60"/>
        <v>78바1146</v>
      </c>
      <c r="H96" s="117">
        <f t="shared" si="61"/>
        <v>2</v>
      </c>
      <c r="I96" s="118">
        <f t="shared" si="62"/>
        <v>2698.297</v>
      </c>
      <c r="J96" s="119">
        <f t="shared" si="63"/>
        <v>9.1174744707192158E-3</v>
      </c>
      <c r="K96" s="119">
        <f t="shared" si="64"/>
        <v>0.34510716213171871</v>
      </c>
      <c r="L96" s="119">
        <f t="shared" si="65"/>
        <v>0.19234354112983115</v>
      </c>
      <c r="M96" s="120">
        <f t="shared" si="66"/>
        <v>11.465</v>
      </c>
      <c r="N96" s="121">
        <f t="shared" si="67"/>
        <v>0.10969647351433495</v>
      </c>
      <c r="O96" s="121">
        <f t="shared" si="68"/>
        <v>5.8139130962597525</v>
      </c>
      <c r="P96" s="235">
        <f t="shared" si="69"/>
        <v>4</v>
      </c>
      <c r="Q96" s="236">
        <f t="shared" si="70"/>
        <v>3</v>
      </c>
      <c r="R96" s="236">
        <f t="shared" si="71"/>
        <v>159</v>
      </c>
      <c r="T96">
        <v>516</v>
      </c>
      <c r="U96">
        <v>5487</v>
      </c>
      <c r="V96" t="s">
        <v>462</v>
      </c>
      <c r="W96">
        <v>2734.819</v>
      </c>
      <c r="X96">
        <v>1176.9159999999999</v>
      </c>
      <c r="Y96">
        <v>2.3239999999999998</v>
      </c>
      <c r="Z96">
        <v>11.465</v>
      </c>
      <c r="AA96">
        <v>177.70633799999999</v>
      </c>
      <c r="AB96">
        <v>1.620233</v>
      </c>
      <c r="AC96">
        <v>61.327730000000003</v>
      </c>
      <c r="AD96" s="1">
        <v>519</v>
      </c>
      <c r="AE96">
        <v>3</v>
      </c>
      <c r="AF96">
        <v>159</v>
      </c>
      <c r="AG96">
        <v>78</v>
      </c>
      <c r="AH96">
        <v>15.389540999999999</v>
      </c>
      <c r="AI96">
        <v>68.5</v>
      </c>
      <c r="AJ96">
        <v>0</v>
      </c>
      <c r="AK96">
        <v>4</v>
      </c>
      <c r="AL96">
        <v>3962</v>
      </c>
      <c r="AM96" t="s">
        <v>463</v>
      </c>
      <c r="AN96" t="s">
        <v>753</v>
      </c>
      <c r="AO96">
        <v>2578.2150000000001</v>
      </c>
      <c r="AR96" t="s">
        <v>119</v>
      </c>
      <c r="AS96" t="s">
        <v>123</v>
      </c>
      <c r="AT96" t="s">
        <v>247</v>
      </c>
      <c r="AU96" t="s">
        <v>462</v>
      </c>
      <c r="AV96" t="s">
        <v>48</v>
      </c>
      <c r="AW96">
        <v>2</v>
      </c>
      <c r="BB96">
        <v>0.8976509944548785</v>
      </c>
      <c r="BC96" t="s">
        <v>69</v>
      </c>
      <c r="BF96" t="s">
        <v>119</v>
      </c>
      <c r="BG96" t="s">
        <v>123</v>
      </c>
      <c r="BH96" t="s">
        <v>462</v>
      </c>
      <c r="BI96">
        <v>5487</v>
      </c>
      <c r="BJ96">
        <v>2</v>
      </c>
      <c r="BK96" t="s">
        <v>247</v>
      </c>
      <c r="BL96" t="s">
        <v>262</v>
      </c>
      <c r="BM96">
        <v>0.8976509944548785</v>
      </c>
      <c r="BN96" t="s">
        <v>69</v>
      </c>
      <c r="BO96" t="s">
        <v>181</v>
      </c>
      <c r="BP96">
        <v>2698.297</v>
      </c>
    </row>
    <row r="97" spans="1:68" ht="16.5">
      <c r="A97" s="127" t="str">
        <f t="shared" si="54"/>
        <v>선진여객</v>
      </c>
      <c r="B97" s="128" t="str">
        <f t="shared" si="55"/>
        <v>윤재길</v>
      </c>
      <c r="C97" s="129" t="str">
        <f t="shared" si="56"/>
        <v>C</v>
      </c>
      <c r="D97" s="130">
        <f t="shared" si="57"/>
        <v>0.85850000000000004</v>
      </c>
      <c r="E97" s="131">
        <f t="shared" si="58"/>
        <v>9953</v>
      </c>
      <c r="F97" s="132" t="str">
        <f t="shared" si="59"/>
        <v>72</v>
      </c>
      <c r="G97" s="133" t="str">
        <f t="shared" si="60"/>
        <v>70바3737</v>
      </c>
      <c r="H97" s="134">
        <f t="shared" si="61"/>
        <v>1</v>
      </c>
      <c r="I97" s="135">
        <f t="shared" si="62"/>
        <v>465.476</v>
      </c>
      <c r="J97" s="136">
        <f t="shared" si="63"/>
        <v>4.7062473919910865E-3</v>
      </c>
      <c r="K97" s="136">
        <f t="shared" si="64"/>
        <v>0.35198625062959327</v>
      </c>
      <c r="L97" s="136">
        <f t="shared" si="65"/>
        <v>0.24920726310271635</v>
      </c>
      <c r="M97" s="137">
        <f t="shared" si="66"/>
        <v>15.661</v>
      </c>
      <c r="N97" s="138">
        <f t="shared" si="67"/>
        <v>0</v>
      </c>
      <c r="O97" s="138">
        <f t="shared" si="68"/>
        <v>4.5115107975491755</v>
      </c>
      <c r="P97" s="233">
        <f t="shared" si="69"/>
        <v>0</v>
      </c>
      <c r="Q97" s="234">
        <f t="shared" si="70"/>
        <v>0</v>
      </c>
      <c r="R97" s="234">
        <f t="shared" si="71"/>
        <v>21</v>
      </c>
      <c r="T97">
        <v>516</v>
      </c>
      <c r="U97">
        <v>9953</v>
      </c>
      <c r="V97" t="s">
        <v>754</v>
      </c>
      <c r="W97">
        <v>465.476</v>
      </c>
      <c r="X97">
        <v>271.16800000000001</v>
      </c>
      <c r="Y97">
        <v>1.7170000000000001</v>
      </c>
      <c r="Z97">
        <v>15.661</v>
      </c>
      <c r="AA97">
        <v>25.673321000000001</v>
      </c>
      <c r="AB97">
        <v>0.120825</v>
      </c>
      <c r="AC97">
        <v>9.0366560000000007</v>
      </c>
      <c r="AD97" s="1">
        <v>116</v>
      </c>
      <c r="AE97">
        <v>0</v>
      </c>
      <c r="AF97">
        <v>21</v>
      </c>
      <c r="AG97">
        <v>77</v>
      </c>
      <c r="AH97">
        <v>18.130728000000001</v>
      </c>
      <c r="AI97">
        <v>217.7</v>
      </c>
      <c r="AJ97">
        <v>0</v>
      </c>
      <c r="AK97">
        <v>0</v>
      </c>
      <c r="AL97">
        <v>0</v>
      </c>
      <c r="AM97" t="s">
        <v>755</v>
      </c>
      <c r="AN97" t="s">
        <v>756</v>
      </c>
      <c r="AO97">
        <v>465.476</v>
      </c>
      <c r="AR97" t="s">
        <v>119</v>
      </c>
      <c r="AS97" t="s">
        <v>122</v>
      </c>
      <c r="AT97" t="s">
        <v>635</v>
      </c>
      <c r="AU97" t="s">
        <v>754</v>
      </c>
      <c r="AV97" t="s">
        <v>48</v>
      </c>
      <c r="AW97">
        <v>1</v>
      </c>
      <c r="BB97">
        <v>0.85850000000000004</v>
      </c>
      <c r="BC97" t="s">
        <v>69</v>
      </c>
      <c r="BF97" t="s">
        <v>119</v>
      </c>
      <c r="BG97" t="s">
        <v>122</v>
      </c>
      <c r="BH97" t="s">
        <v>754</v>
      </c>
      <c r="BI97">
        <v>9953</v>
      </c>
      <c r="BJ97">
        <v>1</v>
      </c>
      <c r="BK97" t="s">
        <v>635</v>
      </c>
      <c r="BL97" t="s">
        <v>178</v>
      </c>
      <c r="BM97">
        <v>0.85850000000000004</v>
      </c>
      <c r="BN97" t="s">
        <v>69</v>
      </c>
      <c r="BO97" t="s">
        <v>181</v>
      </c>
      <c r="BP97">
        <v>465.476</v>
      </c>
    </row>
    <row r="98" spans="1:68" ht="16.5">
      <c r="A98" s="110" t="str">
        <f t="shared" si="54"/>
        <v>선진여객</v>
      </c>
      <c r="B98" s="111" t="str">
        <f t="shared" si="55"/>
        <v>윤재원</v>
      </c>
      <c r="C98" s="112" t="str">
        <f t="shared" si="56"/>
        <v>F</v>
      </c>
      <c r="D98" s="113">
        <f t="shared" si="57"/>
        <v>0.75333333333333341</v>
      </c>
      <c r="E98" s="114">
        <f t="shared" si="58"/>
        <v>3718</v>
      </c>
      <c r="F98" s="115" t="str">
        <f t="shared" si="59"/>
        <v>87</v>
      </c>
      <c r="G98" s="116" t="str">
        <f t="shared" si="60"/>
        <v>73아1091</v>
      </c>
      <c r="H98" s="117">
        <f t="shared" si="61"/>
        <v>1</v>
      </c>
      <c r="I98" s="118">
        <f t="shared" si="62"/>
        <v>859.96199999999999</v>
      </c>
      <c r="J98" s="119">
        <f t="shared" si="63"/>
        <v>3.1349396396036774E-2</v>
      </c>
      <c r="K98" s="119">
        <f t="shared" si="64"/>
        <v>0.35153452329802215</v>
      </c>
      <c r="L98" s="119">
        <f t="shared" si="65"/>
        <v>0.21047441631141842</v>
      </c>
      <c r="M98" s="120">
        <f t="shared" si="66"/>
        <v>19.109000000000002</v>
      </c>
      <c r="N98" s="121">
        <f t="shared" si="67"/>
        <v>0.116284207906861</v>
      </c>
      <c r="O98" s="121">
        <f t="shared" si="68"/>
        <v>46.164830539023818</v>
      </c>
      <c r="P98" s="235">
        <f t="shared" si="69"/>
        <v>8</v>
      </c>
      <c r="Q98" s="236">
        <f t="shared" si="70"/>
        <v>1</v>
      </c>
      <c r="R98" s="236">
        <f t="shared" si="71"/>
        <v>397</v>
      </c>
      <c r="T98">
        <v>516</v>
      </c>
      <c r="U98">
        <v>3718</v>
      </c>
      <c r="V98" t="s">
        <v>465</v>
      </c>
      <c r="W98">
        <v>859.96199999999999</v>
      </c>
      <c r="X98">
        <v>475.745</v>
      </c>
      <c r="Y98">
        <v>1.8080000000000001</v>
      </c>
      <c r="Z98">
        <v>19.109000000000002</v>
      </c>
      <c r="AA98">
        <v>48.724415</v>
      </c>
      <c r="AB98">
        <v>1.5274810000000001</v>
      </c>
      <c r="AC98">
        <v>17.128314</v>
      </c>
      <c r="AD98" s="1">
        <v>181</v>
      </c>
      <c r="AE98">
        <v>1</v>
      </c>
      <c r="AF98">
        <v>397</v>
      </c>
      <c r="AG98">
        <v>76</v>
      </c>
      <c r="AH98">
        <v>17.649508000000001</v>
      </c>
      <c r="AI98">
        <v>1081.0999999999999</v>
      </c>
      <c r="AJ98">
        <v>0</v>
      </c>
      <c r="AK98">
        <v>8</v>
      </c>
      <c r="AL98">
        <v>1536</v>
      </c>
      <c r="AM98" t="s">
        <v>466</v>
      </c>
      <c r="AN98" t="s">
        <v>757</v>
      </c>
      <c r="AO98">
        <v>859.96199999999999</v>
      </c>
      <c r="AR98" t="s">
        <v>119</v>
      </c>
      <c r="AS98" t="s">
        <v>124</v>
      </c>
      <c r="AT98" t="s">
        <v>272</v>
      </c>
      <c r="AU98" t="s">
        <v>465</v>
      </c>
      <c r="AV98" t="s">
        <v>48</v>
      </c>
      <c r="AW98">
        <v>1</v>
      </c>
      <c r="BB98">
        <v>0.75333333333333341</v>
      </c>
      <c r="BC98" t="s">
        <v>70</v>
      </c>
      <c r="BF98" t="s">
        <v>119</v>
      </c>
      <c r="BG98" t="s">
        <v>124</v>
      </c>
      <c r="BH98" t="s">
        <v>465</v>
      </c>
      <c r="BI98">
        <v>3718</v>
      </c>
      <c r="BJ98">
        <v>1</v>
      </c>
      <c r="BK98" t="s">
        <v>272</v>
      </c>
      <c r="BL98" t="s">
        <v>178</v>
      </c>
      <c r="BM98">
        <v>0.75333333333333341</v>
      </c>
      <c r="BN98" t="s">
        <v>70</v>
      </c>
      <c r="BO98" t="s">
        <v>192</v>
      </c>
      <c r="BP98">
        <v>859.96199999999999</v>
      </c>
    </row>
    <row r="99" spans="1:68" ht="16.5">
      <c r="A99" s="127" t="str">
        <f t="shared" si="54"/>
        <v>선진여객</v>
      </c>
      <c r="B99" s="128" t="str">
        <f t="shared" si="55"/>
        <v>윤하식</v>
      </c>
      <c r="C99" s="129" t="str">
        <f t="shared" si="56"/>
        <v>F</v>
      </c>
      <c r="D99" s="130">
        <f t="shared" si="57"/>
        <v>0.745</v>
      </c>
      <c r="E99" s="131">
        <f t="shared" si="58"/>
        <v>5377</v>
      </c>
      <c r="F99" s="132" t="str">
        <f t="shared" si="59"/>
        <v>87</v>
      </c>
      <c r="G99" s="133" t="str">
        <f t="shared" si="60"/>
        <v>78바1156</v>
      </c>
      <c r="H99" s="134">
        <f t="shared" si="61"/>
        <v>1</v>
      </c>
      <c r="I99" s="135">
        <f t="shared" si="62"/>
        <v>2148.7109999999998</v>
      </c>
      <c r="J99" s="136">
        <f t="shared" si="63"/>
        <v>8.1656780277561819E-3</v>
      </c>
      <c r="K99" s="136">
        <f t="shared" si="64"/>
        <v>0.37849629083200487</v>
      </c>
      <c r="L99" s="136">
        <f t="shared" si="65"/>
        <v>0.17638481861916286</v>
      </c>
      <c r="M99" s="137">
        <f t="shared" si="66"/>
        <v>14.141999999999999</v>
      </c>
      <c r="N99" s="138">
        <f t="shared" si="67"/>
        <v>4.6539529978670939E-2</v>
      </c>
      <c r="O99" s="138">
        <f t="shared" si="68"/>
        <v>27.179085507543828</v>
      </c>
      <c r="P99" s="233">
        <f t="shared" si="69"/>
        <v>4</v>
      </c>
      <c r="Q99" s="234">
        <f t="shared" si="70"/>
        <v>1</v>
      </c>
      <c r="R99" s="234">
        <f t="shared" si="71"/>
        <v>584</v>
      </c>
      <c r="T99">
        <v>516</v>
      </c>
      <c r="U99">
        <v>5377</v>
      </c>
      <c r="V99" t="s">
        <v>467</v>
      </c>
      <c r="W99">
        <v>2148.7109999999998</v>
      </c>
      <c r="X99">
        <v>1201.68</v>
      </c>
      <c r="Y99">
        <v>1.788</v>
      </c>
      <c r="Z99">
        <v>14.141999999999999</v>
      </c>
      <c r="AA99">
        <v>141.78246999999999</v>
      </c>
      <c r="AB99">
        <v>1.1577500000000001</v>
      </c>
      <c r="AC99">
        <v>53.664138999999999</v>
      </c>
      <c r="AD99" s="1">
        <v>379</v>
      </c>
      <c r="AE99">
        <v>1</v>
      </c>
      <c r="AF99">
        <v>584</v>
      </c>
      <c r="AG99">
        <v>94</v>
      </c>
      <c r="AH99">
        <v>15.154983</v>
      </c>
      <c r="AI99">
        <v>1280.4000000000001</v>
      </c>
      <c r="AJ99">
        <v>83.5</v>
      </c>
      <c r="AK99">
        <v>4</v>
      </c>
      <c r="AL99">
        <v>444</v>
      </c>
      <c r="AM99" t="s">
        <v>468</v>
      </c>
      <c r="AN99" t="s">
        <v>758</v>
      </c>
      <c r="AO99">
        <v>2148.7109999999998</v>
      </c>
      <c r="AR99" t="s">
        <v>119</v>
      </c>
      <c r="AS99" t="s">
        <v>124</v>
      </c>
      <c r="AT99" t="s">
        <v>280</v>
      </c>
      <c r="AU99" t="s">
        <v>467</v>
      </c>
      <c r="AV99" t="s">
        <v>48</v>
      </c>
      <c r="AW99">
        <v>1</v>
      </c>
      <c r="BB99">
        <v>0.745</v>
      </c>
      <c r="BC99" t="s">
        <v>70</v>
      </c>
      <c r="BF99" t="s">
        <v>119</v>
      </c>
      <c r="BG99" t="s">
        <v>124</v>
      </c>
      <c r="BH99" t="s">
        <v>467</v>
      </c>
      <c r="BI99">
        <v>5377</v>
      </c>
      <c r="BJ99">
        <v>1</v>
      </c>
      <c r="BK99" t="s">
        <v>280</v>
      </c>
      <c r="BL99" t="s">
        <v>178</v>
      </c>
      <c r="BM99">
        <v>0.745</v>
      </c>
      <c r="BN99" t="s">
        <v>70</v>
      </c>
      <c r="BO99" t="s">
        <v>192</v>
      </c>
      <c r="BP99">
        <v>2148.7109999999998</v>
      </c>
    </row>
    <row r="100" spans="1:68" ht="16.5">
      <c r="A100" s="110" t="str">
        <f t="shared" si="54"/>
        <v>선진여객</v>
      </c>
      <c r="B100" s="111" t="str">
        <f t="shared" si="55"/>
        <v>이광우</v>
      </c>
      <c r="C100" s="112" t="str">
        <f t="shared" si="56"/>
        <v>D</v>
      </c>
      <c r="D100" s="113">
        <f t="shared" si="57"/>
        <v>0.84653846153846157</v>
      </c>
      <c r="E100" s="114">
        <f t="shared" si="58"/>
        <v>679</v>
      </c>
      <c r="F100" s="115" t="str">
        <f t="shared" si="59"/>
        <v>80</v>
      </c>
      <c r="G100" s="116" t="str">
        <f t="shared" si="60"/>
        <v>78바1145</v>
      </c>
      <c r="H100" s="117">
        <f t="shared" si="61"/>
        <v>1</v>
      </c>
      <c r="I100" s="118">
        <f t="shared" si="62"/>
        <v>2398.4189999999999</v>
      </c>
      <c r="J100" s="119">
        <f t="shared" si="63"/>
        <v>4.0328038277393759E-3</v>
      </c>
      <c r="K100" s="119">
        <f t="shared" si="64"/>
        <v>0.3770437998502203</v>
      </c>
      <c r="L100" s="119">
        <f t="shared" si="65"/>
        <v>0.17845088785570828</v>
      </c>
      <c r="M100" s="120">
        <f t="shared" si="66"/>
        <v>14.407999999999999</v>
      </c>
      <c r="N100" s="121">
        <f t="shared" si="67"/>
        <v>8.3388265353134719E-2</v>
      </c>
      <c r="O100" s="121">
        <f t="shared" si="68"/>
        <v>8.2971324026369047</v>
      </c>
      <c r="P100" s="235">
        <f t="shared" si="69"/>
        <v>0</v>
      </c>
      <c r="Q100" s="236">
        <f t="shared" si="70"/>
        <v>2</v>
      </c>
      <c r="R100" s="236">
        <f t="shared" si="71"/>
        <v>199</v>
      </c>
      <c r="T100">
        <v>516</v>
      </c>
      <c r="U100">
        <v>679</v>
      </c>
      <c r="V100" t="s">
        <v>618</v>
      </c>
      <c r="W100">
        <v>2398.4189999999999</v>
      </c>
      <c r="X100">
        <v>1089.615</v>
      </c>
      <c r="Y100">
        <v>2.2010000000000001</v>
      </c>
      <c r="Z100">
        <v>14.407999999999999</v>
      </c>
      <c r="AA100">
        <v>155.44966400000001</v>
      </c>
      <c r="AB100">
        <v>0.62689799999999996</v>
      </c>
      <c r="AC100">
        <v>58.611331999999997</v>
      </c>
      <c r="AD100" s="1">
        <v>428</v>
      </c>
      <c r="AE100">
        <v>2</v>
      </c>
      <c r="AF100">
        <v>199</v>
      </c>
      <c r="AG100">
        <v>73</v>
      </c>
      <c r="AH100">
        <v>15.42891</v>
      </c>
      <c r="AI100">
        <v>277.8</v>
      </c>
      <c r="AJ100">
        <v>0</v>
      </c>
      <c r="AK100">
        <v>0</v>
      </c>
      <c r="AL100">
        <v>0</v>
      </c>
      <c r="AM100" t="s">
        <v>619</v>
      </c>
      <c r="AN100" t="s">
        <v>759</v>
      </c>
      <c r="AO100">
        <v>2398.4189999999999</v>
      </c>
      <c r="AR100" t="s">
        <v>119</v>
      </c>
      <c r="AS100" t="s">
        <v>123</v>
      </c>
      <c r="AT100" t="s">
        <v>246</v>
      </c>
      <c r="AU100" t="s">
        <v>618</v>
      </c>
      <c r="AV100" t="s">
        <v>48</v>
      </c>
      <c r="AW100">
        <v>1</v>
      </c>
      <c r="BB100">
        <v>0.84653846153846157</v>
      </c>
      <c r="BC100" t="s">
        <v>67</v>
      </c>
      <c r="BF100" t="s">
        <v>119</v>
      </c>
      <c r="BG100" t="s">
        <v>123</v>
      </c>
      <c r="BH100" t="s">
        <v>618</v>
      </c>
      <c r="BI100">
        <v>679</v>
      </c>
      <c r="BJ100">
        <v>1</v>
      </c>
      <c r="BK100" t="s">
        <v>246</v>
      </c>
      <c r="BL100" t="s">
        <v>178</v>
      </c>
      <c r="BM100">
        <v>0.84653846153846157</v>
      </c>
      <c r="BN100" t="s">
        <v>67</v>
      </c>
      <c r="BO100" t="s">
        <v>183</v>
      </c>
      <c r="BP100">
        <v>2398.4189999999999</v>
      </c>
    </row>
    <row r="101" spans="1:68" ht="16.5">
      <c r="A101" s="127" t="str">
        <f t="shared" si="54"/>
        <v>선진여객</v>
      </c>
      <c r="B101" s="128" t="str">
        <f t="shared" si="55"/>
        <v>이기철</v>
      </c>
      <c r="C101" s="129" t="str">
        <f t="shared" si="56"/>
        <v>B</v>
      </c>
      <c r="D101" s="130">
        <f t="shared" si="57"/>
        <v>0.91649999999999998</v>
      </c>
      <c r="E101" s="131">
        <f t="shared" si="58"/>
        <v>5528</v>
      </c>
      <c r="F101" s="132" t="str">
        <f t="shared" si="59"/>
        <v>72</v>
      </c>
      <c r="G101" s="133" t="str">
        <f t="shared" si="60"/>
        <v>78바1185</v>
      </c>
      <c r="H101" s="134">
        <f t="shared" si="61"/>
        <v>1</v>
      </c>
      <c r="I101" s="135">
        <f t="shared" si="62"/>
        <v>928.86300000000006</v>
      </c>
      <c r="J101" s="136">
        <f t="shared" si="63"/>
        <v>1.6280774791706122E-2</v>
      </c>
      <c r="K101" s="136">
        <f t="shared" si="64"/>
        <v>0.30154755509877929</v>
      </c>
      <c r="L101" s="136">
        <f t="shared" si="65"/>
        <v>0.16364092444203288</v>
      </c>
      <c r="M101" s="137">
        <f t="shared" si="66"/>
        <v>10.69</v>
      </c>
      <c r="N101" s="138">
        <f t="shared" si="67"/>
        <v>0.53359002570836744</v>
      </c>
      <c r="O101" s="138">
        <f t="shared" si="68"/>
        <v>17.39503483809278</v>
      </c>
      <c r="P101" s="233">
        <f t="shared" si="69"/>
        <v>6</v>
      </c>
      <c r="Q101" s="234">
        <f t="shared" si="70"/>
        <v>5</v>
      </c>
      <c r="R101" s="234">
        <f t="shared" si="71"/>
        <v>163</v>
      </c>
      <c r="T101">
        <v>516</v>
      </c>
      <c r="U101">
        <v>5528</v>
      </c>
      <c r="V101" t="s">
        <v>469</v>
      </c>
      <c r="W101">
        <v>937.04899999999998</v>
      </c>
      <c r="X101">
        <v>511.91300000000001</v>
      </c>
      <c r="Y101">
        <v>1.83</v>
      </c>
      <c r="Z101">
        <v>10.69</v>
      </c>
      <c r="AA101">
        <v>43.267474</v>
      </c>
      <c r="AB101">
        <v>0.70442800000000005</v>
      </c>
      <c r="AC101">
        <v>13.047200999999999</v>
      </c>
      <c r="AD101" s="1">
        <v>152</v>
      </c>
      <c r="AE101">
        <v>5</v>
      </c>
      <c r="AF101">
        <v>163</v>
      </c>
      <c r="AG101">
        <v>93</v>
      </c>
      <c r="AH101">
        <v>21.657122000000001</v>
      </c>
      <c r="AI101">
        <v>1969.1</v>
      </c>
      <c r="AJ101">
        <v>171.7</v>
      </c>
      <c r="AK101">
        <v>6</v>
      </c>
      <c r="AL101">
        <v>1616</v>
      </c>
      <c r="AM101" t="s">
        <v>470</v>
      </c>
      <c r="AN101" t="s">
        <v>760</v>
      </c>
      <c r="AO101">
        <v>928.86300000000006</v>
      </c>
      <c r="AR101" t="s">
        <v>119</v>
      </c>
      <c r="AS101" t="s">
        <v>122</v>
      </c>
      <c r="AT101" t="s">
        <v>230</v>
      </c>
      <c r="AU101" t="s">
        <v>469</v>
      </c>
      <c r="AV101" t="s">
        <v>219</v>
      </c>
      <c r="AW101">
        <v>1</v>
      </c>
      <c r="BB101">
        <v>0.91649999999999998</v>
      </c>
      <c r="BC101" t="s">
        <v>68</v>
      </c>
      <c r="BF101" t="s">
        <v>119</v>
      </c>
      <c r="BG101" t="s">
        <v>122</v>
      </c>
      <c r="BH101" t="s">
        <v>469</v>
      </c>
      <c r="BI101">
        <v>5528</v>
      </c>
      <c r="BJ101">
        <v>1</v>
      </c>
      <c r="BK101" t="s">
        <v>230</v>
      </c>
      <c r="BL101" t="s">
        <v>178</v>
      </c>
      <c r="BM101">
        <v>0.91649999999999998</v>
      </c>
      <c r="BN101" t="s">
        <v>68</v>
      </c>
      <c r="BO101" t="s">
        <v>179</v>
      </c>
      <c r="BP101">
        <v>928.86300000000006</v>
      </c>
    </row>
    <row r="102" spans="1:68" ht="16.5">
      <c r="A102" s="110" t="str">
        <f t="shared" si="54"/>
        <v>선진여객</v>
      </c>
      <c r="B102" s="111" t="str">
        <f t="shared" si="55"/>
        <v>이상우</v>
      </c>
      <c r="C102" s="112" t="str">
        <f t="shared" si="56"/>
        <v>F</v>
      </c>
      <c r="D102" s="113">
        <f t="shared" si="57"/>
        <v>0.77812500000000007</v>
      </c>
      <c r="E102" s="114">
        <f t="shared" si="58"/>
        <v>1207</v>
      </c>
      <c r="F102" s="115" t="str">
        <f t="shared" si="59"/>
        <v>300</v>
      </c>
      <c r="G102" s="116" t="str">
        <f t="shared" si="60"/>
        <v>78바1195</v>
      </c>
      <c r="H102" s="117">
        <f t="shared" si="61"/>
        <v>1</v>
      </c>
      <c r="I102" s="118">
        <f t="shared" si="62"/>
        <v>2778.252</v>
      </c>
      <c r="J102" s="119">
        <f t="shared" si="63"/>
        <v>1.7102099643400766E-2</v>
      </c>
      <c r="K102" s="119">
        <f t="shared" si="64"/>
        <v>0.34505572190580708</v>
      </c>
      <c r="L102" s="119">
        <f t="shared" si="65"/>
        <v>0.17529007447848505</v>
      </c>
      <c r="M102" s="120">
        <f t="shared" si="66"/>
        <v>13.422000000000001</v>
      </c>
      <c r="N102" s="121">
        <f t="shared" si="67"/>
        <v>3.5993855129052371E-2</v>
      </c>
      <c r="O102" s="121">
        <f t="shared" si="68"/>
        <v>11.913966047716334</v>
      </c>
      <c r="P102" s="235">
        <f t="shared" si="69"/>
        <v>7</v>
      </c>
      <c r="Q102" s="236">
        <f t="shared" si="70"/>
        <v>1</v>
      </c>
      <c r="R102" s="236">
        <f t="shared" si="71"/>
        <v>331</v>
      </c>
      <c r="T102">
        <v>516</v>
      </c>
      <c r="U102">
        <v>1207</v>
      </c>
      <c r="V102" t="s">
        <v>471</v>
      </c>
      <c r="W102">
        <v>2778.252</v>
      </c>
      <c r="X102">
        <v>1115.9870000000001</v>
      </c>
      <c r="Y102">
        <v>2.4900000000000002</v>
      </c>
      <c r="Z102">
        <v>13.422000000000001</v>
      </c>
      <c r="AA102">
        <v>169.63104300000001</v>
      </c>
      <c r="AB102">
        <v>2.9010470000000002</v>
      </c>
      <c r="AC102">
        <v>58.532162</v>
      </c>
      <c r="AD102" s="1">
        <v>487</v>
      </c>
      <c r="AE102">
        <v>1</v>
      </c>
      <c r="AF102">
        <v>331</v>
      </c>
      <c r="AG102">
        <v>77</v>
      </c>
      <c r="AH102">
        <v>16.378205000000001</v>
      </c>
      <c r="AI102">
        <v>727.1</v>
      </c>
      <c r="AJ102">
        <v>0</v>
      </c>
      <c r="AK102">
        <v>7</v>
      </c>
      <c r="AL102">
        <v>1029</v>
      </c>
      <c r="AM102" t="s">
        <v>472</v>
      </c>
      <c r="AN102" t="s">
        <v>761</v>
      </c>
      <c r="AO102">
        <v>2778.252</v>
      </c>
      <c r="AR102" t="s">
        <v>119</v>
      </c>
      <c r="AS102" t="s">
        <v>120</v>
      </c>
      <c r="AT102" t="s">
        <v>210</v>
      </c>
      <c r="AU102" t="s">
        <v>471</v>
      </c>
      <c r="AV102" t="s">
        <v>48</v>
      </c>
      <c r="AW102">
        <v>1</v>
      </c>
      <c r="BB102">
        <v>0.77812500000000007</v>
      </c>
      <c r="BC102" t="s">
        <v>70</v>
      </c>
      <c r="BF102" t="s">
        <v>119</v>
      </c>
      <c r="BG102" t="s">
        <v>120</v>
      </c>
      <c r="BH102" t="s">
        <v>471</v>
      </c>
      <c r="BI102">
        <v>1207</v>
      </c>
      <c r="BJ102">
        <v>1</v>
      </c>
      <c r="BK102" t="s">
        <v>210</v>
      </c>
      <c r="BL102" t="s">
        <v>178</v>
      </c>
      <c r="BM102">
        <v>0.77812500000000007</v>
      </c>
      <c r="BN102" t="s">
        <v>70</v>
      </c>
      <c r="BO102" t="s">
        <v>192</v>
      </c>
      <c r="BP102">
        <v>2778.252</v>
      </c>
    </row>
    <row r="103" spans="1:68" ht="16.5">
      <c r="A103" s="127" t="str">
        <f t="shared" si="54"/>
        <v>선진여객</v>
      </c>
      <c r="B103" s="128" t="str">
        <f t="shared" si="55"/>
        <v>이성희</v>
      </c>
      <c r="C103" s="129" t="str">
        <f t="shared" si="56"/>
        <v>D</v>
      </c>
      <c r="D103" s="130">
        <f t="shared" si="57"/>
        <v>0.83192307692307688</v>
      </c>
      <c r="E103" s="131">
        <f t="shared" si="58"/>
        <v>193</v>
      </c>
      <c r="F103" s="132" t="str">
        <f t="shared" si="59"/>
        <v>80</v>
      </c>
      <c r="G103" s="133" t="str">
        <f t="shared" si="60"/>
        <v>78바1150</v>
      </c>
      <c r="H103" s="134">
        <f t="shared" si="61"/>
        <v>1</v>
      </c>
      <c r="I103" s="135">
        <f t="shared" si="62"/>
        <v>2013.876</v>
      </c>
      <c r="J103" s="136">
        <f t="shared" si="63"/>
        <v>1.2685261507608776E-2</v>
      </c>
      <c r="K103" s="136">
        <f t="shared" si="64"/>
        <v>0.31354811906793895</v>
      </c>
      <c r="L103" s="136">
        <f t="shared" si="65"/>
        <v>0.20557372946497202</v>
      </c>
      <c r="M103" s="137">
        <f t="shared" si="66"/>
        <v>12.456</v>
      </c>
      <c r="N103" s="138">
        <f t="shared" si="67"/>
        <v>0.29793294125358266</v>
      </c>
      <c r="O103" s="138">
        <f t="shared" si="68"/>
        <v>23.933946280704472</v>
      </c>
      <c r="P103" s="233">
        <f t="shared" si="69"/>
        <v>1</v>
      </c>
      <c r="Q103" s="234">
        <f t="shared" si="70"/>
        <v>6</v>
      </c>
      <c r="R103" s="234">
        <f t="shared" si="71"/>
        <v>482</v>
      </c>
      <c r="T103">
        <v>516</v>
      </c>
      <c r="U103">
        <v>193</v>
      </c>
      <c r="V103" t="s">
        <v>473</v>
      </c>
      <c r="W103">
        <v>2013.876</v>
      </c>
      <c r="X103">
        <v>931.26700000000005</v>
      </c>
      <c r="Y103">
        <v>2.1629999999999998</v>
      </c>
      <c r="Z103">
        <v>12.456</v>
      </c>
      <c r="AA103">
        <v>132.128297</v>
      </c>
      <c r="AB103">
        <v>1.6760820000000001</v>
      </c>
      <c r="AC103">
        <v>41.428578999999999</v>
      </c>
      <c r="AD103" s="1">
        <v>414</v>
      </c>
      <c r="AE103">
        <v>6</v>
      </c>
      <c r="AF103">
        <v>482</v>
      </c>
      <c r="AG103">
        <v>78</v>
      </c>
      <c r="AH103">
        <v>15.241822000000001</v>
      </c>
      <c r="AI103">
        <v>277.7</v>
      </c>
      <c r="AJ103">
        <v>0</v>
      </c>
      <c r="AK103">
        <v>1</v>
      </c>
      <c r="AL103">
        <v>57</v>
      </c>
      <c r="AM103" t="s">
        <v>474</v>
      </c>
      <c r="AN103" t="s">
        <v>762</v>
      </c>
      <c r="AO103">
        <v>2013.876</v>
      </c>
      <c r="AR103" t="s">
        <v>119</v>
      </c>
      <c r="AS103" t="s">
        <v>123</v>
      </c>
      <c r="AT103" t="s">
        <v>253</v>
      </c>
      <c r="AU103" t="s">
        <v>473</v>
      </c>
      <c r="AV103" t="s">
        <v>48</v>
      </c>
      <c r="AW103">
        <v>1</v>
      </c>
      <c r="BB103">
        <v>0.83192307692307688</v>
      </c>
      <c r="BC103" t="s">
        <v>67</v>
      </c>
      <c r="BF103" t="s">
        <v>119</v>
      </c>
      <c r="BG103" t="s">
        <v>123</v>
      </c>
      <c r="BH103" t="s">
        <v>473</v>
      </c>
      <c r="BI103">
        <v>193</v>
      </c>
      <c r="BJ103">
        <v>1</v>
      </c>
      <c r="BK103" t="s">
        <v>253</v>
      </c>
      <c r="BL103" t="s">
        <v>178</v>
      </c>
      <c r="BM103">
        <v>0.83192307692307688</v>
      </c>
      <c r="BN103" t="s">
        <v>67</v>
      </c>
      <c r="BO103" t="s">
        <v>183</v>
      </c>
      <c r="BP103">
        <v>2013.876</v>
      </c>
    </row>
    <row r="104" spans="1:68" ht="16.5">
      <c r="A104" s="110" t="str">
        <f t="shared" si="54"/>
        <v>선진여객</v>
      </c>
      <c r="B104" s="111" t="str">
        <f t="shared" si="55"/>
        <v>이수규</v>
      </c>
      <c r="C104" s="112" t="str">
        <f t="shared" si="56"/>
        <v>F</v>
      </c>
      <c r="D104" s="113">
        <f t="shared" si="57"/>
        <v>0.74775398196850762</v>
      </c>
      <c r="E104" s="114">
        <f t="shared" si="58"/>
        <v>9041</v>
      </c>
      <c r="F104" s="115" t="str">
        <f t="shared" si="59"/>
        <v>87</v>
      </c>
      <c r="G104" s="116" t="str">
        <f t="shared" si="60"/>
        <v>78바1168</v>
      </c>
      <c r="H104" s="117">
        <f t="shared" si="61"/>
        <v>3</v>
      </c>
      <c r="I104" s="118">
        <f t="shared" si="62"/>
        <v>490.24200000000002</v>
      </c>
      <c r="J104" s="119">
        <f t="shared" si="63"/>
        <v>1.609505865554239E-2</v>
      </c>
      <c r="K104" s="119">
        <f t="shared" si="64"/>
        <v>0.36363004889639439</v>
      </c>
      <c r="L104" s="119">
        <f t="shared" si="65"/>
        <v>0.24477706928414944</v>
      </c>
      <c r="M104" s="120">
        <f t="shared" si="66"/>
        <v>14.173</v>
      </c>
      <c r="N104" s="121">
        <f t="shared" si="67"/>
        <v>0</v>
      </c>
      <c r="O104" s="121">
        <f t="shared" si="68"/>
        <v>17.212187633921356</v>
      </c>
      <c r="P104" s="235">
        <f t="shared" si="69"/>
        <v>0</v>
      </c>
      <c r="Q104" s="236">
        <f t="shared" si="70"/>
        <v>0</v>
      </c>
      <c r="R104" s="236">
        <f t="shared" si="71"/>
        <v>98</v>
      </c>
      <c r="T104">
        <v>516</v>
      </c>
      <c r="U104">
        <v>9041</v>
      </c>
      <c r="V104" t="s">
        <v>475</v>
      </c>
      <c r="W104">
        <v>569.36400000000003</v>
      </c>
      <c r="X104">
        <v>302.55</v>
      </c>
      <c r="Y104">
        <v>1.8819999999999999</v>
      </c>
      <c r="Z104">
        <v>14.173</v>
      </c>
      <c r="AA104">
        <v>37.156931999999998</v>
      </c>
      <c r="AB104">
        <v>0.59804299999999999</v>
      </c>
      <c r="AC104">
        <v>13.511377</v>
      </c>
      <c r="AD104" s="1">
        <v>120</v>
      </c>
      <c r="AE104">
        <v>0</v>
      </c>
      <c r="AF104">
        <v>98</v>
      </c>
      <c r="AG104">
        <v>78</v>
      </c>
      <c r="AH104">
        <v>15.323224</v>
      </c>
      <c r="AI104">
        <v>177.1</v>
      </c>
      <c r="AJ104">
        <v>0</v>
      </c>
      <c r="AK104">
        <v>0</v>
      </c>
      <c r="AL104">
        <v>0</v>
      </c>
      <c r="AM104" t="s">
        <v>476</v>
      </c>
      <c r="AN104" t="s">
        <v>763</v>
      </c>
      <c r="AO104">
        <v>244.584</v>
      </c>
      <c r="AR104" t="s">
        <v>119</v>
      </c>
      <c r="AS104" t="s">
        <v>124</v>
      </c>
      <c r="AT104" t="s">
        <v>282</v>
      </c>
      <c r="AU104" t="s">
        <v>475</v>
      </c>
      <c r="AV104" t="s">
        <v>48</v>
      </c>
      <c r="AW104">
        <v>3</v>
      </c>
      <c r="BB104">
        <v>0.74775398196850762</v>
      </c>
      <c r="BC104" t="s">
        <v>70</v>
      </c>
      <c r="BF104" t="s">
        <v>119</v>
      </c>
      <c r="BG104" t="s">
        <v>124</v>
      </c>
      <c r="BH104" t="s">
        <v>475</v>
      </c>
      <c r="BI104">
        <v>9041</v>
      </c>
      <c r="BJ104">
        <v>3</v>
      </c>
      <c r="BK104" t="s">
        <v>282</v>
      </c>
      <c r="BL104" t="s">
        <v>289</v>
      </c>
      <c r="BM104">
        <v>0.74775398196850762</v>
      </c>
      <c r="BN104" t="s">
        <v>70</v>
      </c>
      <c r="BO104" t="s">
        <v>192</v>
      </c>
      <c r="BP104">
        <v>490.24200000000002</v>
      </c>
    </row>
    <row r="105" spans="1:68" ht="16.5">
      <c r="A105" s="127" t="str">
        <f t="shared" si="54"/>
        <v>선진여객</v>
      </c>
      <c r="B105" s="128" t="str">
        <f t="shared" si="55"/>
        <v>이정식</v>
      </c>
      <c r="C105" s="129" t="str">
        <f t="shared" si="56"/>
        <v>D</v>
      </c>
      <c r="D105" s="130">
        <f t="shared" si="57"/>
        <v>0.83908712422770781</v>
      </c>
      <c r="E105" s="131">
        <f t="shared" si="58"/>
        <v>5260</v>
      </c>
      <c r="F105" s="132" t="str">
        <f t="shared" si="59"/>
        <v>87</v>
      </c>
      <c r="G105" s="133" t="str">
        <f t="shared" si="60"/>
        <v>71바5757</v>
      </c>
      <c r="H105" s="134">
        <f t="shared" si="61"/>
        <v>2</v>
      </c>
      <c r="I105" s="135">
        <f t="shared" si="62"/>
        <v>569.11</v>
      </c>
      <c r="J105" s="136">
        <f t="shared" si="63"/>
        <v>7.9281757334660283E-3</v>
      </c>
      <c r="K105" s="136">
        <f t="shared" si="64"/>
        <v>0.35774480545599557</v>
      </c>
      <c r="L105" s="136">
        <f t="shared" si="65"/>
        <v>0.22315545325156824</v>
      </c>
      <c r="M105" s="137">
        <f t="shared" si="66"/>
        <v>19.760000000000002</v>
      </c>
      <c r="N105" s="138">
        <f t="shared" si="67"/>
        <v>0</v>
      </c>
      <c r="O105" s="138">
        <f t="shared" si="68"/>
        <v>23.018397146421606</v>
      </c>
      <c r="P105" s="233">
        <f t="shared" si="69"/>
        <v>5</v>
      </c>
      <c r="Q105" s="234">
        <f t="shared" si="70"/>
        <v>0</v>
      </c>
      <c r="R105" s="234">
        <f t="shared" si="71"/>
        <v>131</v>
      </c>
      <c r="T105">
        <v>516</v>
      </c>
      <c r="U105">
        <v>5260</v>
      </c>
      <c r="V105" t="s">
        <v>477</v>
      </c>
      <c r="W105">
        <v>569.11</v>
      </c>
      <c r="X105">
        <v>323.07900000000001</v>
      </c>
      <c r="Y105">
        <v>1.762</v>
      </c>
      <c r="Z105">
        <v>19.760000000000002</v>
      </c>
      <c r="AA105">
        <v>31.496652999999998</v>
      </c>
      <c r="AB105">
        <v>0.24971099999999999</v>
      </c>
      <c r="AC105">
        <v>11.267764</v>
      </c>
      <c r="AD105" s="1">
        <v>127</v>
      </c>
      <c r="AE105">
        <v>0</v>
      </c>
      <c r="AF105">
        <v>131</v>
      </c>
      <c r="AG105">
        <v>80</v>
      </c>
      <c r="AH105">
        <v>18.068904</v>
      </c>
      <c r="AI105">
        <v>812.1</v>
      </c>
      <c r="AJ105">
        <v>0</v>
      </c>
      <c r="AK105">
        <v>5</v>
      </c>
      <c r="AL105">
        <v>868</v>
      </c>
      <c r="AM105" t="s">
        <v>478</v>
      </c>
      <c r="AN105" t="s">
        <v>764</v>
      </c>
      <c r="AO105">
        <v>454.755</v>
      </c>
      <c r="AR105" t="s">
        <v>119</v>
      </c>
      <c r="AS105" t="s">
        <v>124</v>
      </c>
      <c r="AT105" t="s">
        <v>270</v>
      </c>
      <c r="AU105" t="s">
        <v>477</v>
      </c>
      <c r="AV105" t="s">
        <v>48</v>
      </c>
      <c r="AW105">
        <v>2</v>
      </c>
      <c r="BB105">
        <v>0.83908712422770781</v>
      </c>
      <c r="BC105" t="s">
        <v>67</v>
      </c>
      <c r="BF105" t="s">
        <v>119</v>
      </c>
      <c r="BG105" t="s">
        <v>124</v>
      </c>
      <c r="BH105" t="s">
        <v>477</v>
      </c>
      <c r="BI105">
        <v>5260</v>
      </c>
      <c r="BJ105">
        <v>2</v>
      </c>
      <c r="BK105" t="s">
        <v>270</v>
      </c>
      <c r="BL105" t="s">
        <v>283</v>
      </c>
      <c r="BM105">
        <v>0.83908712422770781</v>
      </c>
      <c r="BN105" t="s">
        <v>67</v>
      </c>
      <c r="BO105" t="s">
        <v>183</v>
      </c>
      <c r="BP105">
        <v>569.11</v>
      </c>
    </row>
    <row r="106" spans="1:68" ht="16.5">
      <c r="A106" s="110" t="str">
        <f t="shared" si="54"/>
        <v>선진여객</v>
      </c>
      <c r="B106" s="111" t="str">
        <f t="shared" si="55"/>
        <v>이제성</v>
      </c>
      <c r="C106" s="112" t="str">
        <f t="shared" si="56"/>
        <v>D</v>
      </c>
      <c r="D106" s="113">
        <f t="shared" si="57"/>
        <v>0.84398463345303132</v>
      </c>
      <c r="E106" s="114">
        <f t="shared" si="58"/>
        <v>5929</v>
      </c>
      <c r="F106" s="115" t="str">
        <f t="shared" si="59"/>
        <v>72</v>
      </c>
      <c r="G106" s="116" t="str">
        <f t="shared" si="60"/>
        <v>70바3741</v>
      </c>
      <c r="H106" s="117">
        <f t="shared" si="61"/>
        <v>2</v>
      </c>
      <c r="I106" s="118">
        <f t="shared" si="62"/>
        <v>521.13499999999999</v>
      </c>
      <c r="J106" s="119">
        <f t="shared" si="63"/>
        <v>2.4075624457070816E-2</v>
      </c>
      <c r="K106" s="119">
        <f t="shared" si="64"/>
        <v>0.30809580529856107</v>
      </c>
      <c r="L106" s="119">
        <f t="shared" si="65"/>
        <v>0.15542997495850402</v>
      </c>
      <c r="M106" s="120">
        <f t="shared" si="66"/>
        <v>13.278</v>
      </c>
      <c r="N106" s="121">
        <f t="shared" si="67"/>
        <v>0.38377771594692356</v>
      </c>
      <c r="O106" s="121">
        <f t="shared" si="68"/>
        <v>27.440106690205035</v>
      </c>
      <c r="P106" s="235">
        <f t="shared" si="69"/>
        <v>3</v>
      </c>
      <c r="Q106" s="236">
        <f t="shared" si="70"/>
        <v>2</v>
      </c>
      <c r="R106" s="236">
        <f t="shared" si="71"/>
        <v>143</v>
      </c>
      <c r="T106">
        <v>516</v>
      </c>
      <c r="U106">
        <v>5929</v>
      </c>
      <c r="V106" t="s">
        <v>479</v>
      </c>
      <c r="W106">
        <v>521.13499999999999</v>
      </c>
      <c r="X106">
        <v>303.065</v>
      </c>
      <c r="Y106">
        <v>1.72</v>
      </c>
      <c r="Z106">
        <v>13.278</v>
      </c>
      <c r="AA106">
        <v>24.078876999999999</v>
      </c>
      <c r="AB106">
        <v>0.57971399999999995</v>
      </c>
      <c r="AC106">
        <v>7.4186009999999998</v>
      </c>
      <c r="AD106" s="1">
        <v>81</v>
      </c>
      <c r="AE106">
        <v>2</v>
      </c>
      <c r="AF106">
        <v>143</v>
      </c>
      <c r="AG106">
        <v>86</v>
      </c>
      <c r="AH106">
        <v>21.642828000000002</v>
      </c>
      <c r="AI106">
        <v>1132.2</v>
      </c>
      <c r="AJ106">
        <v>11.5</v>
      </c>
      <c r="AK106">
        <v>3</v>
      </c>
      <c r="AL106">
        <v>529</v>
      </c>
      <c r="AM106" t="s">
        <v>480</v>
      </c>
      <c r="AN106" t="s">
        <v>765</v>
      </c>
      <c r="AO106">
        <v>416.29899999999998</v>
      </c>
      <c r="AR106" t="s">
        <v>119</v>
      </c>
      <c r="AS106" t="s">
        <v>122</v>
      </c>
      <c r="AT106" t="s">
        <v>217</v>
      </c>
      <c r="AU106" t="s">
        <v>479</v>
      </c>
      <c r="AV106" t="s">
        <v>219</v>
      </c>
      <c r="AW106">
        <v>2</v>
      </c>
      <c r="BB106">
        <v>0.84398463345303132</v>
      </c>
      <c r="BC106" t="s">
        <v>67</v>
      </c>
      <c r="BF106" t="s">
        <v>119</v>
      </c>
      <c r="BG106" t="s">
        <v>122</v>
      </c>
      <c r="BH106" t="s">
        <v>479</v>
      </c>
      <c r="BI106">
        <v>5929</v>
      </c>
      <c r="BJ106">
        <v>2</v>
      </c>
      <c r="BK106" t="s">
        <v>217</v>
      </c>
      <c r="BL106" t="s">
        <v>233</v>
      </c>
      <c r="BM106">
        <v>0.84398463345303132</v>
      </c>
      <c r="BN106" t="s">
        <v>67</v>
      </c>
      <c r="BO106" t="s">
        <v>183</v>
      </c>
      <c r="BP106">
        <v>521.13499999999999</v>
      </c>
    </row>
    <row r="107" spans="1:68" ht="16.5">
      <c r="A107" s="127" t="str">
        <f t="shared" si="54"/>
        <v>선진여객</v>
      </c>
      <c r="B107" s="128" t="str">
        <f t="shared" si="55"/>
        <v>이종성</v>
      </c>
      <c r="C107" s="129" t="str">
        <f t="shared" si="56"/>
        <v>C</v>
      </c>
      <c r="D107" s="130">
        <f t="shared" si="57"/>
        <v>0.85884615384615381</v>
      </c>
      <c r="E107" s="131">
        <f t="shared" si="58"/>
        <v>3928</v>
      </c>
      <c r="F107" s="132" t="str">
        <f t="shared" si="59"/>
        <v>80</v>
      </c>
      <c r="G107" s="133" t="str">
        <f t="shared" si="60"/>
        <v>78바1149</v>
      </c>
      <c r="H107" s="134">
        <f t="shared" si="61"/>
        <v>1</v>
      </c>
      <c r="I107" s="135">
        <f t="shared" si="62"/>
        <v>2646.8339999999998</v>
      </c>
      <c r="J107" s="136">
        <f t="shared" si="63"/>
        <v>2.8929549649110563E-2</v>
      </c>
      <c r="K107" s="136">
        <f t="shared" si="64"/>
        <v>0.31424736152978622</v>
      </c>
      <c r="L107" s="136">
        <f t="shared" si="65"/>
        <v>0.20703980680314671</v>
      </c>
      <c r="M107" s="137">
        <f t="shared" si="66"/>
        <v>11.282</v>
      </c>
      <c r="N107" s="138">
        <f t="shared" si="67"/>
        <v>3.7780986642909985E-2</v>
      </c>
      <c r="O107" s="138">
        <f t="shared" si="68"/>
        <v>29.846979447898889</v>
      </c>
      <c r="P107" s="233">
        <f t="shared" si="69"/>
        <v>14</v>
      </c>
      <c r="Q107" s="234">
        <f t="shared" si="70"/>
        <v>1</v>
      </c>
      <c r="R107" s="234">
        <f t="shared" si="71"/>
        <v>790</v>
      </c>
      <c r="T107">
        <v>516</v>
      </c>
      <c r="U107">
        <v>3928</v>
      </c>
      <c r="V107" t="s">
        <v>481</v>
      </c>
      <c r="W107">
        <v>2646.8339999999998</v>
      </c>
      <c r="X107">
        <v>1185.5119999999999</v>
      </c>
      <c r="Y107">
        <v>2.2330000000000001</v>
      </c>
      <c r="Z107">
        <v>11.282</v>
      </c>
      <c r="AA107">
        <v>168.81856300000001</v>
      </c>
      <c r="AB107">
        <v>4.883845</v>
      </c>
      <c r="AC107">
        <v>53.050787999999997</v>
      </c>
      <c r="AD107" s="1">
        <v>548</v>
      </c>
      <c r="AE107">
        <v>1</v>
      </c>
      <c r="AF107">
        <v>790</v>
      </c>
      <c r="AG107">
        <v>86</v>
      </c>
      <c r="AH107">
        <v>15.678572000000001</v>
      </c>
      <c r="AI107">
        <v>857.1</v>
      </c>
      <c r="AJ107">
        <v>20.100000000000001</v>
      </c>
      <c r="AK107">
        <v>14</v>
      </c>
      <c r="AL107">
        <v>2184</v>
      </c>
      <c r="AM107" t="s">
        <v>482</v>
      </c>
      <c r="AN107" t="s">
        <v>766</v>
      </c>
      <c r="AO107">
        <v>2646.8339999999998</v>
      </c>
      <c r="AR107" t="s">
        <v>119</v>
      </c>
      <c r="AS107" t="s">
        <v>123</v>
      </c>
      <c r="AT107" t="s">
        <v>251</v>
      </c>
      <c r="AU107" t="s">
        <v>481</v>
      </c>
      <c r="AV107" t="s">
        <v>48</v>
      </c>
      <c r="AW107">
        <v>1</v>
      </c>
      <c r="BB107">
        <v>0.85884615384615381</v>
      </c>
      <c r="BC107" t="s">
        <v>69</v>
      </c>
      <c r="BF107" t="s">
        <v>119</v>
      </c>
      <c r="BG107" t="s">
        <v>123</v>
      </c>
      <c r="BH107" t="s">
        <v>481</v>
      </c>
      <c r="BI107">
        <v>3928</v>
      </c>
      <c r="BJ107">
        <v>1</v>
      </c>
      <c r="BK107" t="s">
        <v>251</v>
      </c>
      <c r="BL107" t="s">
        <v>178</v>
      </c>
      <c r="BM107">
        <v>0.85884615384615381</v>
      </c>
      <c r="BN107" t="s">
        <v>69</v>
      </c>
      <c r="BO107" t="s">
        <v>181</v>
      </c>
      <c r="BP107">
        <v>2646.8339999999998</v>
      </c>
    </row>
    <row r="108" spans="1:68" ht="16.5">
      <c r="A108" s="110" t="str">
        <f t="shared" si="54"/>
        <v>선진여객</v>
      </c>
      <c r="B108" s="111" t="str">
        <f t="shared" si="55"/>
        <v>이종직</v>
      </c>
      <c r="C108" s="112" t="str">
        <f t="shared" si="56"/>
        <v>F</v>
      </c>
      <c r="D108" s="113">
        <f t="shared" si="57"/>
        <v>0.76</v>
      </c>
      <c r="E108" s="114">
        <f t="shared" si="58"/>
        <v>1069</v>
      </c>
      <c r="F108" s="115" t="str">
        <f t="shared" si="59"/>
        <v>87</v>
      </c>
      <c r="G108" s="116" t="str">
        <f t="shared" si="60"/>
        <v>73아1418</v>
      </c>
      <c r="H108" s="117">
        <f t="shared" si="61"/>
        <v>1</v>
      </c>
      <c r="I108" s="118">
        <f t="shared" si="62"/>
        <v>2336.181</v>
      </c>
      <c r="J108" s="119">
        <f t="shared" si="63"/>
        <v>1.1108618920816823E-2</v>
      </c>
      <c r="K108" s="119">
        <f t="shared" si="64"/>
        <v>0.36140251472244961</v>
      </c>
      <c r="L108" s="119">
        <f t="shared" si="65"/>
        <v>0.18834157113682545</v>
      </c>
      <c r="M108" s="120">
        <f t="shared" si="66"/>
        <v>13.724</v>
      </c>
      <c r="N108" s="121">
        <f t="shared" si="67"/>
        <v>0</v>
      </c>
      <c r="O108" s="121">
        <f t="shared" si="68"/>
        <v>13.485931510069214</v>
      </c>
      <c r="P108" s="235">
        <f t="shared" si="69"/>
        <v>18</v>
      </c>
      <c r="Q108" s="236">
        <f t="shared" si="70"/>
        <v>0</v>
      </c>
      <c r="R108" s="236">
        <f t="shared" si="71"/>
        <v>319</v>
      </c>
      <c r="T108">
        <v>516</v>
      </c>
      <c r="U108">
        <v>1069</v>
      </c>
      <c r="V108" t="s">
        <v>483</v>
      </c>
      <c r="W108">
        <v>2365.4279999999999</v>
      </c>
      <c r="X108">
        <v>1300.1489999999999</v>
      </c>
      <c r="Y108">
        <v>1.819</v>
      </c>
      <c r="Z108">
        <v>13.724</v>
      </c>
      <c r="AA108">
        <v>152.931072</v>
      </c>
      <c r="AB108">
        <v>1.6988529999999999</v>
      </c>
      <c r="AC108">
        <v>55.269674000000002</v>
      </c>
      <c r="AD108" s="1">
        <v>440</v>
      </c>
      <c r="AE108">
        <v>0</v>
      </c>
      <c r="AF108">
        <v>319</v>
      </c>
      <c r="AG108">
        <v>93</v>
      </c>
      <c r="AH108">
        <v>15.467281</v>
      </c>
      <c r="AI108">
        <v>877.1</v>
      </c>
      <c r="AJ108">
        <v>15.1</v>
      </c>
      <c r="AK108">
        <v>18</v>
      </c>
      <c r="AL108">
        <v>2353</v>
      </c>
      <c r="AM108" t="s">
        <v>484</v>
      </c>
      <c r="AN108" t="s">
        <v>767</v>
      </c>
      <c r="AO108">
        <v>2336.181</v>
      </c>
      <c r="AR108" t="s">
        <v>119</v>
      </c>
      <c r="AS108" t="s">
        <v>124</v>
      </c>
      <c r="AT108" t="s">
        <v>276</v>
      </c>
      <c r="AU108" t="s">
        <v>483</v>
      </c>
      <c r="AV108" t="s">
        <v>48</v>
      </c>
      <c r="AW108">
        <v>1</v>
      </c>
      <c r="BB108">
        <v>0.76</v>
      </c>
      <c r="BC108" t="s">
        <v>70</v>
      </c>
      <c r="BF108" t="s">
        <v>119</v>
      </c>
      <c r="BG108" t="s">
        <v>124</v>
      </c>
      <c r="BH108" t="s">
        <v>483</v>
      </c>
      <c r="BI108">
        <v>1069</v>
      </c>
      <c r="BJ108">
        <v>1</v>
      </c>
      <c r="BK108" t="s">
        <v>276</v>
      </c>
      <c r="BL108" t="s">
        <v>178</v>
      </c>
      <c r="BM108">
        <v>0.76</v>
      </c>
      <c r="BN108" t="s">
        <v>70</v>
      </c>
      <c r="BO108" t="s">
        <v>192</v>
      </c>
      <c r="BP108">
        <v>2336.181</v>
      </c>
    </row>
    <row r="109" spans="1:68" ht="16.5">
      <c r="A109" s="127" t="str">
        <f t="shared" si="54"/>
        <v>선진여객</v>
      </c>
      <c r="B109" s="128" t="str">
        <f t="shared" si="55"/>
        <v>이종호</v>
      </c>
      <c r="C109" s="129" t="str">
        <f t="shared" si="56"/>
        <v>D</v>
      </c>
      <c r="D109" s="130">
        <f t="shared" si="57"/>
        <v>0.82400000000000007</v>
      </c>
      <c r="E109" s="131">
        <f t="shared" si="58"/>
        <v>5599</v>
      </c>
      <c r="F109" s="132" t="str">
        <f t="shared" si="59"/>
        <v>80</v>
      </c>
      <c r="G109" s="133" t="str">
        <f t="shared" si="60"/>
        <v>78바1137</v>
      </c>
      <c r="H109" s="134">
        <f t="shared" si="61"/>
        <v>2</v>
      </c>
      <c r="I109" s="135">
        <f t="shared" si="62"/>
        <v>2534.723</v>
      </c>
      <c r="J109" s="136">
        <f t="shared" si="63"/>
        <v>8.8496822503975787E-3</v>
      </c>
      <c r="K109" s="136">
        <f t="shared" si="64"/>
        <v>0.37661454714599069</v>
      </c>
      <c r="L109" s="136">
        <f t="shared" si="65"/>
        <v>0.1554410481934318</v>
      </c>
      <c r="M109" s="137">
        <f t="shared" si="66"/>
        <v>14.102</v>
      </c>
      <c r="N109" s="138">
        <f t="shared" si="67"/>
        <v>7.8904085377376545E-2</v>
      </c>
      <c r="O109" s="138">
        <f t="shared" si="68"/>
        <v>18.147939636796604</v>
      </c>
      <c r="P109" s="233">
        <f t="shared" si="69"/>
        <v>0</v>
      </c>
      <c r="Q109" s="234">
        <f t="shared" si="70"/>
        <v>2</v>
      </c>
      <c r="R109" s="234">
        <f t="shared" si="71"/>
        <v>460</v>
      </c>
      <c r="T109">
        <v>516</v>
      </c>
      <c r="U109">
        <v>5599</v>
      </c>
      <c r="V109" t="s">
        <v>485</v>
      </c>
      <c r="W109">
        <v>2534.723</v>
      </c>
      <c r="X109">
        <v>1232.2280000000001</v>
      </c>
      <c r="Y109">
        <v>2.0569999999999999</v>
      </c>
      <c r="Z109">
        <v>14.102</v>
      </c>
      <c r="AA109">
        <v>168.08219299999999</v>
      </c>
      <c r="AB109">
        <v>1.487474</v>
      </c>
      <c r="AC109">
        <v>63.302199000000002</v>
      </c>
      <c r="AD109" s="1">
        <v>394</v>
      </c>
      <c r="AE109">
        <v>2</v>
      </c>
      <c r="AF109">
        <v>460</v>
      </c>
      <c r="AG109">
        <v>86</v>
      </c>
      <c r="AH109">
        <v>15.080258000000001</v>
      </c>
      <c r="AI109">
        <v>1168.0999999999999</v>
      </c>
      <c r="AJ109">
        <v>6.7</v>
      </c>
      <c r="AK109">
        <v>0</v>
      </c>
      <c r="AL109">
        <v>0</v>
      </c>
      <c r="AM109" t="s">
        <v>486</v>
      </c>
      <c r="AN109" t="s">
        <v>768</v>
      </c>
      <c r="AO109">
        <v>2416.453</v>
      </c>
      <c r="AR109" t="s">
        <v>119</v>
      </c>
      <c r="AS109" t="s">
        <v>123</v>
      </c>
      <c r="AT109" t="s">
        <v>238</v>
      </c>
      <c r="AU109" t="s">
        <v>485</v>
      </c>
      <c r="AV109" t="s">
        <v>48</v>
      </c>
      <c r="AW109">
        <v>2</v>
      </c>
      <c r="BB109">
        <v>0.82400000000000007</v>
      </c>
      <c r="BC109" t="s">
        <v>67</v>
      </c>
      <c r="BF109" t="s">
        <v>119</v>
      </c>
      <c r="BG109" t="s">
        <v>123</v>
      </c>
      <c r="BH109" t="s">
        <v>485</v>
      </c>
      <c r="BI109">
        <v>5599</v>
      </c>
      <c r="BJ109">
        <v>2</v>
      </c>
      <c r="BK109" t="s">
        <v>238</v>
      </c>
      <c r="BL109" t="s">
        <v>208</v>
      </c>
      <c r="BM109">
        <v>0.82400000000000007</v>
      </c>
      <c r="BN109" t="s">
        <v>67</v>
      </c>
      <c r="BO109" t="s">
        <v>183</v>
      </c>
      <c r="BP109">
        <v>2534.723</v>
      </c>
    </row>
    <row r="110" spans="1:68" ht="16.5">
      <c r="A110" s="110" t="str">
        <f t="shared" si="54"/>
        <v>선진여객</v>
      </c>
      <c r="B110" s="111" t="str">
        <f t="shared" si="55"/>
        <v>이주홍</v>
      </c>
      <c r="C110" s="112" t="str">
        <f t="shared" si="56"/>
        <v>F</v>
      </c>
      <c r="D110" s="113">
        <f t="shared" si="57"/>
        <v>0.72295905434601904</v>
      </c>
      <c r="E110" s="114">
        <f t="shared" si="58"/>
        <v>6058</v>
      </c>
      <c r="F110" s="115" t="str">
        <f t="shared" si="59"/>
        <v>87</v>
      </c>
      <c r="G110" s="116" t="str">
        <f t="shared" si="60"/>
        <v>78바1196</v>
      </c>
      <c r="H110" s="117">
        <f t="shared" si="61"/>
        <v>3</v>
      </c>
      <c r="I110" s="118">
        <f t="shared" si="62"/>
        <v>2252.9610000000002</v>
      </c>
      <c r="J110" s="119">
        <f t="shared" si="63"/>
        <v>1.1769727061277421E-2</v>
      </c>
      <c r="K110" s="119">
        <f t="shared" si="64"/>
        <v>0.3258178757043263</v>
      </c>
      <c r="L110" s="119">
        <f t="shared" si="65"/>
        <v>0.18065115197289255</v>
      </c>
      <c r="M110" s="120">
        <f t="shared" si="66"/>
        <v>15.794</v>
      </c>
      <c r="N110" s="121">
        <f t="shared" si="67"/>
        <v>0</v>
      </c>
      <c r="O110" s="121">
        <f t="shared" si="68"/>
        <v>13.5377398898605</v>
      </c>
      <c r="P110" s="235">
        <f t="shared" si="69"/>
        <v>2</v>
      </c>
      <c r="Q110" s="236">
        <f t="shared" si="70"/>
        <v>0</v>
      </c>
      <c r="R110" s="236">
        <f t="shared" si="71"/>
        <v>305</v>
      </c>
      <c r="T110">
        <v>516</v>
      </c>
      <c r="U110">
        <v>6058</v>
      </c>
      <c r="V110" t="s">
        <v>487</v>
      </c>
      <c r="W110">
        <v>2252.9609999999998</v>
      </c>
      <c r="X110">
        <v>1219.866</v>
      </c>
      <c r="Y110">
        <v>1.847</v>
      </c>
      <c r="Z110">
        <v>15.794</v>
      </c>
      <c r="AA110">
        <v>138.79327799999999</v>
      </c>
      <c r="AB110">
        <v>1.633559</v>
      </c>
      <c r="AC110">
        <v>45.221330999999999</v>
      </c>
      <c r="AD110" s="1">
        <v>407</v>
      </c>
      <c r="AE110">
        <v>0</v>
      </c>
      <c r="AF110">
        <v>305</v>
      </c>
      <c r="AG110">
        <v>79</v>
      </c>
      <c r="AH110">
        <v>16.232493000000002</v>
      </c>
      <c r="AI110">
        <v>343.3</v>
      </c>
      <c r="AJ110">
        <v>0</v>
      </c>
      <c r="AK110">
        <v>2</v>
      </c>
      <c r="AL110">
        <v>168</v>
      </c>
      <c r="AM110" t="s">
        <v>488</v>
      </c>
      <c r="AN110" t="s">
        <v>769</v>
      </c>
      <c r="AO110">
        <v>2032.9960000000001</v>
      </c>
      <c r="AR110" t="s">
        <v>119</v>
      </c>
      <c r="AS110" t="s">
        <v>124</v>
      </c>
      <c r="AT110" t="s">
        <v>292</v>
      </c>
      <c r="AU110" t="s">
        <v>487</v>
      </c>
      <c r="AV110" t="s">
        <v>48</v>
      </c>
      <c r="AW110">
        <v>3</v>
      </c>
      <c r="BB110">
        <v>0.72295905434601904</v>
      </c>
      <c r="BC110" t="s">
        <v>70</v>
      </c>
      <c r="BF110" t="s">
        <v>119</v>
      </c>
      <c r="BG110" t="s">
        <v>124</v>
      </c>
      <c r="BH110" t="s">
        <v>487</v>
      </c>
      <c r="BI110">
        <v>6058</v>
      </c>
      <c r="BJ110">
        <v>3</v>
      </c>
      <c r="BK110" t="s">
        <v>292</v>
      </c>
      <c r="BL110" t="s">
        <v>280</v>
      </c>
      <c r="BM110">
        <v>0.72295905434601904</v>
      </c>
      <c r="BN110" t="s">
        <v>70</v>
      </c>
      <c r="BO110" t="s">
        <v>192</v>
      </c>
      <c r="BP110">
        <v>2252.9610000000002</v>
      </c>
    </row>
    <row r="111" spans="1:68" ht="16.5">
      <c r="A111" s="127" t="str">
        <f t="shared" si="54"/>
        <v>선진여객</v>
      </c>
      <c r="B111" s="128" t="str">
        <f t="shared" si="55"/>
        <v>이철용</v>
      </c>
      <c r="C111" s="129" t="str">
        <f t="shared" si="56"/>
        <v>D</v>
      </c>
      <c r="D111" s="130">
        <f t="shared" si="57"/>
        <v>0.83099999999999996</v>
      </c>
      <c r="E111" s="131">
        <f t="shared" si="58"/>
        <v>6342</v>
      </c>
      <c r="F111" s="132" t="str">
        <f t="shared" si="59"/>
        <v>87</v>
      </c>
      <c r="G111" s="133" t="str">
        <f t="shared" si="60"/>
        <v>71바5759</v>
      </c>
      <c r="H111" s="134">
        <f t="shared" si="61"/>
        <v>1</v>
      </c>
      <c r="I111" s="135">
        <f t="shared" si="62"/>
        <v>673.029</v>
      </c>
      <c r="J111" s="136">
        <f t="shared" si="63"/>
        <v>7.0626387214871977E-3</v>
      </c>
      <c r="K111" s="136">
        <f t="shared" si="64"/>
        <v>0.37826644055860253</v>
      </c>
      <c r="L111" s="136">
        <f t="shared" si="65"/>
        <v>0.23921703225269639</v>
      </c>
      <c r="M111" s="137">
        <f t="shared" si="66"/>
        <v>19.818000000000001</v>
      </c>
      <c r="N111" s="138">
        <f t="shared" si="67"/>
        <v>0</v>
      </c>
      <c r="O111" s="138">
        <f t="shared" si="68"/>
        <v>51.706538648408909</v>
      </c>
      <c r="P111" s="233">
        <f t="shared" si="69"/>
        <v>9</v>
      </c>
      <c r="Q111" s="234">
        <f t="shared" si="70"/>
        <v>0</v>
      </c>
      <c r="R111" s="234">
        <f t="shared" si="71"/>
        <v>348</v>
      </c>
      <c r="T111">
        <v>516</v>
      </c>
      <c r="U111">
        <v>6342</v>
      </c>
      <c r="V111" t="s">
        <v>588</v>
      </c>
      <c r="W111">
        <v>673.029</v>
      </c>
      <c r="X111">
        <v>405.02800000000002</v>
      </c>
      <c r="Y111">
        <v>1.6619999999999999</v>
      </c>
      <c r="Z111">
        <v>19.818000000000001</v>
      </c>
      <c r="AA111">
        <v>36.850816000000002</v>
      </c>
      <c r="AB111">
        <v>0.260264</v>
      </c>
      <c r="AC111">
        <v>13.939427</v>
      </c>
      <c r="AD111" s="1">
        <v>161</v>
      </c>
      <c r="AE111">
        <v>0</v>
      </c>
      <c r="AF111">
        <v>348</v>
      </c>
      <c r="AG111">
        <v>78</v>
      </c>
      <c r="AH111">
        <v>18.263611000000001</v>
      </c>
      <c r="AI111">
        <v>1770.2</v>
      </c>
      <c r="AJ111">
        <v>0</v>
      </c>
      <c r="AK111">
        <v>9</v>
      </c>
      <c r="AL111">
        <v>1283</v>
      </c>
      <c r="AM111" t="s">
        <v>589</v>
      </c>
      <c r="AN111" t="s">
        <v>770</v>
      </c>
      <c r="AO111">
        <v>673.029</v>
      </c>
      <c r="AR111" t="s">
        <v>119</v>
      </c>
      <c r="AS111" t="s">
        <v>124</v>
      </c>
      <c r="AT111" t="s">
        <v>271</v>
      </c>
      <c r="AU111" t="s">
        <v>588</v>
      </c>
      <c r="AV111" t="s">
        <v>48</v>
      </c>
      <c r="AW111">
        <v>1</v>
      </c>
      <c r="BB111">
        <v>0.83099999999999996</v>
      </c>
      <c r="BC111" t="s">
        <v>67</v>
      </c>
      <c r="BF111" t="s">
        <v>119</v>
      </c>
      <c r="BG111" t="s">
        <v>124</v>
      </c>
      <c r="BH111" t="s">
        <v>588</v>
      </c>
      <c r="BI111">
        <v>6342</v>
      </c>
      <c r="BJ111">
        <v>1</v>
      </c>
      <c r="BK111" t="s">
        <v>271</v>
      </c>
      <c r="BL111" t="s">
        <v>178</v>
      </c>
      <c r="BM111">
        <v>0.83099999999999996</v>
      </c>
      <c r="BN111" t="s">
        <v>67</v>
      </c>
      <c r="BO111" t="s">
        <v>183</v>
      </c>
      <c r="BP111">
        <v>673.029</v>
      </c>
    </row>
    <row r="112" spans="1:68" ht="16.5">
      <c r="A112" s="110" t="str">
        <f t="shared" ref="A112:A133" si="72">BF112</f>
        <v>선진여객</v>
      </c>
      <c r="B112" s="111" t="str">
        <f t="shared" ref="B112:B133" si="73">BH112</f>
        <v>이하경</v>
      </c>
      <c r="C112" s="112" t="str">
        <f t="shared" ref="C112:C133" si="74">BN112</f>
        <v>F</v>
      </c>
      <c r="D112" s="113">
        <f t="shared" ref="D112:D133" si="75">BM112</f>
        <v>0.78928571428571437</v>
      </c>
      <c r="E112" s="114">
        <f t="shared" ref="E112:E133" si="76">U112</f>
        <v>5046</v>
      </c>
      <c r="F112" s="115" t="str">
        <f t="shared" ref="F112:F133" si="77">BG112</f>
        <v>595</v>
      </c>
      <c r="G112" s="116" t="str">
        <f t="shared" ref="G112:G133" si="78">BK112</f>
        <v>73아1094</v>
      </c>
      <c r="H112" s="117">
        <f t="shared" ref="H112:H133" si="79">BJ112</f>
        <v>1</v>
      </c>
      <c r="I112" s="118">
        <f t="shared" ref="I112:I133" si="80">BP112</f>
        <v>2520.2750000000001</v>
      </c>
      <c r="J112" s="119">
        <f t="shared" ref="J112:J133" si="81">AB112/AA112</f>
        <v>8.9823333382600349E-3</v>
      </c>
      <c r="K112" s="119">
        <f t="shared" ref="K112:K133" si="82">AC112/AA112</f>
        <v>0.28715208736130793</v>
      </c>
      <c r="L112" s="119">
        <f t="shared" ref="L112:L133" si="83">AD112/I112</f>
        <v>0.11744750076876531</v>
      </c>
      <c r="M112" s="120">
        <f t="shared" ref="M112:M133" si="84">Z112</f>
        <v>8.1199999999999992</v>
      </c>
      <c r="N112" s="121">
        <f t="shared" ref="N112:N133" si="85">AE112*100/W112</f>
        <v>7.9356419438354933E-2</v>
      </c>
      <c r="O112" s="121">
        <f t="shared" ref="O112:O133" si="86">AF112*100/W112</f>
        <v>10.197299897828609</v>
      </c>
      <c r="P112" s="235">
        <f t="shared" ref="P112:P133" si="87">AK112</f>
        <v>2</v>
      </c>
      <c r="Q112" s="236">
        <f t="shared" ref="Q112:Q133" si="88">AE112</f>
        <v>2</v>
      </c>
      <c r="R112" s="236">
        <f t="shared" ref="R112:R133" si="89">AF112</f>
        <v>257</v>
      </c>
      <c r="T112">
        <v>516</v>
      </c>
      <c r="U112">
        <v>5046</v>
      </c>
      <c r="V112" t="s">
        <v>489</v>
      </c>
      <c r="W112">
        <v>2520.2750000000001</v>
      </c>
      <c r="X112">
        <v>1140.242</v>
      </c>
      <c r="Y112">
        <v>2.21</v>
      </c>
      <c r="Z112">
        <v>8.1199999999999992</v>
      </c>
      <c r="AA112">
        <v>173.544105</v>
      </c>
      <c r="AB112">
        <v>1.5588310000000001</v>
      </c>
      <c r="AC112">
        <v>49.833551999999997</v>
      </c>
      <c r="AD112" s="1">
        <v>296</v>
      </c>
      <c r="AE112">
        <v>2</v>
      </c>
      <c r="AF112">
        <v>257</v>
      </c>
      <c r="AG112">
        <v>73</v>
      </c>
      <c r="AH112">
        <v>14.522387999999999</v>
      </c>
      <c r="AI112">
        <v>155.19999999999999</v>
      </c>
      <c r="AJ112">
        <v>0</v>
      </c>
      <c r="AK112">
        <v>2</v>
      </c>
      <c r="AL112">
        <v>177</v>
      </c>
      <c r="AM112" t="s">
        <v>490</v>
      </c>
      <c r="AN112" t="s">
        <v>771</v>
      </c>
      <c r="AO112">
        <v>2520.2750000000001</v>
      </c>
      <c r="AR112" t="s">
        <v>119</v>
      </c>
      <c r="AS112" t="s">
        <v>121</v>
      </c>
      <c r="AT112" t="s">
        <v>214</v>
      </c>
      <c r="AU112" t="s">
        <v>489</v>
      </c>
      <c r="AV112" t="s">
        <v>48</v>
      </c>
      <c r="AW112">
        <v>1</v>
      </c>
      <c r="BB112">
        <v>0.78928571428571437</v>
      </c>
      <c r="BC112" t="s">
        <v>70</v>
      </c>
      <c r="BF112" t="s">
        <v>119</v>
      </c>
      <c r="BG112" t="s">
        <v>121</v>
      </c>
      <c r="BH112" t="s">
        <v>489</v>
      </c>
      <c r="BI112">
        <v>5046</v>
      </c>
      <c r="BJ112">
        <v>1</v>
      </c>
      <c r="BK112" t="s">
        <v>214</v>
      </c>
      <c r="BL112" t="s">
        <v>178</v>
      </c>
      <c r="BM112">
        <v>0.78928571428571437</v>
      </c>
      <c r="BN112" t="s">
        <v>70</v>
      </c>
      <c r="BO112" t="s">
        <v>192</v>
      </c>
      <c r="BP112">
        <v>2520.2750000000001</v>
      </c>
    </row>
    <row r="113" spans="1:68" ht="16.5">
      <c r="A113" s="127" t="str">
        <f t="shared" si="72"/>
        <v>선진여객</v>
      </c>
      <c r="B113" s="128" t="str">
        <f t="shared" si="73"/>
        <v>이학범</v>
      </c>
      <c r="C113" s="129" t="str">
        <f t="shared" si="74"/>
        <v>F</v>
      </c>
      <c r="D113" s="130">
        <f t="shared" si="75"/>
        <v>0.76583333333333337</v>
      </c>
      <c r="E113" s="131">
        <f t="shared" si="76"/>
        <v>7658</v>
      </c>
      <c r="F113" s="132" t="str">
        <f t="shared" si="77"/>
        <v>87</v>
      </c>
      <c r="G113" s="133" t="str">
        <f t="shared" si="78"/>
        <v>78바1184</v>
      </c>
      <c r="H113" s="134">
        <f t="shared" si="79"/>
        <v>1</v>
      </c>
      <c r="I113" s="135">
        <f t="shared" si="80"/>
        <v>1577.316</v>
      </c>
      <c r="J113" s="136">
        <f t="shared" si="81"/>
        <v>2.1146705437326437E-2</v>
      </c>
      <c r="K113" s="136">
        <f t="shared" si="82"/>
        <v>0.37330918879758385</v>
      </c>
      <c r="L113" s="136">
        <f t="shared" si="83"/>
        <v>0.12172576706252901</v>
      </c>
      <c r="M113" s="137">
        <f t="shared" si="84"/>
        <v>19.852</v>
      </c>
      <c r="N113" s="138">
        <f t="shared" si="85"/>
        <v>6.339883701173385E-2</v>
      </c>
      <c r="O113" s="138">
        <f t="shared" si="86"/>
        <v>21.872598769048182</v>
      </c>
      <c r="P113" s="233">
        <f t="shared" si="87"/>
        <v>11</v>
      </c>
      <c r="Q113" s="234">
        <f t="shared" si="88"/>
        <v>1</v>
      </c>
      <c r="R113" s="234">
        <f t="shared" si="89"/>
        <v>345</v>
      </c>
      <c r="T113">
        <v>516</v>
      </c>
      <c r="U113">
        <v>7658</v>
      </c>
      <c r="V113" t="s">
        <v>491</v>
      </c>
      <c r="W113">
        <v>1577.316</v>
      </c>
      <c r="X113">
        <v>858.28700000000003</v>
      </c>
      <c r="Y113">
        <v>1.8380000000000001</v>
      </c>
      <c r="Z113">
        <v>19.852</v>
      </c>
      <c r="AA113">
        <v>107.659418</v>
      </c>
      <c r="AB113">
        <v>2.2766419999999998</v>
      </c>
      <c r="AC113">
        <v>40.190249999999999</v>
      </c>
      <c r="AD113" s="1">
        <v>192</v>
      </c>
      <c r="AE113">
        <v>1</v>
      </c>
      <c r="AF113">
        <v>345</v>
      </c>
      <c r="AG113">
        <v>86</v>
      </c>
      <c r="AH113">
        <v>14.650980000000001</v>
      </c>
      <c r="AI113">
        <v>716.8</v>
      </c>
      <c r="AJ113">
        <v>22.4</v>
      </c>
      <c r="AK113">
        <v>11</v>
      </c>
      <c r="AL113">
        <v>1904</v>
      </c>
      <c r="AM113" t="s">
        <v>492</v>
      </c>
      <c r="AN113" t="s">
        <v>772</v>
      </c>
      <c r="AO113">
        <v>1577.316</v>
      </c>
      <c r="AR113" t="s">
        <v>119</v>
      </c>
      <c r="AS113" t="s">
        <v>124</v>
      </c>
      <c r="AT113" t="s">
        <v>285</v>
      </c>
      <c r="AU113" t="s">
        <v>491</v>
      </c>
      <c r="AV113" t="s">
        <v>48</v>
      </c>
      <c r="AW113">
        <v>1</v>
      </c>
      <c r="BB113">
        <v>0.76583333333333337</v>
      </c>
      <c r="BC113" t="s">
        <v>70</v>
      </c>
      <c r="BF113" t="s">
        <v>119</v>
      </c>
      <c r="BG113" t="s">
        <v>124</v>
      </c>
      <c r="BH113" t="s">
        <v>491</v>
      </c>
      <c r="BI113">
        <v>7658</v>
      </c>
      <c r="BJ113">
        <v>1</v>
      </c>
      <c r="BK113" t="s">
        <v>285</v>
      </c>
      <c r="BL113" t="s">
        <v>178</v>
      </c>
      <c r="BM113">
        <v>0.76583333333333337</v>
      </c>
      <c r="BN113" t="s">
        <v>70</v>
      </c>
      <c r="BO113" t="s">
        <v>192</v>
      </c>
      <c r="BP113">
        <v>1577.316</v>
      </c>
    </row>
    <row r="114" spans="1:68" ht="16.5">
      <c r="A114" s="110" t="str">
        <f t="shared" si="72"/>
        <v>선진여객</v>
      </c>
      <c r="B114" s="111" t="str">
        <f t="shared" si="73"/>
        <v>이한중</v>
      </c>
      <c r="C114" s="112" t="str">
        <f t="shared" si="74"/>
        <v>F</v>
      </c>
      <c r="D114" s="113">
        <f t="shared" si="75"/>
        <v>0.73576923076923073</v>
      </c>
      <c r="E114" s="114">
        <f t="shared" si="76"/>
        <v>8965</v>
      </c>
      <c r="F114" s="115" t="str">
        <f t="shared" si="77"/>
        <v>87</v>
      </c>
      <c r="G114" s="116" t="str">
        <f t="shared" si="78"/>
        <v>78바1194</v>
      </c>
      <c r="H114" s="117">
        <f t="shared" si="79"/>
        <v>1</v>
      </c>
      <c r="I114" s="118">
        <f t="shared" si="80"/>
        <v>2771.8780000000002</v>
      </c>
      <c r="J114" s="119">
        <f t="shared" si="81"/>
        <v>1.751450263192194E-2</v>
      </c>
      <c r="K114" s="119">
        <f t="shared" si="82"/>
        <v>0.40006421025909616</v>
      </c>
      <c r="L114" s="119">
        <f t="shared" si="83"/>
        <v>0.24748563969987133</v>
      </c>
      <c r="M114" s="120">
        <f t="shared" si="84"/>
        <v>18.202999999999999</v>
      </c>
      <c r="N114" s="121">
        <f t="shared" si="85"/>
        <v>3.6076623862955008E-2</v>
      </c>
      <c r="O114" s="121">
        <f t="shared" si="86"/>
        <v>43.54448500258669</v>
      </c>
      <c r="P114" s="235">
        <f t="shared" si="87"/>
        <v>15</v>
      </c>
      <c r="Q114" s="236">
        <f t="shared" si="88"/>
        <v>1</v>
      </c>
      <c r="R114" s="236">
        <f t="shared" si="89"/>
        <v>1207</v>
      </c>
      <c r="T114">
        <v>516</v>
      </c>
      <c r="U114">
        <v>8965</v>
      </c>
      <c r="V114" t="s">
        <v>493</v>
      </c>
      <c r="W114">
        <v>2771.8780000000002</v>
      </c>
      <c r="X114">
        <v>1448.691</v>
      </c>
      <c r="Y114">
        <v>1.913</v>
      </c>
      <c r="Z114">
        <v>18.202999999999999</v>
      </c>
      <c r="AA114">
        <v>186.49356299999999</v>
      </c>
      <c r="AB114">
        <v>3.2663419999999999</v>
      </c>
      <c r="AC114">
        <v>74.609399999999994</v>
      </c>
      <c r="AD114" s="1">
        <v>686</v>
      </c>
      <c r="AE114">
        <v>1</v>
      </c>
      <c r="AF114">
        <v>1207</v>
      </c>
      <c r="AG114">
        <v>79</v>
      </c>
      <c r="AH114">
        <v>14.863129000000001</v>
      </c>
      <c r="AI114">
        <v>2448.8000000000002</v>
      </c>
      <c r="AJ114">
        <v>0</v>
      </c>
      <c r="AK114">
        <v>15</v>
      </c>
      <c r="AL114">
        <v>2389</v>
      </c>
      <c r="AM114" t="s">
        <v>494</v>
      </c>
      <c r="AN114" t="s">
        <v>773</v>
      </c>
      <c r="AO114">
        <v>2771.8780000000002</v>
      </c>
      <c r="AR114" t="s">
        <v>119</v>
      </c>
      <c r="AS114" t="s">
        <v>124</v>
      </c>
      <c r="AT114" t="s">
        <v>291</v>
      </c>
      <c r="AU114" t="s">
        <v>493</v>
      </c>
      <c r="AV114" t="s">
        <v>48</v>
      </c>
      <c r="AW114">
        <v>1</v>
      </c>
      <c r="BB114">
        <v>0.73576923076923073</v>
      </c>
      <c r="BC114" t="s">
        <v>70</v>
      </c>
      <c r="BF114" t="s">
        <v>119</v>
      </c>
      <c r="BG114" t="s">
        <v>124</v>
      </c>
      <c r="BH114" t="s">
        <v>493</v>
      </c>
      <c r="BI114">
        <v>8965</v>
      </c>
      <c r="BJ114">
        <v>1</v>
      </c>
      <c r="BK114" t="s">
        <v>291</v>
      </c>
      <c r="BL114" t="s">
        <v>178</v>
      </c>
      <c r="BM114">
        <v>0.73576923076923073</v>
      </c>
      <c r="BN114" t="s">
        <v>70</v>
      </c>
      <c r="BO114" t="s">
        <v>192</v>
      </c>
      <c r="BP114">
        <v>2771.8780000000002</v>
      </c>
    </row>
    <row r="115" spans="1:68" ht="16.5">
      <c r="A115" s="127" t="str">
        <f t="shared" si="72"/>
        <v>선진여객</v>
      </c>
      <c r="B115" s="128" t="str">
        <f t="shared" si="73"/>
        <v>이행남</v>
      </c>
      <c r="C115" s="129" t="str">
        <f t="shared" si="74"/>
        <v>B</v>
      </c>
      <c r="D115" s="130">
        <f t="shared" si="75"/>
        <v>0.93035714285714288</v>
      </c>
      <c r="E115" s="131">
        <f t="shared" si="76"/>
        <v>6580</v>
      </c>
      <c r="F115" s="132" t="str">
        <f t="shared" si="77"/>
        <v>예비</v>
      </c>
      <c r="G115" s="133" t="str">
        <f t="shared" si="78"/>
        <v>78바1167</v>
      </c>
      <c r="H115" s="134">
        <f t="shared" si="79"/>
        <v>1</v>
      </c>
      <c r="I115" s="135">
        <f t="shared" si="80"/>
        <v>2611.4830000000002</v>
      </c>
      <c r="J115" s="136">
        <f t="shared" si="81"/>
        <v>2.2597396419174499E-3</v>
      </c>
      <c r="K115" s="136">
        <f t="shared" si="82"/>
        <v>0.31580167242780088</v>
      </c>
      <c r="L115" s="136">
        <f t="shared" si="83"/>
        <v>0.17308173172101829</v>
      </c>
      <c r="M115" s="137">
        <f t="shared" si="84"/>
        <v>9.27</v>
      </c>
      <c r="N115" s="138">
        <f t="shared" si="85"/>
        <v>0</v>
      </c>
      <c r="O115" s="138">
        <f t="shared" si="86"/>
        <v>1.1870649741928245</v>
      </c>
      <c r="P115" s="233">
        <f t="shared" si="87"/>
        <v>0</v>
      </c>
      <c r="Q115" s="234">
        <f t="shared" si="88"/>
        <v>0</v>
      </c>
      <c r="R115" s="234">
        <f t="shared" si="89"/>
        <v>31</v>
      </c>
      <c r="T115">
        <v>516</v>
      </c>
      <c r="U115">
        <v>6580</v>
      </c>
      <c r="V115" t="s">
        <v>495</v>
      </c>
      <c r="W115">
        <v>2611.4830000000002</v>
      </c>
      <c r="X115">
        <v>1002.489</v>
      </c>
      <c r="Y115">
        <v>2.605</v>
      </c>
      <c r="Z115">
        <v>9.27</v>
      </c>
      <c r="AA115">
        <v>170.72940299999999</v>
      </c>
      <c r="AB115">
        <v>0.38580399999999998</v>
      </c>
      <c r="AC115">
        <v>53.916631000000002</v>
      </c>
      <c r="AD115" s="1">
        <v>452</v>
      </c>
      <c r="AE115">
        <v>0</v>
      </c>
      <c r="AF115">
        <v>31</v>
      </c>
      <c r="AG115">
        <v>67</v>
      </c>
      <c r="AH115">
        <v>15.296035</v>
      </c>
      <c r="AI115">
        <v>67.7</v>
      </c>
      <c r="AJ115">
        <v>0</v>
      </c>
      <c r="AK115">
        <v>0</v>
      </c>
      <c r="AL115">
        <v>0</v>
      </c>
      <c r="AM115" t="s">
        <v>496</v>
      </c>
      <c r="AN115" t="s">
        <v>774</v>
      </c>
      <c r="AO115">
        <v>2611.4830000000002</v>
      </c>
      <c r="AR115" t="s">
        <v>119</v>
      </c>
      <c r="AS115" t="s">
        <v>91</v>
      </c>
      <c r="AT115" t="s">
        <v>295</v>
      </c>
      <c r="AU115" t="s">
        <v>495</v>
      </c>
      <c r="AV115" t="s">
        <v>48</v>
      </c>
      <c r="AW115">
        <v>1</v>
      </c>
      <c r="BB115">
        <v>0.93035714285714288</v>
      </c>
      <c r="BC115" t="s">
        <v>68</v>
      </c>
      <c r="BF115" t="s">
        <v>119</v>
      </c>
      <c r="BG115" t="s">
        <v>91</v>
      </c>
      <c r="BH115" t="s">
        <v>495</v>
      </c>
      <c r="BI115">
        <v>6580</v>
      </c>
      <c r="BJ115">
        <v>1</v>
      </c>
      <c r="BK115" t="s">
        <v>295</v>
      </c>
      <c r="BL115" t="s">
        <v>178</v>
      </c>
      <c r="BM115">
        <v>0.93035714285714288</v>
      </c>
      <c r="BN115" t="s">
        <v>68</v>
      </c>
      <c r="BO115" t="s">
        <v>179</v>
      </c>
      <c r="BP115">
        <v>2611.4830000000002</v>
      </c>
    </row>
    <row r="116" spans="1:68" ht="16.5">
      <c r="A116" s="110" t="str">
        <f t="shared" si="72"/>
        <v>선진여객</v>
      </c>
      <c r="B116" s="111" t="str">
        <f t="shared" si="73"/>
        <v>이희권</v>
      </c>
      <c r="C116" s="112" t="str">
        <f t="shared" si="74"/>
        <v>D</v>
      </c>
      <c r="D116" s="113">
        <f t="shared" si="75"/>
        <v>0.83050000000000002</v>
      </c>
      <c r="E116" s="114">
        <f t="shared" si="76"/>
        <v>1681</v>
      </c>
      <c r="F116" s="115" t="str">
        <f t="shared" si="77"/>
        <v>72</v>
      </c>
      <c r="G116" s="116" t="str">
        <f t="shared" si="78"/>
        <v>70바3742</v>
      </c>
      <c r="H116" s="117">
        <f t="shared" si="79"/>
        <v>1</v>
      </c>
      <c r="I116" s="118">
        <f t="shared" si="80"/>
        <v>1455.1010000000001</v>
      </c>
      <c r="J116" s="119">
        <f t="shared" si="81"/>
        <v>8.641575332417141E-3</v>
      </c>
      <c r="K116" s="119">
        <f t="shared" si="82"/>
        <v>0.30609196568316016</v>
      </c>
      <c r="L116" s="119">
        <f t="shared" si="83"/>
        <v>0.17662004218263885</v>
      </c>
      <c r="M116" s="120">
        <f t="shared" si="84"/>
        <v>16.074000000000002</v>
      </c>
      <c r="N116" s="121">
        <f t="shared" si="85"/>
        <v>0</v>
      </c>
      <c r="O116" s="121">
        <f t="shared" si="86"/>
        <v>5.7040714012291929</v>
      </c>
      <c r="P116" s="235">
        <f t="shared" si="87"/>
        <v>8</v>
      </c>
      <c r="Q116" s="236">
        <f t="shared" si="88"/>
        <v>0</v>
      </c>
      <c r="R116" s="236">
        <f t="shared" si="89"/>
        <v>83</v>
      </c>
      <c r="T116">
        <v>516</v>
      </c>
      <c r="U116">
        <v>1681</v>
      </c>
      <c r="V116" t="s">
        <v>497</v>
      </c>
      <c r="W116">
        <v>1455.1010000000001</v>
      </c>
      <c r="X116">
        <v>875.84</v>
      </c>
      <c r="Y116">
        <v>1.661</v>
      </c>
      <c r="Z116">
        <v>16.074000000000002</v>
      </c>
      <c r="AA116">
        <v>76.436642000000006</v>
      </c>
      <c r="AB116">
        <v>0.66053300000000004</v>
      </c>
      <c r="AC116">
        <v>23.396642</v>
      </c>
      <c r="AD116" s="1">
        <v>257</v>
      </c>
      <c r="AE116">
        <v>0</v>
      </c>
      <c r="AF116">
        <v>83</v>
      </c>
      <c r="AG116">
        <v>81</v>
      </c>
      <c r="AH116">
        <v>19.036694000000001</v>
      </c>
      <c r="AI116">
        <v>736</v>
      </c>
      <c r="AJ116">
        <v>0</v>
      </c>
      <c r="AK116">
        <v>8</v>
      </c>
      <c r="AL116">
        <v>1162</v>
      </c>
      <c r="AM116" t="s">
        <v>498</v>
      </c>
      <c r="AN116" t="s">
        <v>775</v>
      </c>
      <c r="AO116">
        <v>1455.1010000000001</v>
      </c>
      <c r="AR116" t="s">
        <v>119</v>
      </c>
      <c r="AS116" t="s">
        <v>122</v>
      </c>
      <c r="AT116" t="s">
        <v>221</v>
      </c>
      <c r="AU116" t="s">
        <v>497</v>
      </c>
      <c r="AV116" t="s">
        <v>48</v>
      </c>
      <c r="AW116">
        <v>1</v>
      </c>
      <c r="BB116">
        <v>0.83050000000000002</v>
      </c>
      <c r="BC116" t="s">
        <v>67</v>
      </c>
      <c r="BF116" t="s">
        <v>119</v>
      </c>
      <c r="BG116" t="s">
        <v>122</v>
      </c>
      <c r="BH116" t="s">
        <v>497</v>
      </c>
      <c r="BI116">
        <v>1681</v>
      </c>
      <c r="BJ116">
        <v>1</v>
      </c>
      <c r="BK116" t="s">
        <v>221</v>
      </c>
      <c r="BL116" t="s">
        <v>178</v>
      </c>
      <c r="BM116">
        <v>0.83050000000000002</v>
      </c>
      <c r="BN116" t="s">
        <v>67</v>
      </c>
      <c r="BO116" t="s">
        <v>183</v>
      </c>
      <c r="BP116">
        <v>1455.1010000000001</v>
      </c>
    </row>
    <row r="117" spans="1:68" ht="16.5">
      <c r="A117" s="127" t="str">
        <f t="shared" si="72"/>
        <v>선진여객</v>
      </c>
      <c r="B117" s="128" t="str">
        <f t="shared" si="73"/>
        <v>이희창</v>
      </c>
      <c r="C117" s="129" t="str">
        <f t="shared" si="74"/>
        <v>C</v>
      </c>
      <c r="D117" s="130">
        <f t="shared" si="75"/>
        <v>0.87884615384615383</v>
      </c>
      <c r="E117" s="131">
        <f t="shared" si="76"/>
        <v>8219</v>
      </c>
      <c r="F117" s="132" t="str">
        <f t="shared" si="77"/>
        <v>80</v>
      </c>
      <c r="G117" s="133" t="str">
        <f t="shared" si="78"/>
        <v>78바1164</v>
      </c>
      <c r="H117" s="134">
        <f t="shared" si="79"/>
        <v>1</v>
      </c>
      <c r="I117" s="135">
        <f t="shared" si="80"/>
        <v>2625.5320000000002</v>
      </c>
      <c r="J117" s="136">
        <f t="shared" si="81"/>
        <v>1.1076414663848672E-2</v>
      </c>
      <c r="K117" s="136">
        <f t="shared" si="82"/>
        <v>0.36678799150876723</v>
      </c>
      <c r="L117" s="136">
        <f t="shared" si="83"/>
        <v>0.15768232876232322</v>
      </c>
      <c r="M117" s="137">
        <f t="shared" si="84"/>
        <v>11.725</v>
      </c>
      <c r="N117" s="138">
        <f t="shared" si="85"/>
        <v>7.6175038049431501E-2</v>
      </c>
      <c r="O117" s="138">
        <f t="shared" si="86"/>
        <v>19.881684930901621</v>
      </c>
      <c r="P117" s="233">
        <f t="shared" si="87"/>
        <v>5</v>
      </c>
      <c r="Q117" s="234">
        <f t="shared" si="88"/>
        <v>2</v>
      </c>
      <c r="R117" s="234">
        <f t="shared" si="89"/>
        <v>522</v>
      </c>
      <c r="T117">
        <v>516</v>
      </c>
      <c r="U117">
        <v>8219</v>
      </c>
      <c r="V117" t="s">
        <v>499</v>
      </c>
      <c r="W117">
        <v>2625.5320000000002</v>
      </c>
      <c r="X117">
        <v>1149.27</v>
      </c>
      <c r="Y117">
        <v>2.2850000000000001</v>
      </c>
      <c r="Z117">
        <v>11.725</v>
      </c>
      <c r="AA117">
        <v>174.61634100000001</v>
      </c>
      <c r="AB117">
        <v>1.934123</v>
      </c>
      <c r="AC117">
        <v>64.047177000000005</v>
      </c>
      <c r="AD117" s="1">
        <v>414</v>
      </c>
      <c r="AE117">
        <v>2</v>
      </c>
      <c r="AF117">
        <v>522</v>
      </c>
      <c r="AG117">
        <v>72</v>
      </c>
      <c r="AH117">
        <v>15.036002999999999</v>
      </c>
      <c r="AI117">
        <v>258.60000000000002</v>
      </c>
      <c r="AJ117">
        <v>0</v>
      </c>
      <c r="AK117">
        <v>5</v>
      </c>
      <c r="AL117">
        <v>563</v>
      </c>
      <c r="AM117" t="s">
        <v>500</v>
      </c>
      <c r="AN117" t="s">
        <v>776</v>
      </c>
      <c r="AO117">
        <v>2625.5320000000002</v>
      </c>
      <c r="AR117" t="s">
        <v>119</v>
      </c>
      <c r="AS117" t="s">
        <v>123</v>
      </c>
      <c r="AT117" t="s">
        <v>265</v>
      </c>
      <c r="AU117" t="s">
        <v>499</v>
      </c>
      <c r="AV117" t="s">
        <v>48</v>
      </c>
      <c r="AW117">
        <v>1</v>
      </c>
      <c r="BB117">
        <v>0.87884615384615383</v>
      </c>
      <c r="BC117" t="s">
        <v>69</v>
      </c>
      <c r="BF117" t="s">
        <v>119</v>
      </c>
      <c r="BG117" t="s">
        <v>123</v>
      </c>
      <c r="BH117" t="s">
        <v>499</v>
      </c>
      <c r="BI117">
        <v>8219</v>
      </c>
      <c r="BJ117">
        <v>1</v>
      </c>
      <c r="BK117" t="s">
        <v>265</v>
      </c>
      <c r="BL117" t="s">
        <v>178</v>
      </c>
      <c r="BM117">
        <v>0.87884615384615383</v>
      </c>
      <c r="BN117" t="s">
        <v>69</v>
      </c>
      <c r="BO117" t="s">
        <v>181</v>
      </c>
      <c r="BP117">
        <v>2625.5320000000002</v>
      </c>
    </row>
    <row r="118" spans="1:68" ht="16.5">
      <c r="A118" s="110" t="str">
        <f t="shared" si="72"/>
        <v>선진여객</v>
      </c>
      <c r="B118" s="111" t="str">
        <f t="shared" si="73"/>
        <v>임상필</v>
      </c>
      <c r="C118" s="112" t="str">
        <f t="shared" si="74"/>
        <v>A</v>
      </c>
      <c r="D118" s="113">
        <f t="shared" si="75"/>
        <v>0.95199999999999996</v>
      </c>
      <c r="E118" s="114">
        <f t="shared" si="76"/>
        <v>5278</v>
      </c>
      <c r="F118" s="115" t="str">
        <f t="shared" si="77"/>
        <v>80</v>
      </c>
      <c r="G118" s="116" t="str">
        <f t="shared" si="78"/>
        <v>78바1139</v>
      </c>
      <c r="H118" s="117">
        <f t="shared" si="79"/>
        <v>1</v>
      </c>
      <c r="I118" s="118">
        <f t="shared" si="80"/>
        <v>2525.7710000000002</v>
      </c>
      <c r="J118" s="119">
        <f t="shared" si="81"/>
        <v>5.6462333463564753E-3</v>
      </c>
      <c r="K118" s="119">
        <f t="shared" si="82"/>
        <v>0.36196317847534376</v>
      </c>
      <c r="L118" s="119">
        <f t="shared" si="83"/>
        <v>0.26011859349085881</v>
      </c>
      <c r="M118" s="120">
        <f t="shared" si="84"/>
        <v>10.823</v>
      </c>
      <c r="N118" s="121">
        <f t="shared" si="85"/>
        <v>3.9591871155381861E-2</v>
      </c>
      <c r="O118" s="121">
        <f t="shared" si="86"/>
        <v>6.3742912560164795</v>
      </c>
      <c r="P118" s="235">
        <f t="shared" si="87"/>
        <v>0</v>
      </c>
      <c r="Q118" s="236">
        <f t="shared" si="88"/>
        <v>1</v>
      </c>
      <c r="R118" s="236">
        <f t="shared" si="89"/>
        <v>161</v>
      </c>
      <c r="T118">
        <v>516</v>
      </c>
      <c r="U118">
        <v>5278</v>
      </c>
      <c r="V118" t="s">
        <v>501</v>
      </c>
      <c r="W118">
        <v>2525.7710000000002</v>
      </c>
      <c r="X118">
        <v>1061.077</v>
      </c>
      <c r="Y118">
        <v>2.38</v>
      </c>
      <c r="Z118">
        <v>10.823</v>
      </c>
      <c r="AA118">
        <v>166.62134599999999</v>
      </c>
      <c r="AB118">
        <v>0.94078300000000004</v>
      </c>
      <c r="AC118">
        <v>60.310791999999999</v>
      </c>
      <c r="AD118" s="1">
        <v>657</v>
      </c>
      <c r="AE118">
        <v>1</v>
      </c>
      <c r="AF118">
        <v>161</v>
      </c>
      <c r="AG118">
        <v>66</v>
      </c>
      <c r="AH118">
        <v>15.158747999999999</v>
      </c>
      <c r="AI118">
        <v>24.2</v>
      </c>
      <c r="AJ118">
        <v>0</v>
      </c>
      <c r="AK118">
        <v>0</v>
      </c>
      <c r="AL118">
        <v>0</v>
      </c>
      <c r="AM118" t="s">
        <v>502</v>
      </c>
      <c r="AN118" t="s">
        <v>777</v>
      </c>
      <c r="AO118">
        <v>2525.7710000000002</v>
      </c>
      <c r="AR118" t="s">
        <v>119</v>
      </c>
      <c r="AS118" t="s">
        <v>123</v>
      </c>
      <c r="AT118" t="s">
        <v>242</v>
      </c>
      <c r="AU118" t="s">
        <v>501</v>
      </c>
      <c r="AV118" t="s">
        <v>48</v>
      </c>
      <c r="AW118">
        <v>1</v>
      </c>
      <c r="BB118">
        <v>0.95199999999999996</v>
      </c>
      <c r="BC118" t="s">
        <v>66</v>
      </c>
      <c r="BF118" t="s">
        <v>119</v>
      </c>
      <c r="BG118" t="s">
        <v>123</v>
      </c>
      <c r="BH118" t="s">
        <v>501</v>
      </c>
      <c r="BI118">
        <v>5278</v>
      </c>
      <c r="BJ118">
        <v>1</v>
      </c>
      <c r="BK118" t="s">
        <v>242</v>
      </c>
      <c r="BL118" t="s">
        <v>178</v>
      </c>
      <c r="BM118">
        <v>0.95199999999999996</v>
      </c>
      <c r="BN118" t="s">
        <v>66</v>
      </c>
      <c r="BO118" t="s">
        <v>182</v>
      </c>
      <c r="BP118">
        <v>2525.7710000000002</v>
      </c>
    </row>
    <row r="119" spans="1:68" ht="16.5">
      <c r="A119" s="127" t="str">
        <f t="shared" si="72"/>
        <v>선진여객</v>
      </c>
      <c r="B119" s="128" t="str">
        <f t="shared" si="73"/>
        <v>임정성</v>
      </c>
      <c r="C119" s="129" t="str">
        <f t="shared" si="74"/>
        <v>F</v>
      </c>
      <c r="D119" s="130">
        <f t="shared" si="75"/>
        <v>0.72205259505831376</v>
      </c>
      <c r="E119" s="131">
        <f t="shared" si="76"/>
        <v>1710</v>
      </c>
      <c r="F119" s="132" t="str">
        <f t="shared" si="77"/>
        <v>87</v>
      </c>
      <c r="G119" s="133" t="str">
        <f t="shared" si="78"/>
        <v>78바1188</v>
      </c>
      <c r="H119" s="134">
        <f t="shared" si="79"/>
        <v>2</v>
      </c>
      <c r="I119" s="135">
        <f t="shared" si="80"/>
        <v>2144.6660000000002</v>
      </c>
      <c r="J119" s="136">
        <f t="shared" si="81"/>
        <v>1.0222046134660301E-2</v>
      </c>
      <c r="K119" s="136">
        <f t="shared" si="82"/>
        <v>0.39894350794744488</v>
      </c>
      <c r="L119" s="136">
        <f t="shared" si="83"/>
        <v>0.15107247468836638</v>
      </c>
      <c r="M119" s="137">
        <f t="shared" si="84"/>
        <v>19.222999999999999</v>
      </c>
      <c r="N119" s="138">
        <f t="shared" si="85"/>
        <v>0</v>
      </c>
      <c r="O119" s="138">
        <f t="shared" si="86"/>
        <v>22.940635045270451</v>
      </c>
      <c r="P119" s="233">
        <f t="shared" si="87"/>
        <v>7</v>
      </c>
      <c r="Q119" s="234">
        <f t="shared" si="88"/>
        <v>0</v>
      </c>
      <c r="R119" s="234">
        <f t="shared" si="89"/>
        <v>492</v>
      </c>
      <c r="T119">
        <v>516</v>
      </c>
      <c r="U119">
        <v>1710</v>
      </c>
      <c r="V119" t="s">
        <v>503</v>
      </c>
      <c r="W119">
        <v>2144.6660000000002</v>
      </c>
      <c r="X119">
        <v>1237.8119999999999</v>
      </c>
      <c r="Y119">
        <v>1.7330000000000001</v>
      </c>
      <c r="Z119">
        <v>19.222999999999999</v>
      </c>
      <c r="AA119">
        <v>136.058572</v>
      </c>
      <c r="AB119">
        <v>1.3907970000000001</v>
      </c>
      <c r="AC119">
        <v>54.279684000000003</v>
      </c>
      <c r="AD119" s="1">
        <v>324</v>
      </c>
      <c r="AE119">
        <v>0</v>
      </c>
      <c r="AF119">
        <v>492</v>
      </c>
      <c r="AG119">
        <v>114</v>
      </c>
      <c r="AH119">
        <v>15.762814000000001</v>
      </c>
      <c r="AI119">
        <v>1060.9000000000001</v>
      </c>
      <c r="AJ119">
        <v>88.2</v>
      </c>
      <c r="AK119">
        <v>7</v>
      </c>
      <c r="AL119">
        <v>2040</v>
      </c>
      <c r="AM119" t="s">
        <v>504</v>
      </c>
      <c r="AN119" t="s">
        <v>778</v>
      </c>
      <c r="AO119">
        <v>2062.3040000000001</v>
      </c>
      <c r="AR119" t="s">
        <v>119</v>
      </c>
      <c r="AS119" t="s">
        <v>124</v>
      </c>
      <c r="AT119" t="s">
        <v>289</v>
      </c>
      <c r="AU119" t="s">
        <v>503</v>
      </c>
      <c r="AV119" t="s">
        <v>48</v>
      </c>
      <c r="AW119">
        <v>2</v>
      </c>
      <c r="BB119">
        <v>0.72205259505831376</v>
      </c>
      <c r="BC119" t="s">
        <v>70</v>
      </c>
      <c r="BF119" t="s">
        <v>119</v>
      </c>
      <c r="BG119" t="s">
        <v>124</v>
      </c>
      <c r="BH119" t="s">
        <v>503</v>
      </c>
      <c r="BI119">
        <v>1710</v>
      </c>
      <c r="BJ119">
        <v>2</v>
      </c>
      <c r="BK119" t="s">
        <v>289</v>
      </c>
      <c r="BL119" t="s">
        <v>280</v>
      </c>
      <c r="BM119">
        <v>0.72205259505831376</v>
      </c>
      <c r="BN119" t="s">
        <v>70</v>
      </c>
      <c r="BO119" t="s">
        <v>192</v>
      </c>
      <c r="BP119">
        <v>2144.6660000000002</v>
      </c>
    </row>
    <row r="120" spans="1:68" ht="16.5">
      <c r="A120" s="110" t="str">
        <f t="shared" si="72"/>
        <v>선진여객</v>
      </c>
      <c r="B120" s="111" t="str">
        <f t="shared" si="73"/>
        <v>임정환</v>
      </c>
      <c r="C120" s="112" t="str">
        <f t="shared" si="74"/>
        <v>F</v>
      </c>
      <c r="D120" s="113">
        <f t="shared" si="75"/>
        <v>0.75416666666666676</v>
      </c>
      <c r="E120" s="114">
        <f t="shared" si="76"/>
        <v>2151</v>
      </c>
      <c r="F120" s="115" t="str">
        <f t="shared" si="77"/>
        <v>87</v>
      </c>
      <c r="G120" s="116" t="str">
        <f t="shared" si="78"/>
        <v>78바1156</v>
      </c>
      <c r="H120" s="117">
        <f t="shared" si="79"/>
        <v>1</v>
      </c>
      <c r="I120" s="118">
        <f t="shared" si="80"/>
        <v>2808.9160000000002</v>
      </c>
      <c r="J120" s="119">
        <f t="shared" si="81"/>
        <v>1.3472494293881712E-2</v>
      </c>
      <c r="K120" s="119">
        <f t="shared" si="82"/>
        <v>0.37193148226117395</v>
      </c>
      <c r="L120" s="119">
        <f t="shared" si="83"/>
        <v>0.2064853487964752</v>
      </c>
      <c r="M120" s="120">
        <f t="shared" si="84"/>
        <v>14.404</v>
      </c>
      <c r="N120" s="121">
        <f t="shared" si="85"/>
        <v>0</v>
      </c>
      <c r="O120" s="121">
        <f t="shared" si="86"/>
        <v>50.944919677199316</v>
      </c>
      <c r="P120" s="235">
        <f t="shared" si="87"/>
        <v>1</v>
      </c>
      <c r="Q120" s="236">
        <f t="shared" si="88"/>
        <v>0</v>
      </c>
      <c r="R120" s="236">
        <f t="shared" si="89"/>
        <v>1431</v>
      </c>
      <c r="T120">
        <v>516</v>
      </c>
      <c r="U120">
        <v>2151</v>
      </c>
      <c r="V120" t="s">
        <v>505</v>
      </c>
      <c r="W120">
        <v>2808.9160000000002</v>
      </c>
      <c r="X120">
        <v>1551.6579999999999</v>
      </c>
      <c r="Y120">
        <v>1.81</v>
      </c>
      <c r="Z120">
        <v>14.404</v>
      </c>
      <c r="AA120">
        <v>180.50800000000001</v>
      </c>
      <c r="AB120">
        <v>2.4318930000000001</v>
      </c>
      <c r="AC120">
        <v>67.136607999999995</v>
      </c>
      <c r="AD120" s="1">
        <v>580</v>
      </c>
      <c r="AE120">
        <v>0</v>
      </c>
      <c r="AF120">
        <v>1431</v>
      </c>
      <c r="AG120">
        <v>84</v>
      </c>
      <c r="AH120">
        <v>15.561171</v>
      </c>
      <c r="AI120">
        <v>2328.3000000000002</v>
      </c>
      <c r="AJ120">
        <v>5.6</v>
      </c>
      <c r="AK120">
        <v>1</v>
      </c>
      <c r="AL120">
        <v>53</v>
      </c>
      <c r="AM120" t="s">
        <v>506</v>
      </c>
      <c r="AN120" t="s">
        <v>779</v>
      </c>
      <c r="AO120">
        <v>2808.9160000000002</v>
      </c>
      <c r="AR120" t="s">
        <v>119</v>
      </c>
      <c r="AS120" t="s">
        <v>124</v>
      </c>
      <c r="AT120" t="s">
        <v>280</v>
      </c>
      <c r="AU120" t="s">
        <v>505</v>
      </c>
      <c r="AV120" t="s">
        <v>48</v>
      </c>
      <c r="AW120">
        <v>1</v>
      </c>
      <c r="BB120">
        <v>0.75416666666666676</v>
      </c>
      <c r="BC120" t="s">
        <v>70</v>
      </c>
      <c r="BF120" t="s">
        <v>119</v>
      </c>
      <c r="BG120" t="s">
        <v>124</v>
      </c>
      <c r="BH120" t="s">
        <v>505</v>
      </c>
      <c r="BI120">
        <v>2151</v>
      </c>
      <c r="BJ120">
        <v>1</v>
      </c>
      <c r="BK120" t="s">
        <v>280</v>
      </c>
      <c r="BL120" t="s">
        <v>178</v>
      </c>
      <c r="BM120">
        <v>0.75416666666666676</v>
      </c>
      <c r="BN120" t="s">
        <v>70</v>
      </c>
      <c r="BO120" t="s">
        <v>192</v>
      </c>
      <c r="BP120">
        <v>2808.9160000000002</v>
      </c>
    </row>
    <row r="121" spans="1:68" ht="16.5">
      <c r="A121" s="127" t="str">
        <f t="shared" si="72"/>
        <v>선진여객</v>
      </c>
      <c r="B121" s="128" t="str">
        <f t="shared" si="73"/>
        <v>임현영</v>
      </c>
      <c r="C121" s="129" t="str">
        <f t="shared" si="74"/>
        <v>C</v>
      </c>
      <c r="D121" s="130">
        <f t="shared" si="75"/>
        <v>0.86813827284509504</v>
      </c>
      <c r="E121" s="131">
        <f t="shared" si="76"/>
        <v>4122</v>
      </c>
      <c r="F121" s="132" t="str">
        <f t="shared" si="77"/>
        <v>87</v>
      </c>
      <c r="G121" s="133" t="str">
        <f t="shared" si="78"/>
        <v>78바1155</v>
      </c>
      <c r="H121" s="134">
        <f t="shared" si="79"/>
        <v>3</v>
      </c>
      <c r="I121" s="135">
        <f t="shared" si="80"/>
        <v>2530.085</v>
      </c>
      <c r="J121" s="136">
        <f t="shared" si="81"/>
        <v>8.861918125444547E-3</v>
      </c>
      <c r="K121" s="136">
        <f t="shared" si="82"/>
        <v>0.39469969677592148</v>
      </c>
      <c r="L121" s="136">
        <f t="shared" si="83"/>
        <v>0.22884606643650313</v>
      </c>
      <c r="M121" s="137">
        <f t="shared" si="84"/>
        <v>14.276999999999999</v>
      </c>
      <c r="N121" s="138">
        <f t="shared" si="85"/>
        <v>0</v>
      </c>
      <c r="O121" s="138">
        <f t="shared" si="86"/>
        <v>7.6183391786180179</v>
      </c>
      <c r="P121" s="233">
        <f t="shared" si="87"/>
        <v>7</v>
      </c>
      <c r="Q121" s="234">
        <f t="shared" si="88"/>
        <v>0</v>
      </c>
      <c r="R121" s="234">
        <f t="shared" si="89"/>
        <v>195</v>
      </c>
      <c r="T121">
        <v>516</v>
      </c>
      <c r="U121">
        <v>4122</v>
      </c>
      <c r="V121" t="s">
        <v>507</v>
      </c>
      <c r="W121">
        <v>2559.6129999999998</v>
      </c>
      <c r="X121">
        <v>1152.211</v>
      </c>
      <c r="Y121">
        <v>2.2210000000000001</v>
      </c>
      <c r="Z121">
        <v>14.276999999999999</v>
      </c>
      <c r="AA121">
        <v>175.37162699999999</v>
      </c>
      <c r="AB121">
        <v>1.5541290000000001</v>
      </c>
      <c r="AC121">
        <v>69.219127999999998</v>
      </c>
      <c r="AD121" s="1">
        <v>579</v>
      </c>
      <c r="AE121">
        <v>0</v>
      </c>
      <c r="AF121">
        <v>195</v>
      </c>
      <c r="AG121">
        <v>80</v>
      </c>
      <c r="AH121">
        <v>14.595364999999999</v>
      </c>
      <c r="AI121">
        <v>1355</v>
      </c>
      <c r="AJ121">
        <v>0</v>
      </c>
      <c r="AK121">
        <v>7</v>
      </c>
      <c r="AL121">
        <v>900</v>
      </c>
      <c r="AM121" t="s">
        <v>508</v>
      </c>
      <c r="AN121" t="s">
        <v>780</v>
      </c>
      <c r="AO121">
        <v>2328.5610000000001</v>
      </c>
      <c r="AR121" t="s">
        <v>119</v>
      </c>
      <c r="AS121" t="s">
        <v>124</v>
      </c>
      <c r="AT121" t="s">
        <v>278</v>
      </c>
      <c r="AU121" t="s">
        <v>507</v>
      </c>
      <c r="AV121" t="s">
        <v>48</v>
      </c>
      <c r="AW121">
        <v>3</v>
      </c>
      <c r="BB121">
        <v>0.86813827284509504</v>
      </c>
      <c r="BC121" t="s">
        <v>69</v>
      </c>
      <c r="BF121" t="s">
        <v>119</v>
      </c>
      <c r="BG121" t="s">
        <v>124</v>
      </c>
      <c r="BH121" t="s">
        <v>507</v>
      </c>
      <c r="BI121">
        <v>4122</v>
      </c>
      <c r="BJ121">
        <v>3</v>
      </c>
      <c r="BK121" t="s">
        <v>278</v>
      </c>
      <c r="BL121" t="s">
        <v>290</v>
      </c>
      <c r="BM121">
        <v>0.86813827284509504</v>
      </c>
      <c r="BN121" t="s">
        <v>69</v>
      </c>
      <c r="BO121" t="s">
        <v>181</v>
      </c>
      <c r="BP121">
        <v>2530.085</v>
      </c>
    </row>
    <row r="122" spans="1:68" ht="16.5">
      <c r="A122" s="110" t="str">
        <f t="shared" si="72"/>
        <v>선진여객</v>
      </c>
      <c r="B122" s="111" t="str">
        <f t="shared" si="73"/>
        <v>장인규</v>
      </c>
      <c r="C122" s="112" t="str">
        <f t="shared" si="74"/>
        <v>F</v>
      </c>
      <c r="D122" s="113">
        <f t="shared" si="75"/>
        <v>0.73467107945943932</v>
      </c>
      <c r="E122" s="114">
        <f t="shared" si="76"/>
        <v>7229</v>
      </c>
      <c r="F122" s="115" t="str">
        <f t="shared" si="77"/>
        <v>87</v>
      </c>
      <c r="G122" s="116" t="str">
        <f t="shared" si="78"/>
        <v>78바1183</v>
      </c>
      <c r="H122" s="117">
        <f t="shared" si="79"/>
        <v>2</v>
      </c>
      <c r="I122" s="118">
        <f t="shared" si="80"/>
        <v>2136.4349999999999</v>
      </c>
      <c r="J122" s="119">
        <f t="shared" si="81"/>
        <v>7.4154956174395876E-3</v>
      </c>
      <c r="K122" s="119">
        <f t="shared" si="82"/>
        <v>0.39249891599636244</v>
      </c>
      <c r="L122" s="119">
        <f t="shared" si="83"/>
        <v>0.14042084126126</v>
      </c>
      <c r="M122" s="120">
        <f t="shared" si="84"/>
        <v>18.190999999999999</v>
      </c>
      <c r="N122" s="121">
        <f t="shared" si="85"/>
        <v>4.6806947087086666E-2</v>
      </c>
      <c r="O122" s="121">
        <f t="shared" si="86"/>
        <v>36.04134925705673</v>
      </c>
      <c r="P122" s="235">
        <f t="shared" si="87"/>
        <v>12</v>
      </c>
      <c r="Q122" s="236">
        <f t="shared" si="88"/>
        <v>1</v>
      </c>
      <c r="R122" s="236">
        <f t="shared" si="89"/>
        <v>770</v>
      </c>
      <c r="T122">
        <v>516</v>
      </c>
      <c r="U122">
        <v>7229</v>
      </c>
      <c r="V122" t="s">
        <v>509</v>
      </c>
      <c r="W122">
        <v>2136.4349999999999</v>
      </c>
      <c r="X122">
        <v>1214.3009999999999</v>
      </c>
      <c r="Y122">
        <v>1.7589999999999999</v>
      </c>
      <c r="Z122">
        <v>18.190999999999999</v>
      </c>
      <c r="AA122">
        <v>134.286911</v>
      </c>
      <c r="AB122">
        <v>0.99580400000000002</v>
      </c>
      <c r="AC122">
        <v>52.707467000000001</v>
      </c>
      <c r="AD122" s="1">
        <v>300</v>
      </c>
      <c r="AE122">
        <v>1</v>
      </c>
      <c r="AF122">
        <v>770</v>
      </c>
      <c r="AG122">
        <v>91</v>
      </c>
      <c r="AH122">
        <v>15.90948</v>
      </c>
      <c r="AI122">
        <v>1918.8</v>
      </c>
      <c r="AJ122">
        <v>8</v>
      </c>
      <c r="AK122">
        <v>12</v>
      </c>
      <c r="AL122">
        <v>1948</v>
      </c>
      <c r="AM122" t="s">
        <v>510</v>
      </c>
      <c r="AN122" t="s">
        <v>781</v>
      </c>
      <c r="AO122">
        <v>2043.586</v>
      </c>
      <c r="AR122" t="s">
        <v>119</v>
      </c>
      <c r="AS122" t="s">
        <v>124</v>
      </c>
      <c r="AT122" t="s">
        <v>284</v>
      </c>
      <c r="AU122" t="s">
        <v>509</v>
      </c>
      <c r="AV122" t="s">
        <v>48</v>
      </c>
      <c r="AW122">
        <v>2</v>
      </c>
      <c r="BB122">
        <v>0.73467107945943932</v>
      </c>
      <c r="BC122" t="s">
        <v>70</v>
      </c>
      <c r="BF122" t="s">
        <v>119</v>
      </c>
      <c r="BG122" t="s">
        <v>124</v>
      </c>
      <c r="BH122" t="s">
        <v>509</v>
      </c>
      <c r="BI122">
        <v>7229</v>
      </c>
      <c r="BJ122">
        <v>2</v>
      </c>
      <c r="BK122" t="s">
        <v>284</v>
      </c>
      <c r="BL122" t="s">
        <v>287</v>
      </c>
      <c r="BM122">
        <v>0.73467107945943932</v>
      </c>
      <c r="BN122" t="s">
        <v>70</v>
      </c>
      <c r="BO122" t="s">
        <v>192</v>
      </c>
      <c r="BP122">
        <v>2136.4349999999999</v>
      </c>
    </row>
    <row r="123" spans="1:68" ht="16.5">
      <c r="A123" s="127" t="str">
        <f t="shared" si="72"/>
        <v>선진여객</v>
      </c>
      <c r="B123" s="128" t="str">
        <f t="shared" si="73"/>
        <v>장준연</v>
      </c>
      <c r="C123" s="129" t="str">
        <f t="shared" si="74"/>
        <v>C</v>
      </c>
      <c r="D123" s="130">
        <f t="shared" si="75"/>
        <v>0.87707795746515405</v>
      </c>
      <c r="E123" s="131">
        <f t="shared" si="76"/>
        <v>1021</v>
      </c>
      <c r="F123" s="132" t="str">
        <f t="shared" si="77"/>
        <v>80</v>
      </c>
      <c r="G123" s="133" t="str">
        <f t="shared" si="78"/>
        <v>78바1147</v>
      </c>
      <c r="H123" s="134">
        <f t="shared" si="79"/>
        <v>2</v>
      </c>
      <c r="I123" s="135">
        <f t="shared" si="80"/>
        <v>2418.0030000000002</v>
      </c>
      <c r="J123" s="136">
        <f t="shared" si="81"/>
        <v>1.5918242740894575E-4</v>
      </c>
      <c r="K123" s="136">
        <f t="shared" si="82"/>
        <v>0.31581642897251044</v>
      </c>
      <c r="L123" s="136">
        <f t="shared" si="83"/>
        <v>0.19975161321139798</v>
      </c>
      <c r="M123" s="137">
        <f t="shared" si="84"/>
        <v>11.061</v>
      </c>
      <c r="N123" s="138">
        <f t="shared" si="85"/>
        <v>0</v>
      </c>
      <c r="O123" s="138">
        <f t="shared" si="86"/>
        <v>2.7708815911311935</v>
      </c>
      <c r="P123" s="233">
        <f t="shared" si="87"/>
        <v>7</v>
      </c>
      <c r="Q123" s="234">
        <f t="shared" si="88"/>
        <v>0</v>
      </c>
      <c r="R123" s="234">
        <f t="shared" si="89"/>
        <v>67</v>
      </c>
      <c r="T123">
        <v>516</v>
      </c>
      <c r="U123">
        <v>1021</v>
      </c>
      <c r="V123" t="s">
        <v>511</v>
      </c>
      <c r="W123">
        <v>2418.0030000000002</v>
      </c>
      <c r="X123">
        <v>1100.809</v>
      </c>
      <c r="Y123">
        <v>2.1970000000000001</v>
      </c>
      <c r="Z123">
        <v>11.061</v>
      </c>
      <c r="AA123">
        <v>155.274677</v>
      </c>
      <c r="AB123">
        <v>2.4716999999999999E-2</v>
      </c>
      <c r="AC123">
        <v>49.038294</v>
      </c>
      <c r="AD123" s="1">
        <v>483</v>
      </c>
      <c r="AE123">
        <v>0</v>
      </c>
      <c r="AF123">
        <v>67</v>
      </c>
      <c r="AG123">
        <v>81</v>
      </c>
      <c r="AH123">
        <v>15.572423000000001</v>
      </c>
      <c r="AI123">
        <v>1121.2</v>
      </c>
      <c r="AJ123">
        <v>0</v>
      </c>
      <c r="AK123">
        <v>7</v>
      </c>
      <c r="AL123">
        <v>444</v>
      </c>
      <c r="AM123" t="s">
        <v>512</v>
      </c>
      <c r="AN123" t="s">
        <v>782</v>
      </c>
      <c r="AO123">
        <v>2317.7139999999999</v>
      </c>
      <c r="AR123" t="s">
        <v>119</v>
      </c>
      <c r="AS123" t="s">
        <v>123</v>
      </c>
      <c r="AT123" t="s">
        <v>248</v>
      </c>
      <c r="AU123" t="s">
        <v>511</v>
      </c>
      <c r="AV123" t="s">
        <v>48</v>
      </c>
      <c r="AW123">
        <v>2</v>
      </c>
      <c r="BB123">
        <v>0.87707795746515405</v>
      </c>
      <c r="BC123" t="s">
        <v>69</v>
      </c>
      <c r="BF123" t="s">
        <v>119</v>
      </c>
      <c r="BG123" t="s">
        <v>123</v>
      </c>
      <c r="BH123" t="s">
        <v>511</v>
      </c>
      <c r="BI123">
        <v>1021</v>
      </c>
      <c r="BJ123">
        <v>2</v>
      </c>
      <c r="BK123" t="s">
        <v>248</v>
      </c>
      <c r="BL123" t="s">
        <v>247</v>
      </c>
      <c r="BM123">
        <v>0.87707795746515405</v>
      </c>
      <c r="BN123" t="s">
        <v>69</v>
      </c>
      <c r="BO123" t="s">
        <v>181</v>
      </c>
      <c r="BP123">
        <v>2418.0030000000002</v>
      </c>
    </row>
    <row r="124" spans="1:68" ht="16.5">
      <c r="A124" s="110" t="str">
        <f t="shared" si="72"/>
        <v>선진여객</v>
      </c>
      <c r="B124" s="111" t="str">
        <f t="shared" si="73"/>
        <v>장형식</v>
      </c>
      <c r="C124" s="112" t="str">
        <f t="shared" si="74"/>
        <v>A</v>
      </c>
      <c r="D124" s="113">
        <f t="shared" si="75"/>
        <v>0.95510629704560135</v>
      </c>
      <c r="E124" s="114">
        <f t="shared" si="76"/>
        <v>4219</v>
      </c>
      <c r="F124" s="115" t="str">
        <f t="shared" si="77"/>
        <v>80</v>
      </c>
      <c r="G124" s="116" t="str">
        <f t="shared" si="78"/>
        <v>78바1154</v>
      </c>
      <c r="H124" s="117">
        <f t="shared" si="79"/>
        <v>9</v>
      </c>
      <c r="I124" s="118">
        <f t="shared" si="80"/>
        <v>1352.8200000000002</v>
      </c>
      <c r="J124" s="119">
        <f t="shared" si="81"/>
        <v>1.4459985132429515E-2</v>
      </c>
      <c r="K124" s="119">
        <f t="shared" si="82"/>
        <v>0.35126598280590049</v>
      </c>
      <c r="L124" s="119">
        <f t="shared" si="83"/>
        <v>9.3877973418488775E-2</v>
      </c>
      <c r="M124" s="120">
        <f t="shared" si="84"/>
        <v>10.6</v>
      </c>
      <c r="N124" s="121">
        <f t="shared" si="85"/>
        <v>1.3305539539628333</v>
      </c>
      <c r="O124" s="121">
        <f t="shared" si="86"/>
        <v>32.450732543871325</v>
      </c>
      <c r="P124" s="235">
        <f t="shared" si="87"/>
        <v>1</v>
      </c>
      <c r="Q124" s="236">
        <f t="shared" si="88"/>
        <v>18</v>
      </c>
      <c r="R124" s="236">
        <f t="shared" si="89"/>
        <v>439</v>
      </c>
      <c r="T124">
        <v>516</v>
      </c>
      <c r="U124">
        <v>4219</v>
      </c>
      <c r="V124" t="s">
        <v>513</v>
      </c>
      <c r="W124">
        <v>1352.82</v>
      </c>
      <c r="X124">
        <v>538.226</v>
      </c>
      <c r="Y124">
        <v>2.5129999999999999</v>
      </c>
      <c r="Z124">
        <v>10.6</v>
      </c>
      <c r="AA124">
        <v>86.499673999999999</v>
      </c>
      <c r="AB124">
        <v>1.2507839999999999</v>
      </c>
      <c r="AC124">
        <v>30.384392999999999</v>
      </c>
      <c r="AD124" s="1">
        <v>127</v>
      </c>
      <c r="AE124">
        <v>18</v>
      </c>
      <c r="AF124">
        <v>439</v>
      </c>
      <c r="AG124">
        <v>84</v>
      </c>
      <c r="AH124">
        <v>15.639595999999999</v>
      </c>
      <c r="AI124">
        <v>112.2</v>
      </c>
      <c r="AJ124">
        <v>0</v>
      </c>
      <c r="AK124">
        <v>1</v>
      </c>
      <c r="AL124">
        <v>318</v>
      </c>
      <c r="AM124" t="s">
        <v>514</v>
      </c>
      <c r="AN124" t="s">
        <v>783</v>
      </c>
      <c r="AO124">
        <v>378.42599999999999</v>
      </c>
      <c r="AR124" t="s">
        <v>119</v>
      </c>
      <c r="AS124" t="s">
        <v>123</v>
      </c>
      <c r="AT124" t="s">
        <v>258</v>
      </c>
      <c r="AU124" t="s">
        <v>513</v>
      </c>
      <c r="AV124" t="s">
        <v>48</v>
      </c>
      <c r="AW124">
        <v>9</v>
      </c>
      <c r="BB124">
        <v>0.95510629704560135</v>
      </c>
      <c r="BC124" t="s">
        <v>66</v>
      </c>
      <c r="BF124" t="s">
        <v>119</v>
      </c>
      <c r="BG124" t="s">
        <v>123</v>
      </c>
      <c r="BH124" t="s">
        <v>513</v>
      </c>
      <c r="BI124">
        <v>4219</v>
      </c>
      <c r="BJ124">
        <v>9</v>
      </c>
      <c r="BK124" t="s">
        <v>258</v>
      </c>
      <c r="BL124" t="s">
        <v>251</v>
      </c>
      <c r="BM124">
        <v>0.95510629704560135</v>
      </c>
      <c r="BN124" t="s">
        <v>66</v>
      </c>
      <c r="BO124" t="s">
        <v>182</v>
      </c>
      <c r="BP124">
        <v>1352.8200000000002</v>
      </c>
    </row>
    <row r="125" spans="1:68" ht="16.5">
      <c r="A125" s="127" t="str">
        <f t="shared" si="72"/>
        <v>선진여객</v>
      </c>
      <c r="B125" s="128" t="str">
        <f t="shared" si="73"/>
        <v>장희연</v>
      </c>
      <c r="C125" s="129" t="str">
        <f t="shared" si="74"/>
        <v>F</v>
      </c>
      <c r="D125" s="130">
        <f t="shared" si="75"/>
        <v>0.72927704544696037</v>
      </c>
      <c r="E125" s="131">
        <f t="shared" si="76"/>
        <v>2350</v>
      </c>
      <c r="F125" s="132" t="str">
        <f t="shared" si="77"/>
        <v>87</v>
      </c>
      <c r="G125" s="133" t="str">
        <f t="shared" si="78"/>
        <v>73아1419</v>
      </c>
      <c r="H125" s="134">
        <f t="shared" si="79"/>
        <v>3</v>
      </c>
      <c r="I125" s="135">
        <f t="shared" si="80"/>
        <v>1138.6019999999999</v>
      </c>
      <c r="J125" s="136">
        <f t="shared" si="81"/>
        <v>1.2457623187127266E-2</v>
      </c>
      <c r="K125" s="136">
        <f t="shared" si="82"/>
        <v>0.34994373334669904</v>
      </c>
      <c r="L125" s="136">
        <f t="shared" si="83"/>
        <v>0.20551518441035588</v>
      </c>
      <c r="M125" s="137">
        <f t="shared" si="84"/>
        <v>17.867000000000001</v>
      </c>
      <c r="N125" s="138">
        <f t="shared" si="85"/>
        <v>1.3174050282715117</v>
      </c>
      <c r="O125" s="138">
        <f t="shared" si="86"/>
        <v>20.814999446689885</v>
      </c>
      <c r="P125" s="233">
        <f t="shared" si="87"/>
        <v>3</v>
      </c>
      <c r="Q125" s="234">
        <f t="shared" si="88"/>
        <v>15</v>
      </c>
      <c r="R125" s="234">
        <f t="shared" si="89"/>
        <v>237</v>
      </c>
      <c r="T125">
        <v>516</v>
      </c>
      <c r="U125">
        <v>2350</v>
      </c>
      <c r="V125" t="s">
        <v>515</v>
      </c>
      <c r="W125">
        <v>1138.6020000000001</v>
      </c>
      <c r="X125">
        <v>651.93499999999995</v>
      </c>
      <c r="Y125">
        <v>1.746</v>
      </c>
      <c r="Z125">
        <v>17.867000000000001</v>
      </c>
      <c r="AA125">
        <v>62.209138000000003</v>
      </c>
      <c r="AB125">
        <v>0.77497799999999994</v>
      </c>
      <c r="AC125">
        <v>21.769698000000002</v>
      </c>
      <c r="AD125" s="1">
        <v>234</v>
      </c>
      <c r="AE125">
        <v>15</v>
      </c>
      <c r="AF125">
        <v>237</v>
      </c>
      <c r="AG125">
        <v>87</v>
      </c>
      <c r="AH125">
        <v>18.302809</v>
      </c>
      <c r="AI125">
        <v>2084.6999999999998</v>
      </c>
      <c r="AJ125">
        <v>389.1</v>
      </c>
      <c r="AK125">
        <v>3</v>
      </c>
      <c r="AL125">
        <v>50</v>
      </c>
      <c r="AM125" t="s">
        <v>516</v>
      </c>
      <c r="AN125" t="s">
        <v>784</v>
      </c>
      <c r="AO125">
        <v>1008.263</v>
      </c>
      <c r="AR125" t="s">
        <v>119</v>
      </c>
      <c r="AS125" t="s">
        <v>124</v>
      </c>
      <c r="AT125" t="s">
        <v>277</v>
      </c>
      <c r="AU125" t="s">
        <v>515</v>
      </c>
      <c r="AV125" t="s">
        <v>48</v>
      </c>
      <c r="AW125">
        <v>3</v>
      </c>
      <c r="BB125">
        <v>0.72927704544696037</v>
      </c>
      <c r="BC125" t="s">
        <v>70</v>
      </c>
      <c r="BF125" t="s">
        <v>119</v>
      </c>
      <c r="BG125" t="s">
        <v>124</v>
      </c>
      <c r="BH125" t="s">
        <v>515</v>
      </c>
      <c r="BI125">
        <v>2350</v>
      </c>
      <c r="BJ125">
        <v>3</v>
      </c>
      <c r="BK125" t="s">
        <v>277</v>
      </c>
      <c r="BL125" t="s">
        <v>289</v>
      </c>
      <c r="BM125">
        <v>0.72927704544696037</v>
      </c>
      <c r="BN125" t="s">
        <v>70</v>
      </c>
      <c r="BO125" t="s">
        <v>192</v>
      </c>
      <c r="BP125">
        <v>1138.6019999999999</v>
      </c>
    </row>
    <row r="126" spans="1:68" ht="16.5">
      <c r="A126" s="110" t="str">
        <f t="shared" si="72"/>
        <v>선진여객</v>
      </c>
      <c r="B126" s="111" t="str">
        <f t="shared" si="73"/>
        <v>전상윤</v>
      </c>
      <c r="C126" s="112" t="str">
        <f t="shared" si="74"/>
        <v>C</v>
      </c>
      <c r="D126" s="113">
        <f t="shared" si="75"/>
        <v>0.87967240442316652</v>
      </c>
      <c r="E126" s="114">
        <f t="shared" si="76"/>
        <v>323</v>
      </c>
      <c r="F126" s="115" t="str">
        <f t="shared" si="77"/>
        <v>72</v>
      </c>
      <c r="G126" s="116" t="str">
        <f t="shared" si="78"/>
        <v>73아1088</v>
      </c>
      <c r="H126" s="117">
        <f t="shared" si="79"/>
        <v>6</v>
      </c>
      <c r="I126" s="118">
        <f t="shared" si="80"/>
        <v>1232.1420000000001</v>
      </c>
      <c r="J126" s="119">
        <f t="shared" si="81"/>
        <v>1.7898075061208423E-2</v>
      </c>
      <c r="K126" s="119">
        <f t="shared" si="82"/>
        <v>0.30068919666451044</v>
      </c>
      <c r="L126" s="119">
        <f t="shared" si="83"/>
        <v>0.27513062617782691</v>
      </c>
      <c r="M126" s="120">
        <f t="shared" si="84"/>
        <v>12.871</v>
      </c>
      <c r="N126" s="121">
        <f t="shared" si="85"/>
        <v>0.15611656911983038</v>
      </c>
      <c r="O126" s="121">
        <f t="shared" si="86"/>
        <v>10.850101553828212</v>
      </c>
      <c r="P126" s="235">
        <f t="shared" si="87"/>
        <v>0</v>
      </c>
      <c r="Q126" s="236">
        <f t="shared" si="88"/>
        <v>2</v>
      </c>
      <c r="R126" s="236">
        <f t="shared" si="89"/>
        <v>139</v>
      </c>
      <c r="T126">
        <v>516</v>
      </c>
      <c r="U126">
        <v>323</v>
      </c>
      <c r="V126" t="s">
        <v>517</v>
      </c>
      <c r="W126">
        <v>1281.0940000000001</v>
      </c>
      <c r="X126">
        <v>700.15599999999995</v>
      </c>
      <c r="Y126">
        <v>1.83</v>
      </c>
      <c r="Z126">
        <v>12.871</v>
      </c>
      <c r="AA126">
        <v>63.817197999999998</v>
      </c>
      <c r="AB126">
        <v>1.1422049999999999</v>
      </c>
      <c r="AC126">
        <v>19.189142</v>
      </c>
      <c r="AD126" s="1">
        <v>339</v>
      </c>
      <c r="AE126">
        <v>2</v>
      </c>
      <c r="AF126">
        <v>139</v>
      </c>
      <c r="AG126">
        <v>78</v>
      </c>
      <c r="AH126">
        <v>20.074431000000001</v>
      </c>
      <c r="AI126">
        <v>1291.5</v>
      </c>
      <c r="AJ126">
        <v>0</v>
      </c>
      <c r="AK126">
        <v>0</v>
      </c>
      <c r="AL126">
        <v>0</v>
      </c>
      <c r="AM126" t="s">
        <v>518</v>
      </c>
      <c r="AN126" t="s">
        <v>785</v>
      </c>
      <c r="AO126">
        <v>373.65600000000001</v>
      </c>
      <c r="AR126" t="s">
        <v>119</v>
      </c>
      <c r="AS126" t="s">
        <v>122</v>
      </c>
      <c r="AT126" t="s">
        <v>225</v>
      </c>
      <c r="AU126" t="s">
        <v>517</v>
      </c>
      <c r="AV126" t="s">
        <v>48</v>
      </c>
      <c r="AW126">
        <v>6</v>
      </c>
      <c r="BB126">
        <v>0.87967240442316652</v>
      </c>
      <c r="BC126" t="s">
        <v>69</v>
      </c>
      <c r="BF126" t="s">
        <v>119</v>
      </c>
      <c r="BG126" t="s">
        <v>122</v>
      </c>
      <c r="BH126" t="s">
        <v>517</v>
      </c>
      <c r="BI126">
        <v>323</v>
      </c>
      <c r="BJ126">
        <v>6</v>
      </c>
      <c r="BK126" t="s">
        <v>225</v>
      </c>
      <c r="BL126" t="s">
        <v>230</v>
      </c>
      <c r="BM126">
        <v>0.87967240442316652</v>
      </c>
      <c r="BN126" t="s">
        <v>69</v>
      </c>
      <c r="BO126" t="s">
        <v>181</v>
      </c>
      <c r="BP126">
        <v>1232.1420000000001</v>
      </c>
    </row>
    <row r="127" spans="1:68" ht="16.5">
      <c r="A127" s="127" t="str">
        <f t="shared" si="72"/>
        <v>선진여객</v>
      </c>
      <c r="B127" s="128" t="str">
        <f t="shared" si="73"/>
        <v>전세영</v>
      </c>
      <c r="C127" s="129" t="str">
        <f t="shared" si="74"/>
        <v>D</v>
      </c>
      <c r="D127" s="130">
        <f t="shared" si="75"/>
        <v>0.84769230769230774</v>
      </c>
      <c r="E127" s="131">
        <f t="shared" si="76"/>
        <v>7297</v>
      </c>
      <c r="F127" s="132" t="str">
        <f t="shared" si="77"/>
        <v>80</v>
      </c>
      <c r="G127" s="133" t="str">
        <f t="shared" si="78"/>
        <v>78바1149</v>
      </c>
      <c r="H127" s="134">
        <f t="shared" si="79"/>
        <v>1</v>
      </c>
      <c r="I127" s="135">
        <f t="shared" si="80"/>
        <v>2253.2600000000002</v>
      </c>
      <c r="J127" s="136">
        <f t="shared" si="81"/>
        <v>4.0272831141868991E-3</v>
      </c>
      <c r="K127" s="136">
        <f t="shared" si="82"/>
        <v>0.34976212659203981</v>
      </c>
      <c r="L127" s="136">
        <f t="shared" si="83"/>
        <v>0.11583217205293662</v>
      </c>
      <c r="M127" s="137">
        <f t="shared" si="84"/>
        <v>10.784000000000001</v>
      </c>
      <c r="N127" s="138">
        <f t="shared" si="85"/>
        <v>4.4380142549017863E-2</v>
      </c>
      <c r="O127" s="138">
        <f t="shared" si="86"/>
        <v>9.0979292225486628</v>
      </c>
      <c r="P127" s="233">
        <f t="shared" si="87"/>
        <v>0</v>
      </c>
      <c r="Q127" s="234">
        <f t="shared" si="88"/>
        <v>1</v>
      </c>
      <c r="R127" s="234">
        <f t="shared" si="89"/>
        <v>205</v>
      </c>
      <c r="T127">
        <v>516</v>
      </c>
      <c r="U127">
        <v>7297</v>
      </c>
      <c r="V127" t="s">
        <v>519</v>
      </c>
      <c r="W127">
        <v>2253.2600000000002</v>
      </c>
      <c r="X127">
        <v>1022.5119999999999</v>
      </c>
      <c r="Y127">
        <v>2.2040000000000002</v>
      </c>
      <c r="Z127">
        <v>10.784000000000001</v>
      </c>
      <c r="AA127">
        <v>152.14773400000001</v>
      </c>
      <c r="AB127">
        <v>0.61274200000000001</v>
      </c>
      <c r="AC127">
        <v>53.215515000000003</v>
      </c>
      <c r="AD127" s="1">
        <v>261</v>
      </c>
      <c r="AE127">
        <v>1</v>
      </c>
      <c r="AF127">
        <v>205</v>
      </c>
      <c r="AG127">
        <v>69</v>
      </c>
      <c r="AH127">
        <v>14.809684000000001</v>
      </c>
      <c r="AI127">
        <v>140</v>
      </c>
      <c r="AJ127">
        <v>0</v>
      </c>
      <c r="AK127">
        <v>0</v>
      </c>
      <c r="AL127">
        <v>0</v>
      </c>
      <c r="AM127" t="s">
        <v>520</v>
      </c>
      <c r="AN127" t="s">
        <v>786</v>
      </c>
      <c r="AO127">
        <v>2253.2600000000002</v>
      </c>
      <c r="AR127" t="s">
        <v>119</v>
      </c>
      <c r="AS127" t="s">
        <v>123</v>
      </c>
      <c r="AT127" t="s">
        <v>251</v>
      </c>
      <c r="AU127" t="s">
        <v>519</v>
      </c>
      <c r="AV127" t="s">
        <v>48</v>
      </c>
      <c r="AW127">
        <v>1</v>
      </c>
      <c r="BB127">
        <v>0.84769230769230774</v>
      </c>
      <c r="BC127" t="s">
        <v>67</v>
      </c>
      <c r="BF127" t="s">
        <v>119</v>
      </c>
      <c r="BG127" t="s">
        <v>123</v>
      </c>
      <c r="BH127" t="s">
        <v>519</v>
      </c>
      <c r="BI127">
        <v>7297</v>
      </c>
      <c r="BJ127">
        <v>1</v>
      </c>
      <c r="BK127" t="s">
        <v>251</v>
      </c>
      <c r="BL127" t="s">
        <v>178</v>
      </c>
      <c r="BM127">
        <v>0.84769230769230774</v>
      </c>
      <c r="BN127" t="s">
        <v>67</v>
      </c>
      <c r="BO127" t="s">
        <v>183</v>
      </c>
      <c r="BP127">
        <v>2253.2600000000002</v>
      </c>
    </row>
    <row r="128" spans="1:68" ht="16.5">
      <c r="A128" s="110" t="str">
        <f t="shared" si="72"/>
        <v>선진여객</v>
      </c>
      <c r="B128" s="111" t="str">
        <f t="shared" si="73"/>
        <v>전영기</v>
      </c>
      <c r="C128" s="112" t="str">
        <f t="shared" si="74"/>
        <v>B</v>
      </c>
      <c r="D128" s="113">
        <f t="shared" si="75"/>
        <v>0.92394773227793681</v>
      </c>
      <c r="E128" s="114">
        <f t="shared" si="76"/>
        <v>3478</v>
      </c>
      <c r="F128" s="115" t="str">
        <f t="shared" si="77"/>
        <v>72</v>
      </c>
      <c r="G128" s="116" t="str">
        <f t="shared" si="78"/>
        <v>73아1088</v>
      </c>
      <c r="H128" s="117">
        <f t="shared" si="79"/>
        <v>2</v>
      </c>
      <c r="I128" s="118">
        <f t="shared" si="80"/>
        <v>2566.8710000000001</v>
      </c>
      <c r="J128" s="119">
        <f t="shared" si="81"/>
        <v>7.5865648248644914E-3</v>
      </c>
      <c r="K128" s="119">
        <f t="shared" si="82"/>
        <v>0.30636180414490255</v>
      </c>
      <c r="L128" s="119">
        <f t="shared" si="83"/>
        <v>0.18037525064563042</v>
      </c>
      <c r="M128" s="120">
        <f t="shared" si="84"/>
        <v>13.724</v>
      </c>
      <c r="N128" s="121">
        <f t="shared" si="85"/>
        <v>0</v>
      </c>
      <c r="O128" s="121">
        <f t="shared" si="86"/>
        <v>5.6099430006416373</v>
      </c>
      <c r="P128" s="235">
        <f t="shared" si="87"/>
        <v>0</v>
      </c>
      <c r="Q128" s="236">
        <f t="shared" si="88"/>
        <v>0</v>
      </c>
      <c r="R128" s="236">
        <f t="shared" si="89"/>
        <v>144</v>
      </c>
      <c r="T128">
        <v>516</v>
      </c>
      <c r="U128">
        <v>3478</v>
      </c>
      <c r="V128" t="s">
        <v>521</v>
      </c>
      <c r="W128">
        <v>2566.8710000000001</v>
      </c>
      <c r="X128">
        <v>1389.335</v>
      </c>
      <c r="Y128">
        <v>1.8480000000000001</v>
      </c>
      <c r="Z128">
        <v>13.724</v>
      </c>
      <c r="AA128">
        <v>134.844956</v>
      </c>
      <c r="AB128">
        <v>1.02301</v>
      </c>
      <c r="AC128">
        <v>41.311343999999998</v>
      </c>
      <c r="AD128" s="1">
        <v>463</v>
      </c>
      <c r="AE128">
        <v>0</v>
      </c>
      <c r="AF128">
        <v>144</v>
      </c>
      <c r="AG128">
        <v>77</v>
      </c>
      <c r="AH128">
        <v>19.035720999999999</v>
      </c>
      <c r="AI128">
        <v>918</v>
      </c>
      <c r="AJ128">
        <v>0</v>
      </c>
      <c r="AK128">
        <v>0</v>
      </c>
      <c r="AL128">
        <v>0</v>
      </c>
      <c r="AM128" t="s">
        <v>522</v>
      </c>
      <c r="AN128" t="s">
        <v>787</v>
      </c>
      <c r="AO128">
        <v>2477.4279999999999</v>
      </c>
      <c r="AR128" t="s">
        <v>119</v>
      </c>
      <c r="AS128" t="s">
        <v>122</v>
      </c>
      <c r="AT128" t="s">
        <v>225</v>
      </c>
      <c r="AU128" t="s">
        <v>521</v>
      </c>
      <c r="AV128" t="s">
        <v>48</v>
      </c>
      <c r="AW128">
        <v>2</v>
      </c>
      <c r="BB128">
        <v>0.92394773227793681</v>
      </c>
      <c r="BC128" t="s">
        <v>68</v>
      </c>
      <c r="BF128" t="s">
        <v>119</v>
      </c>
      <c r="BG128" t="s">
        <v>122</v>
      </c>
      <c r="BH128" t="s">
        <v>521</v>
      </c>
      <c r="BI128">
        <v>3478</v>
      </c>
      <c r="BJ128">
        <v>2</v>
      </c>
      <c r="BK128" t="s">
        <v>225</v>
      </c>
      <c r="BL128" t="s">
        <v>221</v>
      </c>
      <c r="BM128">
        <v>0.92394773227793681</v>
      </c>
      <c r="BN128" t="s">
        <v>68</v>
      </c>
      <c r="BO128" t="s">
        <v>179</v>
      </c>
      <c r="BP128">
        <v>2566.8710000000001</v>
      </c>
    </row>
    <row r="129" spans="1:68" ht="16.5">
      <c r="A129" s="127" t="str">
        <f t="shared" si="72"/>
        <v>선진여객</v>
      </c>
      <c r="B129" s="128" t="str">
        <f t="shared" si="73"/>
        <v>정귀진</v>
      </c>
      <c r="C129" s="129" t="str">
        <f t="shared" si="74"/>
        <v>B</v>
      </c>
      <c r="D129" s="130">
        <f t="shared" si="75"/>
        <v>0.92545454545454542</v>
      </c>
      <c r="E129" s="131">
        <f t="shared" si="76"/>
        <v>4366</v>
      </c>
      <c r="F129" s="132" t="str">
        <f t="shared" si="77"/>
        <v>72</v>
      </c>
      <c r="G129" s="133" t="str">
        <f t="shared" si="78"/>
        <v>78바1193</v>
      </c>
      <c r="H129" s="134">
        <f t="shared" si="79"/>
        <v>1</v>
      </c>
      <c r="I129" s="135">
        <f t="shared" si="80"/>
        <v>2792.8110000000001</v>
      </c>
      <c r="J129" s="136">
        <f t="shared" si="81"/>
        <v>5.8917669028549953E-3</v>
      </c>
      <c r="K129" s="136">
        <f t="shared" si="82"/>
        <v>0.31216081242837895</v>
      </c>
      <c r="L129" s="136">
        <f t="shared" si="83"/>
        <v>0.1260378879917044</v>
      </c>
      <c r="M129" s="137">
        <f t="shared" si="84"/>
        <v>9.7240000000000002</v>
      </c>
      <c r="N129" s="138">
        <f t="shared" si="85"/>
        <v>0</v>
      </c>
      <c r="O129" s="138">
        <f t="shared" si="86"/>
        <v>0.50128705451246069</v>
      </c>
      <c r="P129" s="233">
        <f t="shared" si="87"/>
        <v>2</v>
      </c>
      <c r="Q129" s="234">
        <f t="shared" si="88"/>
        <v>0</v>
      </c>
      <c r="R129" s="234">
        <f t="shared" si="89"/>
        <v>14</v>
      </c>
      <c r="T129">
        <v>516</v>
      </c>
      <c r="U129">
        <v>4366</v>
      </c>
      <c r="V129" t="s">
        <v>523</v>
      </c>
      <c r="W129">
        <v>2792.8110000000001</v>
      </c>
      <c r="X129">
        <v>1371.961</v>
      </c>
      <c r="Y129">
        <v>2.036</v>
      </c>
      <c r="Z129">
        <v>9.7240000000000002</v>
      </c>
      <c r="AA129">
        <v>158.78106099999999</v>
      </c>
      <c r="AB129">
        <v>0.93550100000000003</v>
      </c>
      <c r="AC129">
        <v>49.565224999999998</v>
      </c>
      <c r="AD129" s="1">
        <v>352</v>
      </c>
      <c r="AE129">
        <v>0</v>
      </c>
      <c r="AF129">
        <v>14</v>
      </c>
      <c r="AG129">
        <v>69</v>
      </c>
      <c r="AH129">
        <v>17.589068000000001</v>
      </c>
      <c r="AI129">
        <v>799.8</v>
      </c>
      <c r="AJ129">
        <v>0</v>
      </c>
      <c r="AK129">
        <v>2</v>
      </c>
      <c r="AL129">
        <v>1108</v>
      </c>
      <c r="AM129" t="s">
        <v>524</v>
      </c>
      <c r="AN129" t="s">
        <v>788</v>
      </c>
      <c r="AO129">
        <v>2792.8110000000001</v>
      </c>
      <c r="AR129" t="s">
        <v>119</v>
      </c>
      <c r="AS129" t="s">
        <v>122</v>
      </c>
      <c r="AT129" t="s">
        <v>234</v>
      </c>
      <c r="AU129" t="s">
        <v>523</v>
      </c>
      <c r="AV129" t="s">
        <v>48</v>
      </c>
      <c r="AW129">
        <v>1</v>
      </c>
      <c r="BB129">
        <v>0.92545454545454542</v>
      </c>
      <c r="BC129" t="s">
        <v>68</v>
      </c>
      <c r="BF129" t="s">
        <v>119</v>
      </c>
      <c r="BG129" t="s">
        <v>122</v>
      </c>
      <c r="BH129" t="s">
        <v>523</v>
      </c>
      <c r="BI129">
        <v>4366</v>
      </c>
      <c r="BJ129">
        <v>1</v>
      </c>
      <c r="BK129" t="s">
        <v>234</v>
      </c>
      <c r="BL129" t="s">
        <v>178</v>
      </c>
      <c r="BM129">
        <v>0.92545454545454542</v>
      </c>
      <c r="BN129" t="s">
        <v>68</v>
      </c>
      <c r="BO129" t="s">
        <v>179</v>
      </c>
      <c r="BP129">
        <v>2792.8110000000001</v>
      </c>
    </row>
    <row r="130" spans="1:68" ht="16.5">
      <c r="A130" s="110" t="str">
        <f t="shared" si="72"/>
        <v>선진여객</v>
      </c>
      <c r="B130" s="111" t="str">
        <f t="shared" si="73"/>
        <v>정맹기</v>
      </c>
      <c r="C130" s="112" t="str">
        <f t="shared" si="74"/>
        <v>C</v>
      </c>
      <c r="D130" s="113">
        <f t="shared" si="75"/>
        <v>0.86050000000000004</v>
      </c>
      <c r="E130" s="114">
        <f t="shared" si="76"/>
        <v>3391</v>
      </c>
      <c r="F130" s="115" t="str">
        <f t="shared" si="77"/>
        <v>87</v>
      </c>
      <c r="G130" s="116" t="str">
        <f t="shared" si="78"/>
        <v>70바3827</v>
      </c>
      <c r="H130" s="117">
        <f t="shared" si="79"/>
        <v>1</v>
      </c>
      <c r="I130" s="118">
        <f t="shared" si="80"/>
        <v>1239.413</v>
      </c>
      <c r="J130" s="119">
        <f t="shared" si="81"/>
        <v>8.8947790446284869E-3</v>
      </c>
      <c r="K130" s="119">
        <f t="shared" si="82"/>
        <v>0.35976991014617699</v>
      </c>
      <c r="L130" s="119">
        <f t="shared" si="83"/>
        <v>0.1944468873571602</v>
      </c>
      <c r="M130" s="120">
        <f t="shared" si="84"/>
        <v>17.992000000000001</v>
      </c>
      <c r="N130" s="121">
        <f t="shared" si="85"/>
        <v>0</v>
      </c>
      <c r="O130" s="121">
        <f t="shared" si="86"/>
        <v>19.928788870215175</v>
      </c>
      <c r="P130" s="235">
        <f t="shared" si="87"/>
        <v>0</v>
      </c>
      <c r="Q130" s="236">
        <f t="shared" si="88"/>
        <v>0</v>
      </c>
      <c r="R130" s="236">
        <f t="shared" si="89"/>
        <v>247</v>
      </c>
      <c r="T130">
        <v>516</v>
      </c>
      <c r="U130">
        <v>3391</v>
      </c>
      <c r="V130" t="s">
        <v>525</v>
      </c>
      <c r="W130">
        <v>1239.413</v>
      </c>
      <c r="X130">
        <v>720.13800000000003</v>
      </c>
      <c r="Y130">
        <v>1.7210000000000001</v>
      </c>
      <c r="Z130">
        <v>17.992000000000001</v>
      </c>
      <c r="AA130">
        <v>71.200531999999995</v>
      </c>
      <c r="AB130">
        <v>0.63331300000000001</v>
      </c>
      <c r="AC130">
        <v>25.615808999999999</v>
      </c>
      <c r="AD130" s="1">
        <v>241</v>
      </c>
      <c r="AE130">
        <v>0</v>
      </c>
      <c r="AF130">
        <v>247</v>
      </c>
      <c r="AG130">
        <v>78</v>
      </c>
      <c r="AH130">
        <v>17.407354999999999</v>
      </c>
      <c r="AI130">
        <v>511.9</v>
      </c>
      <c r="AJ130">
        <v>0</v>
      </c>
      <c r="AK130">
        <v>0</v>
      </c>
      <c r="AL130">
        <v>0</v>
      </c>
      <c r="AM130" t="s">
        <v>526</v>
      </c>
      <c r="AN130" t="s">
        <v>789</v>
      </c>
      <c r="AO130">
        <v>1239.413</v>
      </c>
      <c r="AR130" t="s">
        <v>119</v>
      </c>
      <c r="AS130" t="s">
        <v>124</v>
      </c>
      <c r="AT130" t="s">
        <v>269</v>
      </c>
      <c r="AU130" t="s">
        <v>525</v>
      </c>
      <c r="AV130" t="s">
        <v>48</v>
      </c>
      <c r="AW130">
        <v>1</v>
      </c>
      <c r="BB130">
        <v>0.86050000000000004</v>
      </c>
      <c r="BC130" t="s">
        <v>69</v>
      </c>
      <c r="BF130" t="s">
        <v>119</v>
      </c>
      <c r="BG130" t="s">
        <v>124</v>
      </c>
      <c r="BH130" t="s">
        <v>525</v>
      </c>
      <c r="BI130">
        <v>3391</v>
      </c>
      <c r="BJ130">
        <v>1</v>
      </c>
      <c r="BK130" t="s">
        <v>269</v>
      </c>
      <c r="BL130" t="s">
        <v>178</v>
      </c>
      <c r="BM130">
        <v>0.86050000000000004</v>
      </c>
      <c r="BN130" t="s">
        <v>69</v>
      </c>
      <c r="BO130" t="s">
        <v>181</v>
      </c>
      <c r="BP130">
        <v>1239.413</v>
      </c>
    </row>
    <row r="131" spans="1:68" ht="16.5">
      <c r="A131" s="127" t="str">
        <f t="shared" si="72"/>
        <v>선진여객</v>
      </c>
      <c r="B131" s="128" t="str">
        <f t="shared" si="73"/>
        <v>정성현</v>
      </c>
      <c r="C131" s="129" t="str">
        <f t="shared" si="74"/>
        <v>C</v>
      </c>
      <c r="D131" s="130">
        <f t="shared" si="75"/>
        <v>0.85240256954651483</v>
      </c>
      <c r="E131" s="131">
        <f t="shared" si="76"/>
        <v>3456</v>
      </c>
      <c r="F131" s="132" t="str">
        <f t="shared" si="77"/>
        <v>72</v>
      </c>
      <c r="G131" s="133" t="str">
        <f t="shared" si="78"/>
        <v>78바1185</v>
      </c>
      <c r="H131" s="134">
        <f t="shared" si="79"/>
        <v>2</v>
      </c>
      <c r="I131" s="135">
        <f t="shared" si="80"/>
        <v>1411.117</v>
      </c>
      <c r="J131" s="136">
        <f t="shared" si="81"/>
        <v>4.9311834729732964E-3</v>
      </c>
      <c r="K131" s="136">
        <f t="shared" si="82"/>
        <v>0.30460860799656508</v>
      </c>
      <c r="L131" s="136">
        <f t="shared" si="83"/>
        <v>0.18992046726104214</v>
      </c>
      <c r="M131" s="137">
        <f t="shared" si="84"/>
        <v>10.596</v>
      </c>
      <c r="N131" s="138">
        <f t="shared" si="85"/>
        <v>0.85039015191511402</v>
      </c>
      <c r="O131" s="138">
        <f t="shared" si="86"/>
        <v>5.1023409114906846</v>
      </c>
      <c r="P131" s="233">
        <f t="shared" si="87"/>
        <v>1</v>
      </c>
      <c r="Q131" s="234">
        <f t="shared" si="88"/>
        <v>12</v>
      </c>
      <c r="R131" s="234">
        <f t="shared" si="89"/>
        <v>72</v>
      </c>
      <c r="T131">
        <v>516</v>
      </c>
      <c r="U131">
        <v>3456</v>
      </c>
      <c r="V131" t="s">
        <v>527</v>
      </c>
      <c r="W131">
        <v>1411.117</v>
      </c>
      <c r="X131">
        <v>805.39499999999998</v>
      </c>
      <c r="Y131">
        <v>1.752</v>
      </c>
      <c r="Z131">
        <v>10.596</v>
      </c>
      <c r="AA131">
        <v>70.523030000000006</v>
      </c>
      <c r="AB131">
        <v>0.34776200000000002</v>
      </c>
      <c r="AC131">
        <v>21.481922000000001</v>
      </c>
      <c r="AD131" s="1">
        <v>268</v>
      </c>
      <c r="AE131">
        <v>12</v>
      </c>
      <c r="AF131">
        <v>72</v>
      </c>
      <c r="AG131">
        <v>85</v>
      </c>
      <c r="AH131">
        <v>20.009307</v>
      </c>
      <c r="AI131">
        <v>1577.2</v>
      </c>
      <c r="AJ131">
        <v>11.9</v>
      </c>
      <c r="AK131">
        <v>1</v>
      </c>
      <c r="AL131">
        <v>42</v>
      </c>
      <c r="AM131" t="s">
        <v>528</v>
      </c>
      <c r="AN131" t="s">
        <v>790</v>
      </c>
      <c r="AO131">
        <v>1253.807</v>
      </c>
      <c r="AR131" t="s">
        <v>119</v>
      </c>
      <c r="AS131" t="s">
        <v>122</v>
      </c>
      <c r="AT131" t="s">
        <v>230</v>
      </c>
      <c r="AU131" t="s">
        <v>527</v>
      </c>
      <c r="AV131" t="s">
        <v>219</v>
      </c>
      <c r="AW131">
        <v>2</v>
      </c>
      <c r="BB131">
        <v>0.85240256954651483</v>
      </c>
      <c r="BC131" t="s">
        <v>69</v>
      </c>
      <c r="BF131" t="s">
        <v>119</v>
      </c>
      <c r="BG131" t="s">
        <v>122</v>
      </c>
      <c r="BH131" t="s">
        <v>527</v>
      </c>
      <c r="BI131">
        <v>3456</v>
      </c>
      <c r="BJ131">
        <v>2</v>
      </c>
      <c r="BK131" t="s">
        <v>230</v>
      </c>
      <c r="BL131" t="s">
        <v>227</v>
      </c>
      <c r="BM131">
        <v>0.85240256954651483</v>
      </c>
      <c r="BN131" t="s">
        <v>69</v>
      </c>
      <c r="BO131" t="s">
        <v>181</v>
      </c>
      <c r="BP131">
        <v>1411.117</v>
      </c>
    </row>
    <row r="132" spans="1:68" ht="16.5">
      <c r="A132" s="110" t="str">
        <f t="shared" si="72"/>
        <v>선진여객</v>
      </c>
      <c r="B132" s="111" t="str">
        <f t="shared" si="73"/>
        <v>정영복</v>
      </c>
      <c r="C132" s="112" t="str">
        <f t="shared" si="74"/>
        <v>A</v>
      </c>
      <c r="D132" s="113">
        <f t="shared" si="75"/>
        <v>0.95485975060742379</v>
      </c>
      <c r="E132" s="114">
        <f t="shared" si="76"/>
        <v>2182</v>
      </c>
      <c r="F132" s="115" t="str">
        <f t="shared" si="77"/>
        <v>80</v>
      </c>
      <c r="G132" s="116" t="str">
        <f t="shared" si="78"/>
        <v>78바1150</v>
      </c>
      <c r="H132" s="117">
        <f t="shared" si="79"/>
        <v>14</v>
      </c>
      <c r="I132" s="118">
        <f t="shared" si="80"/>
        <v>2311.047</v>
      </c>
      <c r="J132" s="119">
        <f t="shared" si="81"/>
        <v>6.4083041441999229E-3</v>
      </c>
      <c r="K132" s="119">
        <f t="shared" si="82"/>
        <v>0.30865675931018388</v>
      </c>
      <c r="L132" s="119">
        <f t="shared" si="83"/>
        <v>0.209861590872016</v>
      </c>
      <c r="M132" s="120">
        <f t="shared" si="84"/>
        <v>10.625999999999999</v>
      </c>
      <c r="N132" s="121">
        <f t="shared" si="85"/>
        <v>0.25962258664579302</v>
      </c>
      <c r="O132" s="121">
        <f t="shared" si="86"/>
        <v>15.490814336532317</v>
      </c>
      <c r="P132" s="235">
        <f t="shared" si="87"/>
        <v>2</v>
      </c>
      <c r="Q132" s="236">
        <f t="shared" si="88"/>
        <v>6</v>
      </c>
      <c r="R132" s="236">
        <f t="shared" si="89"/>
        <v>358</v>
      </c>
      <c r="T132">
        <v>516</v>
      </c>
      <c r="U132">
        <v>2182</v>
      </c>
      <c r="V132" t="s">
        <v>529</v>
      </c>
      <c r="W132">
        <v>2311.047</v>
      </c>
      <c r="X132">
        <v>936.30399999999997</v>
      </c>
      <c r="Y132">
        <v>2.468</v>
      </c>
      <c r="Z132">
        <v>10.625999999999999</v>
      </c>
      <c r="AA132">
        <v>140.60911899999999</v>
      </c>
      <c r="AB132">
        <v>0.90106600000000003</v>
      </c>
      <c r="AC132">
        <v>43.399954999999999</v>
      </c>
      <c r="AD132" s="1">
        <v>485</v>
      </c>
      <c r="AE132">
        <v>6</v>
      </c>
      <c r="AF132">
        <v>358</v>
      </c>
      <c r="AG132">
        <v>75</v>
      </c>
      <c r="AH132">
        <v>16.435967999999999</v>
      </c>
      <c r="AI132">
        <v>317.8</v>
      </c>
      <c r="AJ132">
        <v>0</v>
      </c>
      <c r="AK132">
        <v>2</v>
      </c>
      <c r="AL132">
        <v>176</v>
      </c>
      <c r="AM132" t="s">
        <v>530</v>
      </c>
      <c r="AN132" t="s">
        <v>791</v>
      </c>
      <c r="AO132">
        <v>377.17700000000002</v>
      </c>
      <c r="AR132" t="s">
        <v>119</v>
      </c>
      <c r="AS132" t="s">
        <v>123</v>
      </c>
      <c r="AT132" t="s">
        <v>253</v>
      </c>
      <c r="AU132" t="s">
        <v>529</v>
      </c>
      <c r="AV132" t="s">
        <v>48</v>
      </c>
      <c r="AW132">
        <v>14</v>
      </c>
      <c r="BB132">
        <v>0.95485975060742379</v>
      </c>
      <c r="BC132" t="s">
        <v>66</v>
      </c>
      <c r="BF132" t="s">
        <v>119</v>
      </c>
      <c r="BG132" t="s">
        <v>123</v>
      </c>
      <c r="BH132" t="s">
        <v>529</v>
      </c>
      <c r="BI132">
        <v>2182</v>
      </c>
      <c r="BJ132">
        <v>14</v>
      </c>
      <c r="BK132" t="s">
        <v>253</v>
      </c>
      <c r="BL132" t="s">
        <v>256</v>
      </c>
      <c r="BM132">
        <v>0.95485975060742379</v>
      </c>
      <c r="BN132" t="s">
        <v>66</v>
      </c>
      <c r="BO132" t="s">
        <v>182</v>
      </c>
      <c r="BP132">
        <v>2311.047</v>
      </c>
    </row>
    <row r="133" spans="1:68" ht="16.5">
      <c r="A133" s="127" t="str">
        <f t="shared" si="72"/>
        <v>선진여객</v>
      </c>
      <c r="B133" s="128" t="str">
        <f t="shared" si="73"/>
        <v>정윤부</v>
      </c>
      <c r="C133" s="129" t="str">
        <f t="shared" si="74"/>
        <v>D</v>
      </c>
      <c r="D133" s="130">
        <f t="shared" si="75"/>
        <v>0.81304347826086965</v>
      </c>
      <c r="E133" s="131">
        <f t="shared" si="76"/>
        <v>7880</v>
      </c>
      <c r="F133" s="132" t="str">
        <f t="shared" si="77"/>
        <v>87</v>
      </c>
      <c r="G133" s="133" t="str">
        <f t="shared" si="78"/>
        <v>78바1186</v>
      </c>
      <c r="H133" s="134">
        <f t="shared" si="79"/>
        <v>1</v>
      </c>
      <c r="I133" s="135">
        <f t="shared" si="80"/>
        <v>2217.2260000000001</v>
      </c>
      <c r="J133" s="136">
        <f t="shared" si="81"/>
        <v>4.1819926319165502E-3</v>
      </c>
      <c r="K133" s="136">
        <f t="shared" si="82"/>
        <v>0.37637849370452892</v>
      </c>
      <c r="L133" s="136">
        <f t="shared" si="83"/>
        <v>9.2006859021137213E-2</v>
      </c>
      <c r="M133" s="137">
        <f t="shared" si="84"/>
        <v>13.348000000000001</v>
      </c>
      <c r="N133" s="138">
        <f t="shared" si="85"/>
        <v>0.2706084088856977</v>
      </c>
      <c r="O133" s="138">
        <f t="shared" si="86"/>
        <v>20.11522506050353</v>
      </c>
      <c r="P133" s="233">
        <f t="shared" si="87"/>
        <v>0</v>
      </c>
      <c r="Q133" s="234">
        <f t="shared" si="88"/>
        <v>6</v>
      </c>
      <c r="R133" s="234">
        <f t="shared" si="89"/>
        <v>446</v>
      </c>
      <c r="T133">
        <v>516</v>
      </c>
      <c r="U133">
        <v>7880</v>
      </c>
      <c r="V133" t="s">
        <v>531</v>
      </c>
      <c r="W133">
        <v>2217.2260000000001</v>
      </c>
      <c r="X133">
        <v>1185.7929999999999</v>
      </c>
      <c r="Y133">
        <v>1.87</v>
      </c>
      <c r="Z133">
        <v>13.348000000000001</v>
      </c>
      <c r="AA133">
        <v>141.13439500000001</v>
      </c>
      <c r="AB133">
        <v>0.59022300000000005</v>
      </c>
      <c r="AC133">
        <v>53.119951</v>
      </c>
      <c r="AD133" s="1">
        <v>204</v>
      </c>
      <c r="AE133">
        <v>6</v>
      </c>
      <c r="AF133">
        <v>446</v>
      </c>
      <c r="AG133">
        <v>86</v>
      </c>
      <c r="AH133">
        <v>15.710032</v>
      </c>
      <c r="AI133">
        <v>952.9</v>
      </c>
      <c r="AJ133">
        <v>6.3</v>
      </c>
      <c r="AK133">
        <v>0</v>
      </c>
      <c r="AL133">
        <v>0</v>
      </c>
      <c r="AM133" t="s">
        <v>532</v>
      </c>
      <c r="AN133" t="s">
        <v>792</v>
      </c>
      <c r="AO133">
        <v>2217.2260000000001</v>
      </c>
      <c r="AR133" t="s">
        <v>119</v>
      </c>
      <c r="AS133" t="s">
        <v>124</v>
      </c>
      <c r="AT133" t="s">
        <v>287</v>
      </c>
      <c r="AU133" t="s">
        <v>531</v>
      </c>
      <c r="AV133" t="s">
        <v>48</v>
      </c>
      <c r="AW133">
        <v>1</v>
      </c>
      <c r="BB133">
        <v>0.81304347826086965</v>
      </c>
      <c r="BC133" t="s">
        <v>67</v>
      </c>
      <c r="BF133" t="s">
        <v>119</v>
      </c>
      <c r="BG133" t="s">
        <v>124</v>
      </c>
      <c r="BH133" t="s">
        <v>531</v>
      </c>
      <c r="BI133">
        <v>7880</v>
      </c>
      <c r="BJ133">
        <v>1</v>
      </c>
      <c r="BK133" t="s">
        <v>287</v>
      </c>
      <c r="BL133" t="s">
        <v>178</v>
      </c>
      <c r="BM133">
        <v>0.81304347826086965</v>
      </c>
      <c r="BN133" t="s">
        <v>67</v>
      </c>
      <c r="BO133" t="s">
        <v>183</v>
      </c>
      <c r="BP133">
        <v>2217.2260000000001</v>
      </c>
    </row>
    <row r="134" spans="1:68" ht="16.5">
      <c r="A134" s="110" t="str">
        <f t="shared" ref="A134:A159" si="90">BF134</f>
        <v>선진여객</v>
      </c>
      <c r="B134" s="111" t="str">
        <f t="shared" ref="B134:B159" si="91">BH134</f>
        <v>정일</v>
      </c>
      <c r="C134" s="112" t="str">
        <f t="shared" ref="C134:C159" si="92">BN134</f>
        <v>B</v>
      </c>
      <c r="D134" s="113">
        <f t="shared" ref="D134:D159" si="93">BM134</f>
        <v>0.92192307692307685</v>
      </c>
      <c r="E134" s="114">
        <f t="shared" ref="E134:E159" si="94">U134</f>
        <v>2535</v>
      </c>
      <c r="F134" s="115" t="str">
        <f t="shared" ref="F134:F159" si="95">BG134</f>
        <v>80</v>
      </c>
      <c r="G134" s="116" t="str">
        <f t="shared" ref="G134:G159" si="96">BK134</f>
        <v>78바1140</v>
      </c>
      <c r="H134" s="117">
        <f t="shared" ref="H134:H159" si="97">BJ134</f>
        <v>1</v>
      </c>
      <c r="I134" s="118">
        <f t="shared" ref="I134:I159" si="98">BP134</f>
        <v>2385.9609999999998</v>
      </c>
      <c r="J134" s="119">
        <f t="shared" ref="J134:J159" si="99">AB134/AA134</f>
        <v>1.3603090659863521E-3</v>
      </c>
      <c r="K134" s="119">
        <f t="shared" ref="K134:K159" si="100">AC134/AA134</f>
        <v>0.36162267907497564</v>
      </c>
      <c r="L134" s="119">
        <f t="shared" ref="L134:L159" si="101">AD134/I134</f>
        <v>0.18399294875314393</v>
      </c>
      <c r="M134" s="120">
        <f t="shared" ref="M134:M159" si="102">Z134</f>
        <v>11.101000000000001</v>
      </c>
      <c r="N134" s="121">
        <f t="shared" ref="N134:N159" si="103">AE134*100/W134</f>
        <v>0.12573550028688651</v>
      </c>
      <c r="O134" s="121">
        <f t="shared" ref="O134:O159" si="104">AF134*100/W134</f>
        <v>13.32796303040997</v>
      </c>
      <c r="P134" s="235">
        <f t="shared" ref="P134:P159" si="105">AK134</f>
        <v>0</v>
      </c>
      <c r="Q134" s="236">
        <f t="shared" ref="Q134:Q159" si="106">AE134</f>
        <v>3</v>
      </c>
      <c r="R134" s="236">
        <f t="shared" ref="R134:R159" si="107">AF134</f>
        <v>318</v>
      </c>
      <c r="T134">
        <v>516</v>
      </c>
      <c r="U134">
        <v>2535</v>
      </c>
      <c r="V134" t="s">
        <v>533</v>
      </c>
      <c r="W134">
        <v>2385.9609999999998</v>
      </c>
      <c r="X134">
        <v>995.49099999999999</v>
      </c>
      <c r="Y134">
        <v>2.3969999999999998</v>
      </c>
      <c r="Z134">
        <v>11.101000000000001</v>
      </c>
      <c r="AA134">
        <v>158.022177</v>
      </c>
      <c r="AB134">
        <v>0.21495900000000001</v>
      </c>
      <c r="AC134">
        <v>57.144402999999997</v>
      </c>
      <c r="AD134" s="1">
        <v>439</v>
      </c>
      <c r="AE134">
        <v>3</v>
      </c>
      <c r="AF134">
        <v>318</v>
      </c>
      <c r="AG134">
        <v>68</v>
      </c>
      <c r="AH134">
        <v>15.098898999999999</v>
      </c>
      <c r="AI134">
        <v>7.8</v>
      </c>
      <c r="AJ134">
        <v>0</v>
      </c>
      <c r="AK134">
        <v>0</v>
      </c>
      <c r="AL134">
        <v>0</v>
      </c>
      <c r="AM134" t="s">
        <v>534</v>
      </c>
      <c r="AN134" t="s">
        <v>793</v>
      </c>
      <c r="AO134">
        <v>2385.9609999999998</v>
      </c>
      <c r="AR134" t="s">
        <v>119</v>
      </c>
      <c r="AS134" t="s">
        <v>123</v>
      </c>
      <c r="AT134" t="s">
        <v>243</v>
      </c>
      <c r="AU134" t="s">
        <v>533</v>
      </c>
      <c r="AV134" t="s">
        <v>48</v>
      </c>
      <c r="AW134">
        <v>1</v>
      </c>
      <c r="BB134">
        <v>0.92192307692307685</v>
      </c>
      <c r="BC134" t="s">
        <v>68</v>
      </c>
      <c r="BF134" t="s">
        <v>119</v>
      </c>
      <c r="BG134" t="s">
        <v>123</v>
      </c>
      <c r="BH134" t="s">
        <v>533</v>
      </c>
      <c r="BI134">
        <v>2535</v>
      </c>
      <c r="BJ134">
        <v>1</v>
      </c>
      <c r="BK134" t="s">
        <v>243</v>
      </c>
      <c r="BL134" t="s">
        <v>178</v>
      </c>
      <c r="BM134">
        <v>0.92192307692307685</v>
      </c>
      <c r="BN134" t="s">
        <v>68</v>
      </c>
      <c r="BO134" t="s">
        <v>179</v>
      </c>
      <c r="BP134">
        <v>2385.9609999999998</v>
      </c>
    </row>
    <row r="135" spans="1:68" ht="16.5">
      <c r="A135" s="127" t="str">
        <f t="shared" si="90"/>
        <v>선진여객</v>
      </c>
      <c r="B135" s="128" t="str">
        <f t="shared" si="91"/>
        <v>정충식</v>
      </c>
      <c r="C135" s="129" t="str">
        <f t="shared" si="92"/>
        <v>D</v>
      </c>
      <c r="D135" s="130">
        <f t="shared" si="93"/>
        <v>0.81821428571428578</v>
      </c>
      <c r="E135" s="131">
        <f t="shared" si="94"/>
        <v>4063</v>
      </c>
      <c r="F135" s="132" t="str">
        <f t="shared" si="95"/>
        <v>595</v>
      </c>
      <c r="G135" s="133" t="str">
        <f t="shared" si="96"/>
        <v>73아1097</v>
      </c>
      <c r="H135" s="134">
        <f t="shared" si="97"/>
        <v>1</v>
      </c>
      <c r="I135" s="135">
        <f t="shared" si="98"/>
        <v>2668.87</v>
      </c>
      <c r="J135" s="136">
        <f t="shared" si="99"/>
        <v>1.4300798268329048E-2</v>
      </c>
      <c r="K135" s="136">
        <f t="shared" si="100"/>
        <v>0.27158720628545063</v>
      </c>
      <c r="L135" s="136">
        <f t="shared" si="101"/>
        <v>0.14463049905015982</v>
      </c>
      <c r="M135" s="137">
        <f t="shared" si="102"/>
        <v>7.7709999999999999</v>
      </c>
      <c r="N135" s="138">
        <f t="shared" si="103"/>
        <v>7.4938082409409232E-2</v>
      </c>
      <c r="O135" s="138">
        <f t="shared" si="104"/>
        <v>0.97419507132231997</v>
      </c>
      <c r="P135" s="233">
        <f t="shared" si="105"/>
        <v>4</v>
      </c>
      <c r="Q135" s="234">
        <f t="shared" si="106"/>
        <v>2</v>
      </c>
      <c r="R135" s="234">
        <f t="shared" si="107"/>
        <v>26</v>
      </c>
      <c r="T135">
        <v>516</v>
      </c>
      <c r="U135">
        <v>4063</v>
      </c>
      <c r="V135" t="s">
        <v>535</v>
      </c>
      <c r="W135">
        <v>2668.87</v>
      </c>
      <c r="X135">
        <v>1165.0909999999999</v>
      </c>
      <c r="Y135">
        <v>2.2909999999999999</v>
      </c>
      <c r="Z135">
        <v>7.7709999999999999</v>
      </c>
      <c r="AA135">
        <v>185.57243800000001</v>
      </c>
      <c r="AB135">
        <v>2.6538339999999998</v>
      </c>
      <c r="AC135">
        <v>50.399099999999997</v>
      </c>
      <c r="AD135" s="1">
        <v>386</v>
      </c>
      <c r="AE135">
        <v>2</v>
      </c>
      <c r="AF135">
        <v>26</v>
      </c>
      <c r="AG135">
        <v>68</v>
      </c>
      <c r="AH135">
        <v>14.381823000000001</v>
      </c>
      <c r="AI135">
        <v>145.4</v>
      </c>
      <c r="AJ135">
        <v>0</v>
      </c>
      <c r="AK135">
        <v>4</v>
      </c>
      <c r="AL135">
        <v>908</v>
      </c>
      <c r="AM135" t="s">
        <v>536</v>
      </c>
      <c r="AN135" t="s">
        <v>794</v>
      </c>
      <c r="AO135">
        <v>2668.87</v>
      </c>
      <c r="AR135" t="s">
        <v>119</v>
      </c>
      <c r="AS135" t="s">
        <v>121</v>
      </c>
      <c r="AT135" t="s">
        <v>215</v>
      </c>
      <c r="AU135" t="s">
        <v>535</v>
      </c>
      <c r="AV135" t="s">
        <v>48</v>
      </c>
      <c r="AW135">
        <v>1</v>
      </c>
      <c r="BB135">
        <v>0.81821428571428578</v>
      </c>
      <c r="BC135" t="s">
        <v>67</v>
      </c>
      <c r="BF135" t="s">
        <v>119</v>
      </c>
      <c r="BG135" t="s">
        <v>121</v>
      </c>
      <c r="BH135" t="s">
        <v>535</v>
      </c>
      <c r="BI135">
        <v>4063</v>
      </c>
      <c r="BJ135">
        <v>1</v>
      </c>
      <c r="BK135" t="s">
        <v>215</v>
      </c>
      <c r="BL135" t="s">
        <v>178</v>
      </c>
      <c r="BM135">
        <v>0.81821428571428578</v>
      </c>
      <c r="BN135" t="s">
        <v>67</v>
      </c>
      <c r="BO135" t="s">
        <v>183</v>
      </c>
      <c r="BP135">
        <v>2668.87</v>
      </c>
    </row>
    <row r="136" spans="1:68" ht="16.5">
      <c r="A136" s="110" t="str">
        <f t="shared" si="90"/>
        <v>선진여객</v>
      </c>
      <c r="B136" s="111" t="str">
        <f t="shared" si="91"/>
        <v>정홍기</v>
      </c>
      <c r="C136" s="112" t="str">
        <f t="shared" si="92"/>
        <v>D</v>
      </c>
      <c r="D136" s="113">
        <f t="shared" si="93"/>
        <v>0.82450000000000001</v>
      </c>
      <c r="E136" s="114">
        <f t="shared" si="94"/>
        <v>8812</v>
      </c>
      <c r="F136" s="115" t="str">
        <f t="shared" si="95"/>
        <v>72</v>
      </c>
      <c r="G136" s="116" t="str">
        <f t="shared" si="96"/>
        <v>70바3737</v>
      </c>
      <c r="H136" s="117">
        <f t="shared" si="97"/>
        <v>1</v>
      </c>
      <c r="I136" s="118">
        <f t="shared" si="98"/>
        <v>479.74</v>
      </c>
      <c r="J136" s="119">
        <f t="shared" si="99"/>
        <v>2.1890164743671926E-2</v>
      </c>
      <c r="K136" s="119">
        <f t="shared" si="100"/>
        <v>0.33862536264873488</v>
      </c>
      <c r="L136" s="119">
        <f t="shared" si="101"/>
        <v>0.28557135114853877</v>
      </c>
      <c r="M136" s="120">
        <f t="shared" si="102"/>
        <v>17.100000000000001</v>
      </c>
      <c r="N136" s="121">
        <f t="shared" si="103"/>
        <v>0</v>
      </c>
      <c r="O136" s="121">
        <f t="shared" si="104"/>
        <v>13.34055946971276</v>
      </c>
      <c r="P136" s="235">
        <f t="shared" si="105"/>
        <v>1</v>
      </c>
      <c r="Q136" s="236">
        <f t="shared" si="106"/>
        <v>0</v>
      </c>
      <c r="R136" s="236">
        <f t="shared" si="107"/>
        <v>64</v>
      </c>
      <c r="T136">
        <v>516</v>
      </c>
      <c r="U136">
        <v>8812</v>
      </c>
      <c r="V136" t="s">
        <v>795</v>
      </c>
      <c r="W136">
        <v>479.74</v>
      </c>
      <c r="X136">
        <v>290.87400000000002</v>
      </c>
      <c r="Y136">
        <v>1.649</v>
      </c>
      <c r="Z136">
        <v>17.100000000000001</v>
      </c>
      <c r="AA136">
        <v>26.051380000000002</v>
      </c>
      <c r="AB136">
        <v>0.57026900000000003</v>
      </c>
      <c r="AC136">
        <v>8.8216579999999993</v>
      </c>
      <c r="AD136" s="1">
        <v>137</v>
      </c>
      <c r="AE136">
        <v>0</v>
      </c>
      <c r="AF136">
        <v>64</v>
      </c>
      <c r="AG136">
        <v>90</v>
      </c>
      <c r="AH136">
        <v>18.415147000000001</v>
      </c>
      <c r="AI136">
        <v>435.5</v>
      </c>
      <c r="AJ136">
        <v>71.7</v>
      </c>
      <c r="AK136">
        <v>1</v>
      </c>
      <c r="AL136">
        <v>47</v>
      </c>
      <c r="AM136" t="s">
        <v>796</v>
      </c>
      <c r="AN136" t="s">
        <v>797</v>
      </c>
      <c r="AO136">
        <v>479.74</v>
      </c>
      <c r="AR136" t="s">
        <v>119</v>
      </c>
      <c r="AS136" t="s">
        <v>122</v>
      </c>
      <c r="AT136" t="s">
        <v>635</v>
      </c>
      <c r="AU136" t="s">
        <v>795</v>
      </c>
      <c r="AV136" t="s">
        <v>48</v>
      </c>
      <c r="AW136">
        <v>1</v>
      </c>
      <c r="BB136">
        <v>0.82450000000000001</v>
      </c>
      <c r="BC136" t="s">
        <v>67</v>
      </c>
      <c r="BF136" t="s">
        <v>119</v>
      </c>
      <c r="BG136" t="s">
        <v>122</v>
      </c>
      <c r="BH136" t="s">
        <v>795</v>
      </c>
      <c r="BI136">
        <v>8812</v>
      </c>
      <c r="BJ136">
        <v>1</v>
      </c>
      <c r="BK136" t="s">
        <v>635</v>
      </c>
      <c r="BL136" t="s">
        <v>178</v>
      </c>
      <c r="BM136">
        <v>0.82450000000000001</v>
      </c>
      <c r="BN136" t="s">
        <v>67</v>
      </c>
      <c r="BO136" t="s">
        <v>183</v>
      </c>
      <c r="BP136">
        <v>479.74</v>
      </c>
    </row>
    <row r="137" spans="1:68" ht="16.5">
      <c r="A137" s="127" t="str">
        <f t="shared" si="90"/>
        <v>선진여객</v>
      </c>
      <c r="B137" s="128" t="str">
        <f t="shared" si="91"/>
        <v>정훈</v>
      </c>
      <c r="C137" s="129" t="str">
        <f t="shared" si="92"/>
        <v>F</v>
      </c>
      <c r="D137" s="130">
        <f t="shared" si="93"/>
        <v>0.73652173913043484</v>
      </c>
      <c r="E137" s="131">
        <f t="shared" si="94"/>
        <v>6408</v>
      </c>
      <c r="F137" s="132" t="str">
        <f t="shared" si="95"/>
        <v>87</v>
      </c>
      <c r="G137" s="133" t="str">
        <f t="shared" si="96"/>
        <v>78바1186</v>
      </c>
      <c r="H137" s="134">
        <f t="shared" si="97"/>
        <v>1</v>
      </c>
      <c r="I137" s="135">
        <f t="shared" si="98"/>
        <v>1993.02</v>
      </c>
      <c r="J137" s="136">
        <f t="shared" si="99"/>
        <v>9.6177006022408335E-3</v>
      </c>
      <c r="K137" s="136">
        <f t="shared" si="100"/>
        <v>0.3931900445892248</v>
      </c>
      <c r="L137" s="136">
        <f t="shared" si="101"/>
        <v>0.13898505785190315</v>
      </c>
      <c r="M137" s="137">
        <f t="shared" si="102"/>
        <v>15.231999999999999</v>
      </c>
      <c r="N137" s="138">
        <f t="shared" si="103"/>
        <v>5.0175111137871174E-2</v>
      </c>
      <c r="O137" s="138">
        <f t="shared" si="104"/>
        <v>20.320920010837824</v>
      </c>
      <c r="P137" s="233">
        <f t="shared" si="105"/>
        <v>1</v>
      </c>
      <c r="Q137" s="234">
        <f t="shared" si="106"/>
        <v>1</v>
      </c>
      <c r="R137" s="234">
        <f t="shared" si="107"/>
        <v>405</v>
      </c>
      <c r="T137">
        <v>516</v>
      </c>
      <c r="U137">
        <v>6408</v>
      </c>
      <c r="V137" t="s">
        <v>537</v>
      </c>
      <c r="W137">
        <v>1993.02</v>
      </c>
      <c r="X137">
        <v>1176.787</v>
      </c>
      <c r="Y137">
        <v>1.694</v>
      </c>
      <c r="Z137">
        <v>15.231999999999999</v>
      </c>
      <c r="AA137">
        <v>132.93884399999999</v>
      </c>
      <c r="AB137">
        <v>1.2785660000000001</v>
      </c>
      <c r="AC137">
        <v>52.270229999999998</v>
      </c>
      <c r="AD137" s="1">
        <v>277</v>
      </c>
      <c r="AE137">
        <v>1</v>
      </c>
      <c r="AF137">
        <v>405</v>
      </c>
      <c r="AG137">
        <v>68</v>
      </c>
      <c r="AH137">
        <v>14.992006</v>
      </c>
      <c r="AI137">
        <v>186.2</v>
      </c>
      <c r="AJ137">
        <v>0</v>
      </c>
      <c r="AK137">
        <v>1</v>
      </c>
      <c r="AL137">
        <v>88</v>
      </c>
      <c r="AM137" t="s">
        <v>538</v>
      </c>
      <c r="AN137" t="s">
        <v>798</v>
      </c>
      <c r="AO137">
        <v>1993.02</v>
      </c>
      <c r="AR137" t="s">
        <v>119</v>
      </c>
      <c r="AS137" t="s">
        <v>124</v>
      </c>
      <c r="AT137" t="s">
        <v>287</v>
      </c>
      <c r="AU137" t="s">
        <v>537</v>
      </c>
      <c r="AV137" t="s">
        <v>48</v>
      </c>
      <c r="AW137">
        <v>1</v>
      </c>
      <c r="BB137">
        <v>0.73652173913043484</v>
      </c>
      <c r="BC137" t="s">
        <v>70</v>
      </c>
      <c r="BF137" t="s">
        <v>119</v>
      </c>
      <c r="BG137" t="s">
        <v>124</v>
      </c>
      <c r="BH137" t="s">
        <v>537</v>
      </c>
      <c r="BI137">
        <v>6408</v>
      </c>
      <c r="BJ137">
        <v>1</v>
      </c>
      <c r="BK137" t="s">
        <v>287</v>
      </c>
      <c r="BL137" t="s">
        <v>178</v>
      </c>
      <c r="BM137">
        <v>0.73652173913043484</v>
      </c>
      <c r="BN137" t="s">
        <v>70</v>
      </c>
      <c r="BO137" t="s">
        <v>192</v>
      </c>
      <c r="BP137">
        <v>1993.02</v>
      </c>
    </row>
    <row r="138" spans="1:68" ht="16.5">
      <c r="A138" s="110" t="str">
        <f t="shared" si="90"/>
        <v>선진여객</v>
      </c>
      <c r="B138" s="111" t="str">
        <f t="shared" si="91"/>
        <v>조권석</v>
      </c>
      <c r="C138" s="112" t="str">
        <f t="shared" si="92"/>
        <v>C</v>
      </c>
      <c r="D138" s="113">
        <f t="shared" si="93"/>
        <v>0.86218749999999988</v>
      </c>
      <c r="E138" s="114">
        <f t="shared" si="94"/>
        <v>4595</v>
      </c>
      <c r="F138" s="115" t="str">
        <f t="shared" si="95"/>
        <v>300</v>
      </c>
      <c r="G138" s="116" t="str">
        <f t="shared" si="96"/>
        <v>78바1195</v>
      </c>
      <c r="H138" s="117">
        <f t="shared" si="97"/>
        <v>1</v>
      </c>
      <c r="I138" s="118">
        <f t="shared" si="98"/>
        <v>2409.4989999999998</v>
      </c>
      <c r="J138" s="119">
        <f t="shared" si="99"/>
        <v>6.4631069056102367E-3</v>
      </c>
      <c r="K138" s="119">
        <f t="shared" si="100"/>
        <v>0.32275937136431548</v>
      </c>
      <c r="L138" s="119">
        <f t="shared" si="101"/>
        <v>6.5158773670377132E-2</v>
      </c>
      <c r="M138" s="120">
        <f t="shared" si="102"/>
        <v>11.941000000000001</v>
      </c>
      <c r="N138" s="121">
        <f t="shared" si="103"/>
        <v>4.1502403611705173E-2</v>
      </c>
      <c r="O138" s="121">
        <f t="shared" si="104"/>
        <v>4.8142788189578001</v>
      </c>
      <c r="P138" s="235">
        <f t="shared" si="105"/>
        <v>0</v>
      </c>
      <c r="Q138" s="236">
        <f t="shared" si="106"/>
        <v>1</v>
      </c>
      <c r="R138" s="236">
        <f t="shared" si="107"/>
        <v>116</v>
      </c>
      <c r="T138">
        <v>516</v>
      </c>
      <c r="U138">
        <v>4595</v>
      </c>
      <c r="V138" t="s">
        <v>539</v>
      </c>
      <c r="W138">
        <v>2409.4989999999998</v>
      </c>
      <c r="X138">
        <v>873.35699999999997</v>
      </c>
      <c r="Y138">
        <v>2.7589999999999999</v>
      </c>
      <c r="Z138">
        <v>11.941000000000001</v>
      </c>
      <c r="AA138">
        <v>136.10745</v>
      </c>
      <c r="AB138">
        <v>0.87967700000000004</v>
      </c>
      <c r="AC138">
        <v>43.929955</v>
      </c>
      <c r="AD138" s="1">
        <v>157</v>
      </c>
      <c r="AE138">
        <v>1</v>
      </c>
      <c r="AF138">
        <v>116</v>
      </c>
      <c r="AG138">
        <v>76</v>
      </c>
      <c r="AH138">
        <v>17.702916999999999</v>
      </c>
      <c r="AI138">
        <v>995.5</v>
      </c>
      <c r="AJ138">
        <v>0</v>
      </c>
      <c r="AK138">
        <v>0</v>
      </c>
      <c r="AL138">
        <v>0</v>
      </c>
      <c r="AM138" t="s">
        <v>540</v>
      </c>
      <c r="AN138" t="s">
        <v>799</v>
      </c>
      <c r="AO138">
        <v>2409.4989999999998</v>
      </c>
      <c r="AR138" t="s">
        <v>119</v>
      </c>
      <c r="AS138" t="s">
        <v>120</v>
      </c>
      <c r="AT138" t="s">
        <v>210</v>
      </c>
      <c r="AU138" t="s">
        <v>539</v>
      </c>
      <c r="AV138" t="s">
        <v>48</v>
      </c>
      <c r="AW138">
        <v>1</v>
      </c>
      <c r="BB138">
        <v>0.86218749999999988</v>
      </c>
      <c r="BC138" t="s">
        <v>69</v>
      </c>
      <c r="BF138" t="s">
        <v>119</v>
      </c>
      <c r="BG138" t="s">
        <v>120</v>
      </c>
      <c r="BH138" t="s">
        <v>539</v>
      </c>
      <c r="BI138">
        <v>4595</v>
      </c>
      <c r="BJ138">
        <v>1</v>
      </c>
      <c r="BK138" t="s">
        <v>210</v>
      </c>
      <c r="BL138" t="s">
        <v>178</v>
      </c>
      <c r="BM138">
        <v>0.86218749999999988</v>
      </c>
      <c r="BN138" t="s">
        <v>69</v>
      </c>
      <c r="BO138" t="s">
        <v>181</v>
      </c>
      <c r="BP138">
        <v>2409.4989999999998</v>
      </c>
    </row>
    <row r="139" spans="1:68" ht="16.5">
      <c r="A139" s="127" t="str">
        <f t="shared" si="90"/>
        <v>선진여객</v>
      </c>
      <c r="B139" s="128" t="str">
        <f t="shared" si="91"/>
        <v>조성래</v>
      </c>
      <c r="C139" s="129" t="str">
        <f t="shared" si="92"/>
        <v>F</v>
      </c>
      <c r="D139" s="130">
        <f t="shared" si="93"/>
        <v>0.75166666666666671</v>
      </c>
      <c r="E139" s="131">
        <f t="shared" si="94"/>
        <v>1926</v>
      </c>
      <c r="F139" s="132" t="str">
        <f t="shared" si="95"/>
        <v>87</v>
      </c>
      <c r="G139" s="133" t="str">
        <f t="shared" si="96"/>
        <v>73아1091</v>
      </c>
      <c r="H139" s="134">
        <f t="shared" si="97"/>
        <v>1</v>
      </c>
      <c r="I139" s="135">
        <f t="shared" si="98"/>
        <v>2143.8589999999999</v>
      </c>
      <c r="J139" s="136">
        <f t="shared" si="99"/>
        <v>1.1977312690701491E-2</v>
      </c>
      <c r="K139" s="136">
        <f t="shared" si="100"/>
        <v>0.39339189127331481</v>
      </c>
      <c r="L139" s="136">
        <f t="shared" si="101"/>
        <v>0.19357616335775815</v>
      </c>
      <c r="M139" s="137">
        <f t="shared" si="102"/>
        <v>17.462</v>
      </c>
      <c r="N139" s="138">
        <f t="shared" si="103"/>
        <v>0</v>
      </c>
      <c r="O139" s="138">
        <f t="shared" si="104"/>
        <v>10.401803476814473</v>
      </c>
      <c r="P139" s="233">
        <f t="shared" si="105"/>
        <v>1</v>
      </c>
      <c r="Q139" s="234">
        <f t="shared" si="106"/>
        <v>0</v>
      </c>
      <c r="R139" s="234">
        <f t="shared" si="107"/>
        <v>223</v>
      </c>
      <c r="T139">
        <v>516</v>
      </c>
      <c r="U139">
        <v>1926</v>
      </c>
      <c r="V139" t="s">
        <v>541</v>
      </c>
      <c r="W139">
        <v>2143.8589999999999</v>
      </c>
      <c r="X139">
        <v>1188.4369999999999</v>
      </c>
      <c r="Y139">
        <v>1.804</v>
      </c>
      <c r="Z139">
        <v>17.462</v>
      </c>
      <c r="AA139">
        <v>134.81246100000001</v>
      </c>
      <c r="AB139">
        <v>1.6146910000000001</v>
      </c>
      <c r="AC139">
        <v>53.034129</v>
      </c>
      <c r="AD139" s="1">
        <v>415</v>
      </c>
      <c r="AE139">
        <v>0</v>
      </c>
      <c r="AF139">
        <v>223</v>
      </c>
      <c r="AG139">
        <v>79</v>
      </c>
      <c r="AH139">
        <v>15.902528</v>
      </c>
      <c r="AI139">
        <v>1029.8</v>
      </c>
      <c r="AJ139">
        <v>0</v>
      </c>
      <c r="AK139">
        <v>1</v>
      </c>
      <c r="AL139">
        <v>32</v>
      </c>
      <c r="AM139" t="s">
        <v>542</v>
      </c>
      <c r="AN139" t="s">
        <v>800</v>
      </c>
      <c r="AO139">
        <v>2143.8589999999999</v>
      </c>
      <c r="AR139" t="s">
        <v>119</v>
      </c>
      <c r="AS139" t="s">
        <v>124</v>
      </c>
      <c r="AT139" t="s">
        <v>272</v>
      </c>
      <c r="AU139" t="s">
        <v>541</v>
      </c>
      <c r="AV139" t="s">
        <v>48</v>
      </c>
      <c r="AW139">
        <v>1</v>
      </c>
      <c r="BB139">
        <v>0.75166666666666671</v>
      </c>
      <c r="BC139" t="s">
        <v>70</v>
      </c>
      <c r="BF139" t="s">
        <v>119</v>
      </c>
      <c r="BG139" t="s">
        <v>124</v>
      </c>
      <c r="BH139" t="s">
        <v>541</v>
      </c>
      <c r="BI139">
        <v>1926</v>
      </c>
      <c r="BJ139">
        <v>1</v>
      </c>
      <c r="BK139" t="s">
        <v>272</v>
      </c>
      <c r="BL139" t="s">
        <v>178</v>
      </c>
      <c r="BM139">
        <v>0.75166666666666671</v>
      </c>
      <c r="BN139" t="s">
        <v>70</v>
      </c>
      <c r="BO139" t="s">
        <v>192</v>
      </c>
      <c r="BP139">
        <v>2143.8589999999999</v>
      </c>
    </row>
    <row r="140" spans="1:68" ht="16.5">
      <c r="A140" s="110" t="str">
        <f t="shared" si="90"/>
        <v>선진여객</v>
      </c>
      <c r="B140" s="111" t="str">
        <f t="shared" si="91"/>
        <v>주태규</v>
      </c>
      <c r="C140" s="112" t="str">
        <f t="shared" si="92"/>
        <v>C</v>
      </c>
      <c r="D140" s="113">
        <f t="shared" si="93"/>
        <v>0.87238594563634053</v>
      </c>
      <c r="E140" s="114">
        <f t="shared" si="94"/>
        <v>8771</v>
      </c>
      <c r="F140" s="115" t="str">
        <f t="shared" si="95"/>
        <v>80</v>
      </c>
      <c r="G140" s="116" t="str">
        <f t="shared" si="96"/>
        <v>78바1153</v>
      </c>
      <c r="H140" s="117">
        <f t="shared" si="97"/>
        <v>2</v>
      </c>
      <c r="I140" s="118">
        <f t="shared" si="98"/>
        <v>2369.5920000000001</v>
      </c>
      <c r="J140" s="119">
        <f t="shared" si="99"/>
        <v>6.056689245718741E-3</v>
      </c>
      <c r="K140" s="119">
        <f t="shared" si="100"/>
        <v>0.36523741160627116</v>
      </c>
      <c r="L140" s="119">
        <f t="shared" si="101"/>
        <v>0.20298853135898501</v>
      </c>
      <c r="M140" s="120">
        <f t="shared" si="102"/>
        <v>10.874000000000001</v>
      </c>
      <c r="N140" s="121">
        <f t="shared" si="103"/>
        <v>0</v>
      </c>
      <c r="O140" s="121">
        <f t="shared" si="104"/>
        <v>3.7559208505092858</v>
      </c>
      <c r="P140" s="235">
        <f t="shared" si="105"/>
        <v>0</v>
      </c>
      <c r="Q140" s="236">
        <f t="shared" si="106"/>
        <v>0</v>
      </c>
      <c r="R140" s="236">
        <f t="shared" si="107"/>
        <v>89</v>
      </c>
      <c r="T140">
        <v>516</v>
      </c>
      <c r="U140">
        <v>8771</v>
      </c>
      <c r="V140" t="s">
        <v>543</v>
      </c>
      <c r="W140">
        <v>2369.5920000000001</v>
      </c>
      <c r="X140">
        <v>1045.066</v>
      </c>
      <c r="Y140">
        <v>2.2669999999999999</v>
      </c>
      <c r="Z140">
        <v>10.874000000000001</v>
      </c>
      <c r="AA140">
        <v>159.45856900000001</v>
      </c>
      <c r="AB140">
        <v>0.96579099999999996</v>
      </c>
      <c r="AC140">
        <v>58.240234999999998</v>
      </c>
      <c r="AD140" s="1">
        <v>481</v>
      </c>
      <c r="AE140">
        <v>0</v>
      </c>
      <c r="AF140">
        <v>89</v>
      </c>
      <c r="AG140">
        <v>65</v>
      </c>
      <c r="AH140">
        <v>14.860236</v>
      </c>
      <c r="AI140">
        <v>1.8</v>
      </c>
      <c r="AJ140">
        <v>0</v>
      </c>
      <c r="AK140">
        <v>0</v>
      </c>
      <c r="AL140">
        <v>0</v>
      </c>
      <c r="AM140" t="s">
        <v>544</v>
      </c>
      <c r="AN140" t="s">
        <v>801</v>
      </c>
      <c r="AO140">
        <v>2317.366</v>
      </c>
      <c r="AR140" t="s">
        <v>119</v>
      </c>
      <c r="AS140" t="s">
        <v>123</v>
      </c>
      <c r="AT140" t="s">
        <v>256</v>
      </c>
      <c r="AU140" t="s">
        <v>543</v>
      </c>
      <c r="AV140" t="s">
        <v>48</v>
      </c>
      <c r="AW140">
        <v>2</v>
      </c>
      <c r="BB140">
        <v>0.87238594563634053</v>
      </c>
      <c r="BC140" t="s">
        <v>69</v>
      </c>
      <c r="BF140" t="s">
        <v>119</v>
      </c>
      <c r="BG140" t="s">
        <v>123</v>
      </c>
      <c r="BH140" t="s">
        <v>543</v>
      </c>
      <c r="BI140">
        <v>8771</v>
      </c>
      <c r="BJ140">
        <v>2</v>
      </c>
      <c r="BK140" t="s">
        <v>256</v>
      </c>
      <c r="BL140" t="s">
        <v>246</v>
      </c>
      <c r="BM140">
        <v>0.87238594563634053</v>
      </c>
      <c r="BN140" t="s">
        <v>69</v>
      </c>
      <c r="BO140" t="s">
        <v>181</v>
      </c>
      <c r="BP140">
        <v>2369.5920000000001</v>
      </c>
    </row>
    <row r="141" spans="1:68" ht="16.5">
      <c r="A141" s="127" t="str">
        <f t="shared" si="90"/>
        <v>선진여객</v>
      </c>
      <c r="B141" s="128" t="str">
        <f t="shared" si="91"/>
        <v>진병문</v>
      </c>
      <c r="C141" s="129" t="str">
        <f t="shared" si="92"/>
        <v>F</v>
      </c>
      <c r="D141" s="130">
        <f t="shared" si="93"/>
        <v>0.73384615384615381</v>
      </c>
      <c r="E141" s="131">
        <f t="shared" si="94"/>
        <v>4078</v>
      </c>
      <c r="F141" s="132" t="str">
        <f t="shared" si="95"/>
        <v>72</v>
      </c>
      <c r="G141" s="133" t="str">
        <f t="shared" si="96"/>
        <v>78바1180</v>
      </c>
      <c r="H141" s="134">
        <f t="shared" si="97"/>
        <v>1</v>
      </c>
      <c r="I141" s="135">
        <f t="shared" si="98"/>
        <v>2751.7060000000001</v>
      </c>
      <c r="J141" s="136">
        <f t="shared" si="99"/>
        <v>2.1540169301597769E-2</v>
      </c>
      <c r="K141" s="136">
        <f t="shared" si="100"/>
        <v>0.3499214065754192</v>
      </c>
      <c r="L141" s="136">
        <f t="shared" si="101"/>
        <v>0.20641740069614994</v>
      </c>
      <c r="M141" s="137">
        <f t="shared" si="102"/>
        <v>14.888</v>
      </c>
      <c r="N141" s="138">
        <f t="shared" si="103"/>
        <v>7.2682183343714762E-2</v>
      </c>
      <c r="O141" s="138">
        <f t="shared" si="104"/>
        <v>30.126764995969772</v>
      </c>
      <c r="P141" s="233">
        <f t="shared" si="105"/>
        <v>19</v>
      </c>
      <c r="Q141" s="234">
        <f t="shared" si="106"/>
        <v>2</v>
      </c>
      <c r="R141" s="234">
        <f t="shared" si="107"/>
        <v>829</v>
      </c>
      <c r="T141">
        <v>516</v>
      </c>
      <c r="U141">
        <v>4078</v>
      </c>
      <c r="V141" t="s">
        <v>545</v>
      </c>
      <c r="W141">
        <v>2751.7060000000001</v>
      </c>
      <c r="X141">
        <v>1442.2059999999999</v>
      </c>
      <c r="Y141">
        <v>1.9079999999999999</v>
      </c>
      <c r="Z141">
        <v>14.888</v>
      </c>
      <c r="AA141">
        <v>150.94328899999999</v>
      </c>
      <c r="AB141">
        <v>3.251344</v>
      </c>
      <c r="AC141">
        <v>52.818288000000003</v>
      </c>
      <c r="AD141" s="1">
        <v>568</v>
      </c>
      <c r="AE141">
        <v>2</v>
      </c>
      <c r="AF141">
        <v>829</v>
      </c>
      <c r="AG141">
        <v>79</v>
      </c>
      <c r="AH141">
        <v>18.230065</v>
      </c>
      <c r="AI141">
        <v>3085</v>
      </c>
      <c r="AJ141">
        <v>0</v>
      </c>
      <c r="AK141">
        <v>19</v>
      </c>
      <c r="AL141">
        <v>11375</v>
      </c>
      <c r="AM141" t="s">
        <v>546</v>
      </c>
      <c r="AN141" t="s">
        <v>802</v>
      </c>
      <c r="AO141">
        <v>2751.7060000000001</v>
      </c>
      <c r="AR141" t="s">
        <v>119</v>
      </c>
      <c r="AS141" t="s">
        <v>122</v>
      </c>
      <c r="AT141" t="s">
        <v>228</v>
      </c>
      <c r="AU141" t="s">
        <v>545</v>
      </c>
      <c r="AV141" t="s">
        <v>48</v>
      </c>
      <c r="AW141">
        <v>1</v>
      </c>
      <c r="BB141">
        <v>0.73384615384615381</v>
      </c>
      <c r="BC141" t="s">
        <v>70</v>
      </c>
      <c r="BF141" t="s">
        <v>119</v>
      </c>
      <c r="BG141" t="s">
        <v>122</v>
      </c>
      <c r="BH141" t="s">
        <v>545</v>
      </c>
      <c r="BI141">
        <v>4078</v>
      </c>
      <c r="BJ141">
        <v>1</v>
      </c>
      <c r="BK141" t="s">
        <v>228</v>
      </c>
      <c r="BL141" t="s">
        <v>178</v>
      </c>
      <c r="BM141">
        <v>0.73384615384615381</v>
      </c>
      <c r="BN141" t="s">
        <v>70</v>
      </c>
      <c r="BO141" t="s">
        <v>192</v>
      </c>
      <c r="BP141">
        <v>2751.7060000000001</v>
      </c>
    </row>
    <row r="142" spans="1:68" ht="16.5">
      <c r="A142" s="110" t="str">
        <f t="shared" si="90"/>
        <v>선진여객</v>
      </c>
      <c r="B142" s="111" t="str">
        <f t="shared" si="91"/>
        <v>최규주</v>
      </c>
      <c r="C142" s="112" t="str">
        <f t="shared" si="92"/>
        <v>F</v>
      </c>
      <c r="D142" s="113">
        <f t="shared" si="93"/>
        <v>0.70593749999999988</v>
      </c>
      <c r="E142" s="114">
        <f t="shared" si="94"/>
        <v>1526</v>
      </c>
      <c r="F142" s="115" t="str">
        <f t="shared" si="95"/>
        <v>300</v>
      </c>
      <c r="G142" s="116" t="str">
        <f t="shared" si="96"/>
        <v>78바1136</v>
      </c>
      <c r="H142" s="117">
        <f t="shared" si="97"/>
        <v>1</v>
      </c>
      <c r="I142" s="118">
        <f t="shared" si="98"/>
        <v>2474.8009999999999</v>
      </c>
      <c r="J142" s="119">
        <f t="shared" si="99"/>
        <v>4.2547607572828144E-3</v>
      </c>
      <c r="K142" s="119">
        <f t="shared" si="100"/>
        <v>0.3445476528618503</v>
      </c>
      <c r="L142" s="119">
        <f t="shared" si="101"/>
        <v>0.20405681103248302</v>
      </c>
      <c r="M142" s="120">
        <f t="shared" si="102"/>
        <v>12.101000000000001</v>
      </c>
      <c r="N142" s="121">
        <f t="shared" si="103"/>
        <v>0</v>
      </c>
      <c r="O142" s="121">
        <f t="shared" si="104"/>
        <v>43.680279747745374</v>
      </c>
      <c r="P142" s="235">
        <f t="shared" si="105"/>
        <v>0</v>
      </c>
      <c r="Q142" s="236">
        <f t="shared" si="106"/>
        <v>0</v>
      </c>
      <c r="R142" s="236">
        <f t="shared" si="107"/>
        <v>1081</v>
      </c>
      <c r="T142">
        <v>516</v>
      </c>
      <c r="U142">
        <v>1526</v>
      </c>
      <c r="V142" t="s">
        <v>547</v>
      </c>
      <c r="W142">
        <v>2474.8009999999999</v>
      </c>
      <c r="X142">
        <v>1095.713</v>
      </c>
      <c r="Y142">
        <v>2.2589999999999999</v>
      </c>
      <c r="Z142">
        <v>12.101000000000001</v>
      </c>
      <c r="AA142">
        <v>153.28217900000001</v>
      </c>
      <c r="AB142">
        <v>0.65217899999999995</v>
      </c>
      <c r="AC142">
        <v>52.813015</v>
      </c>
      <c r="AD142" s="1">
        <v>505</v>
      </c>
      <c r="AE142">
        <v>0</v>
      </c>
      <c r="AF142">
        <v>1081</v>
      </c>
      <c r="AG142">
        <v>86</v>
      </c>
      <c r="AH142">
        <v>16.145392000000001</v>
      </c>
      <c r="AI142">
        <v>587.79999999999995</v>
      </c>
      <c r="AJ142">
        <v>18.8</v>
      </c>
      <c r="AK142">
        <v>0</v>
      </c>
      <c r="AL142">
        <v>0</v>
      </c>
      <c r="AM142" t="s">
        <v>548</v>
      </c>
      <c r="AN142" t="s">
        <v>803</v>
      </c>
      <c r="AO142">
        <v>2474.8009999999999</v>
      </c>
      <c r="AR142" t="s">
        <v>119</v>
      </c>
      <c r="AS142" t="s">
        <v>120</v>
      </c>
      <c r="AT142" t="s">
        <v>208</v>
      </c>
      <c r="AU142" t="s">
        <v>547</v>
      </c>
      <c r="AV142" t="s">
        <v>48</v>
      </c>
      <c r="AW142">
        <v>1</v>
      </c>
      <c r="BB142">
        <v>0.70593749999999988</v>
      </c>
      <c r="BC142" t="s">
        <v>70</v>
      </c>
      <c r="BF142" t="s">
        <v>119</v>
      </c>
      <c r="BG142" t="s">
        <v>120</v>
      </c>
      <c r="BH142" t="s">
        <v>547</v>
      </c>
      <c r="BI142">
        <v>1526</v>
      </c>
      <c r="BJ142">
        <v>1</v>
      </c>
      <c r="BK142" t="s">
        <v>208</v>
      </c>
      <c r="BL142" t="s">
        <v>178</v>
      </c>
      <c r="BM142">
        <v>0.70593749999999988</v>
      </c>
      <c r="BN142" t="s">
        <v>70</v>
      </c>
      <c r="BO142" t="s">
        <v>192</v>
      </c>
      <c r="BP142">
        <v>2474.8009999999999</v>
      </c>
    </row>
    <row r="143" spans="1:68" ht="16.5">
      <c r="A143" s="127" t="str">
        <f t="shared" si="90"/>
        <v>선진여객</v>
      </c>
      <c r="B143" s="128" t="str">
        <f t="shared" si="91"/>
        <v>최돈집</v>
      </c>
      <c r="C143" s="129" t="str">
        <f t="shared" si="92"/>
        <v>C</v>
      </c>
      <c r="D143" s="130">
        <f t="shared" si="93"/>
        <v>0.87061180497624058</v>
      </c>
      <c r="E143" s="131">
        <f t="shared" si="94"/>
        <v>8174</v>
      </c>
      <c r="F143" s="132" t="str">
        <f t="shared" si="95"/>
        <v>72</v>
      </c>
      <c r="G143" s="133" t="str">
        <f t="shared" si="96"/>
        <v>70바3741</v>
      </c>
      <c r="H143" s="134">
        <f t="shared" si="97"/>
        <v>4</v>
      </c>
      <c r="I143" s="135">
        <f t="shared" si="98"/>
        <v>1913.1189999999999</v>
      </c>
      <c r="J143" s="136">
        <f t="shared" si="99"/>
        <v>1.1203243887144007E-2</v>
      </c>
      <c r="K143" s="136">
        <f t="shared" si="100"/>
        <v>0.31794978267101248</v>
      </c>
      <c r="L143" s="136">
        <f t="shared" si="101"/>
        <v>0.16622071078694009</v>
      </c>
      <c r="M143" s="137">
        <f t="shared" si="102"/>
        <v>10.967000000000001</v>
      </c>
      <c r="N143" s="138">
        <f t="shared" si="103"/>
        <v>0.47043597392530212</v>
      </c>
      <c r="O143" s="138">
        <f t="shared" si="104"/>
        <v>15.628928467073926</v>
      </c>
      <c r="P143" s="233">
        <f t="shared" si="105"/>
        <v>0</v>
      </c>
      <c r="Q143" s="234">
        <f t="shared" si="106"/>
        <v>9</v>
      </c>
      <c r="R143" s="234">
        <f t="shared" si="107"/>
        <v>299</v>
      </c>
      <c r="T143">
        <v>516</v>
      </c>
      <c r="U143">
        <v>8174</v>
      </c>
      <c r="V143" t="s">
        <v>549</v>
      </c>
      <c r="W143">
        <v>1913.1189999999999</v>
      </c>
      <c r="X143">
        <v>1037.1769999999999</v>
      </c>
      <c r="Y143">
        <v>1.845</v>
      </c>
      <c r="Z143">
        <v>10.967000000000001</v>
      </c>
      <c r="AA143">
        <v>97.562456999999995</v>
      </c>
      <c r="AB143">
        <v>1.093016</v>
      </c>
      <c r="AC143">
        <v>31.019962</v>
      </c>
      <c r="AD143" s="1">
        <v>318</v>
      </c>
      <c r="AE143">
        <v>9</v>
      </c>
      <c r="AF143">
        <v>299</v>
      </c>
      <c r="AG143">
        <v>80</v>
      </c>
      <c r="AH143">
        <v>19.609171</v>
      </c>
      <c r="AI143">
        <v>2188.1</v>
      </c>
      <c r="AJ143">
        <v>0</v>
      </c>
      <c r="AK143">
        <v>0</v>
      </c>
      <c r="AL143">
        <v>0</v>
      </c>
      <c r="AM143" t="s">
        <v>550</v>
      </c>
      <c r="AN143" t="s">
        <v>804</v>
      </c>
      <c r="AO143">
        <v>1438.223</v>
      </c>
      <c r="AR143" t="s">
        <v>119</v>
      </c>
      <c r="AS143" t="s">
        <v>122</v>
      </c>
      <c r="AT143" t="s">
        <v>217</v>
      </c>
      <c r="AU143" t="s">
        <v>549</v>
      </c>
      <c r="AV143" t="s">
        <v>219</v>
      </c>
      <c r="AW143">
        <v>4</v>
      </c>
      <c r="BB143">
        <v>0.87061180497624058</v>
      </c>
      <c r="BC143" t="s">
        <v>69</v>
      </c>
      <c r="BF143" t="s">
        <v>119</v>
      </c>
      <c r="BG143" t="s">
        <v>122</v>
      </c>
      <c r="BH143" t="s">
        <v>549</v>
      </c>
      <c r="BI143">
        <v>8174</v>
      </c>
      <c r="BJ143">
        <v>4</v>
      </c>
      <c r="BK143" t="s">
        <v>217</v>
      </c>
      <c r="BL143" t="s">
        <v>233</v>
      </c>
      <c r="BM143">
        <v>0.87061180497624058</v>
      </c>
      <c r="BN143" t="s">
        <v>69</v>
      </c>
      <c r="BO143" t="s">
        <v>181</v>
      </c>
      <c r="BP143">
        <v>1913.1189999999999</v>
      </c>
    </row>
    <row r="144" spans="1:68" ht="16.5">
      <c r="A144" s="110" t="str">
        <f t="shared" si="90"/>
        <v>선진여객</v>
      </c>
      <c r="B144" s="111" t="str">
        <f t="shared" si="91"/>
        <v>최민섭</v>
      </c>
      <c r="C144" s="112" t="str">
        <f t="shared" si="92"/>
        <v>F</v>
      </c>
      <c r="D144" s="113">
        <f t="shared" si="93"/>
        <v>0.76091965996466426</v>
      </c>
      <c r="E144" s="114">
        <f t="shared" si="94"/>
        <v>7607</v>
      </c>
      <c r="F144" s="115" t="str">
        <f t="shared" si="95"/>
        <v>72</v>
      </c>
      <c r="G144" s="116" t="str">
        <f t="shared" si="96"/>
        <v>78바1180</v>
      </c>
      <c r="H144" s="117">
        <f t="shared" si="97"/>
        <v>4</v>
      </c>
      <c r="I144" s="118">
        <f t="shared" si="98"/>
        <v>599.11799999999994</v>
      </c>
      <c r="J144" s="119">
        <f t="shared" si="99"/>
        <v>3.3865304055864701E-2</v>
      </c>
      <c r="K144" s="119">
        <f t="shared" si="100"/>
        <v>0.34776360930338868</v>
      </c>
      <c r="L144" s="119">
        <f t="shared" si="101"/>
        <v>0.22199299637133255</v>
      </c>
      <c r="M144" s="120">
        <f t="shared" si="102"/>
        <v>16.207999999999998</v>
      </c>
      <c r="N144" s="121">
        <f t="shared" si="103"/>
        <v>0.40297286515050368</v>
      </c>
      <c r="O144" s="121">
        <f t="shared" si="104"/>
        <v>35.595936421627826</v>
      </c>
      <c r="P144" s="235">
        <f t="shared" si="105"/>
        <v>6</v>
      </c>
      <c r="Q144" s="236">
        <f t="shared" si="106"/>
        <v>3</v>
      </c>
      <c r="R144" s="236">
        <f t="shared" si="107"/>
        <v>265</v>
      </c>
      <c r="T144">
        <v>516</v>
      </c>
      <c r="U144">
        <v>7607</v>
      </c>
      <c r="V144" t="s">
        <v>551</v>
      </c>
      <c r="W144">
        <v>744.46699999999998</v>
      </c>
      <c r="X144">
        <v>397.77100000000002</v>
      </c>
      <c r="Y144">
        <v>1.8720000000000001</v>
      </c>
      <c r="Z144">
        <v>16.207999999999998</v>
      </c>
      <c r="AA144">
        <v>37.484707</v>
      </c>
      <c r="AB144">
        <v>1.269431</v>
      </c>
      <c r="AC144">
        <v>13.035817</v>
      </c>
      <c r="AD144" s="1">
        <v>133</v>
      </c>
      <c r="AE144">
        <v>3</v>
      </c>
      <c r="AF144">
        <v>265</v>
      </c>
      <c r="AG144">
        <v>83</v>
      </c>
      <c r="AH144">
        <v>19.860551999999998</v>
      </c>
      <c r="AI144">
        <v>1491.5</v>
      </c>
      <c r="AJ144">
        <v>12.4</v>
      </c>
      <c r="AK144">
        <v>6</v>
      </c>
      <c r="AL144">
        <v>1663</v>
      </c>
      <c r="AM144" t="s">
        <v>552</v>
      </c>
      <c r="AN144" t="s">
        <v>805</v>
      </c>
      <c r="AO144">
        <v>218.072</v>
      </c>
      <c r="AR144" t="s">
        <v>119</v>
      </c>
      <c r="AS144" t="s">
        <v>122</v>
      </c>
      <c r="AT144" t="s">
        <v>228</v>
      </c>
      <c r="AU144" t="s">
        <v>551</v>
      </c>
      <c r="AV144" t="s">
        <v>48</v>
      </c>
      <c r="AW144">
        <v>4</v>
      </c>
      <c r="BB144">
        <v>0.76091965996466426</v>
      </c>
      <c r="BC144" t="s">
        <v>70</v>
      </c>
      <c r="BF144" t="s">
        <v>119</v>
      </c>
      <c r="BG144" t="s">
        <v>122</v>
      </c>
      <c r="BH144" t="s">
        <v>551</v>
      </c>
      <c r="BI144">
        <v>7607</v>
      </c>
      <c r="BJ144">
        <v>4</v>
      </c>
      <c r="BK144" t="s">
        <v>228</v>
      </c>
      <c r="BL144" t="s">
        <v>224</v>
      </c>
      <c r="BM144">
        <v>0.76091965996466426</v>
      </c>
      <c r="BN144" t="s">
        <v>70</v>
      </c>
      <c r="BO144" t="s">
        <v>192</v>
      </c>
      <c r="BP144">
        <v>599.11799999999994</v>
      </c>
    </row>
    <row r="145" spans="1:68" ht="16.5">
      <c r="A145" s="127" t="str">
        <f t="shared" si="90"/>
        <v>선진여객</v>
      </c>
      <c r="B145" s="128" t="str">
        <f t="shared" si="91"/>
        <v>최원호</v>
      </c>
      <c r="C145" s="129" t="str">
        <f t="shared" si="92"/>
        <v>F</v>
      </c>
      <c r="D145" s="130">
        <f t="shared" si="93"/>
        <v>0.72549788741332699</v>
      </c>
      <c r="E145" s="131">
        <f t="shared" si="94"/>
        <v>9982</v>
      </c>
      <c r="F145" s="132" t="str">
        <f t="shared" si="95"/>
        <v>87</v>
      </c>
      <c r="G145" s="133" t="str">
        <f t="shared" si="96"/>
        <v>78바1183</v>
      </c>
      <c r="H145" s="134">
        <f t="shared" si="97"/>
        <v>2</v>
      </c>
      <c r="I145" s="135">
        <f t="shared" si="98"/>
        <v>2531.6910000000003</v>
      </c>
      <c r="J145" s="136">
        <f t="shared" si="99"/>
        <v>9.0569172913773505E-3</v>
      </c>
      <c r="K145" s="136">
        <f t="shared" si="100"/>
        <v>0.36244336329822835</v>
      </c>
      <c r="L145" s="136">
        <f t="shared" si="101"/>
        <v>0.19236154807201983</v>
      </c>
      <c r="M145" s="137">
        <f t="shared" si="102"/>
        <v>15.694000000000001</v>
      </c>
      <c r="N145" s="138">
        <f t="shared" si="103"/>
        <v>0</v>
      </c>
      <c r="O145" s="138">
        <f t="shared" si="104"/>
        <v>5.0164099805228997</v>
      </c>
      <c r="P145" s="233">
        <f t="shared" si="105"/>
        <v>9</v>
      </c>
      <c r="Q145" s="234">
        <f t="shared" si="106"/>
        <v>0</v>
      </c>
      <c r="R145" s="234">
        <f t="shared" si="107"/>
        <v>127</v>
      </c>
      <c r="T145">
        <v>516</v>
      </c>
      <c r="U145">
        <v>9982</v>
      </c>
      <c r="V145" t="s">
        <v>553</v>
      </c>
      <c r="W145">
        <v>2531.6909999999998</v>
      </c>
      <c r="X145">
        <v>1453.751</v>
      </c>
      <c r="Y145">
        <v>1.7410000000000001</v>
      </c>
      <c r="Z145">
        <v>15.694000000000001</v>
      </c>
      <c r="AA145">
        <v>170.73690199999999</v>
      </c>
      <c r="AB145">
        <v>1.5463499999999999</v>
      </c>
      <c r="AC145">
        <v>61.882457000000002</v>
      </c>
      <c r="AD145" s="1">
        <v>487</v>
      </c>
      <c r="AE145">
        <v>0</v>
      </c>
      <c r="AF145">
        <v>127</v>
      </c>
      <c r="AG145">
        <v>71</v>
      </c>
      <c r="AH145">
        <v>14.828023999999999</v>
      </c>
      <c r="AI145">
        <v>570.79999999999995</v>
      </c>
      <c r="AJ145">
        <v>0</v>
      </c>
      <c r="AK145">
        <v>9</v>
      </c>
      <c r="AL145">
        <v>1485</v>
      </c>
      <c r="AM145" t="s">
        <v>554</v>
      </c>
      <c r="AN145" t="s">
        <v>806</v>
      </c>
      <c r="AO145">
        <v>2401.123</v>
      </c>
      <c r="AR145" t="s">
        <v>119</v>
      </c>
      <c r="AS145" t="s">
        <v>124</v>
      </c>
      <c r="AT145" t="s">
        <v>284</v>
      </c>
      <c r="AU145" t="s">
        <v>553</v>
      </c>
      <c r="AV145" t="s">
        <v>48</v>
      </c>
      <c r="AW145">
        <v>2</v>
      </c>
      <c r="BB145">
        <v>0.72549788741332699</v>
      </c>
      <c r="BC145" t="s">
        <v>70</v>
      </c>
      <c r="BF145" t="s">
        <v>119</v>
      </c>
      <c r="BG145" t="s">
        <v>124</v>
      </c>
      <c r="BH145" t="s">
        <v>553</v>
      </c>
      <c r="BI145">
        <v>9982</v>
      </c>
      <c r="BJ145">
        <v>2</v>
      </c>
      <c r="BK145" t="s">
        <v>284</v>
      </c>
      <c r="BL145" t="s">
        <v>290</v>
      </c>
      <c r="BM145">
        <v>0.72549788741332699</v>
      </c>
      <c r="BN145" t="s">
        <v>70</v>
      </c>
      <c r="BO145" t="s">
        <v>192</v>
      </c>
      <c r="BP145">
        <v>2531.6910000000003</v>
      </c>
    </row>
    <row r="146" spans="1:68" ht="16.5">
      <c r="A146" s="110" t="str">
        <f t="shared" si="90"/>
        <v>선진여객</v>
      </c>
      <c r="B146" s="111" t="str">
        <f t="shared" si="91"/>
        <v>최윤락</v>
      </c>
      <c r="C146" s="112" t="str">
        <f t="shared" si="92"/>
        <v>D</v>
      </c>
      <c r="D146" s="113">
        <f t="shared" si="93"/>
        <v>0.81237385573042953</v>
      </c>
      <c r="E146" s="114">
        <f t="shared" si="94"/>
        <v>4914</v>
      </c>
      <c r="F146" s="115" t="str">
        <f t="shared" si="95"/>
        <v>72</v>
      </c>
      <c r="G146" s="116" t="str">
        <f t="shared" si="96"/>
        <v>78바1193</v>
      </c>
      <c r="H146" s="117">
        <f t="shared" si="97"/>
        <v>9</v>
      </c>
      <c r="I146" s="118">
        <f t="shared" si="98"/>
        <v>1175.711</v>
      </c>
      <c r="J146" s="119">
        <f t="shared" si="99"/>
        <v>3.0267575866421901E-2</v>
      </c>
      <c r="K146" s="119">
        <f t="shared" si="100"/>
        <v>0.30812327926082039</v>
      </c>
      <c r="L146" s="119">
        <f t="shared" si="101"/>
        <v>0.20668344516637166</v>
      </c>
      <c r="M146" s="120">
        <f t="shared" si="102"/>
        <v>15.298</v>
      </c>
      <c r="N146" s="121">
        <f t="shared" si="103"/>
        <v>0.2443790775667338</v>
      </c>
      <c r="O146" s="121">
        <f t="shared" si="104"/>
        <v>21.423899133350329</v>
      </c>
      <c r="P146" s="235">
        <f t="shared" si="105"/>
        <v>7</v>
      </c>
      <c r="Q146" s="236">
        <f t="shared" si="106"/>
        <v>3</v>
      </c>
      <c r="R146" s="236">
        <f t="shared" si="107"/>
        <v>263</v>
      </c>
      <c r="T146">
        <v>516</v>
      </c>
      <c r="U146">
        <v>4914</v>
      </c>
      <c r="V146" t="s">
        <v>555</v>
      </c>
      <c r="W146">
        <v>1227.6010000000001</v>
      </c>
      <c r="X146">
        <v>653.97799999999995</v>
      </c>
      <c r="Y146">
        <v>1.877</v>
      </c>
      <c r="Z146">
        <v>15.298</v>
      </c>
      <c r="AA146">
        <v>61.891643000000002</v>
      </c>
      <c r="AB146">
        <v>1.87331</v>
      </c>
      <c r="AC146">
        <v>19.070256000000001</v>
      </c>
      <c r="AD146" s="1">
        <v>243</v>
      </c>
      <c r="AE146">
        <v>3</v>
      </c>
      <c r="AF146">
        <v>263</v>
      </c>
      <c r="AG146">
        <v>81</v>
      </c>
      <c r="AH146">
        <v>19.834681</v>
      </c>
      <c r="AI146">
        <v>874.6</v>
      </c>
      <c r="AJ146">
        <v>0</v>
      </c>
      <c r="AK146">
        <v>7</v>
      </c>
      <c r="AL146">
        <v>709</v>
      </c>
      <c r="AM146" t="s">
        <v>556</v>
      </c>
      <c r="AN146" t="s">
        <v>807</v>
      </c>
      <c r="AO146">
        <v>200.13399999999999</v>
      </c>
      <c r="AR146" t="s">
        <v>119</v>
      </c>
      <c r="AS146" t="s">
        <v>122</v>
      </c>
      <c r="AT146" t="s">
        <v>234</v>
      </c>
      <c r="AU146" t="s">
        <v>555</v>
      </c>
      <c r="AV146" t="s">
        <v>48</v>
      </c>
      <c r="AW146">
        <v>9</v>
      </c>
      <c r="BB146">
        <v>0.81237385573042953</v>
      </c>
      <c r="BC146" t="s">
        <v>67</v>
      </c>
      <c r="BF146" t="s">
        <v>119</v>
      </c>
      <c r="BG146" t="s">
        <v>122</v>
      </c>
      <c r="BH146" t="s">
        <v>555</v>
      </c>
      <c r="BI146">
        <v>4914</v>
      </c>
      <c r="BJ146">
        <v>9</v>
      </c>
      <c r="BK146" t="s">
        <v>234</v>
      </c>
      <c r="BL146" t="s">
        <v>225</v>
      </c>
      <c r="BM146">
        <v>0.81237385573042953</v>
      </c>
      <c r="BN146" t="s">
        <v>67</v>
      </c>
      <c r="BO146" t="s">
        <v>183</v>
      </c>
      <c r="BP146">
        <v>1175.711</v>
      </c>
    </row>
    <row r="147" spans="1:68" ht="16.5">
      <c r="A147" s="127" t="str">
        <f t="shared" si="90"/>
        <v>선진여객</v>
      </c>
      <c r="B147" s="128" t="str">
        <f t="shared" si="91"/>
        <v>최인섭</v>
      </c>
      <c r="C147" s="129" t="str">
        <f t="shared" si="92"/>
        <v>A</v>
      </c>
      <c r="D147" s="130">
        <f t="shared" si="93"/>
        <v>0.97076923076923072</v>
      </c>
      <c r="E147" s="131">
        <f t="shared" si="94"/>
        <v>1648</v>
      </c>
      <c r="F147" s="132" t="str">
        <f t="shared" si="95"/>
        <v>80</v>
      </c>
      <c r="G147" s="133" t="str">
        <f t="shared" si="96"/>
        <v>78바1152</v>
      </c>
      <c r="H147" s="134">
        <f t="shared" si="97"/>
        <v>1</v>
      </c>
      <c r="I147" s="135">
        <f t="shared" si="98"/>
        <v>2486.23</v>
      </c>
      <c r="J147" s="136">
        <f t="shared" si="99"/>
        <v>1.3495511764695146E-2</v>
      </c>
      <c r="K147" s="136">
        <f t="shared" si="100"/>
        <v>0.31184583810713479</v>
      </c>
      <c r="L147" s="136">
        <f t="shared" si="101"/>
        <v>0.1632994533892681</v>
      </c>
      <c r="M147" s="137">
        <f t="shared" si="102"/>
        <v>10.058999999999999</v>
      </c>
      <c r="N147" s="138">
        <f t="shared" si="103"/>
        <v>0</v>
      </c>
      <c r="O147" s="138">
        <f t="shared" si="104"/>
        <v>5.2690217719197339</v>
      </c>
      <c r="P147" s="233">
        <f t="shared" si="105"/>
        <v>2</v>
      </c>
      <c r="Q147" s="234">
        <f t="shared" si="106"/>
        <v>0</v>
      </c>
      <c r="R147" s="234">
        <f t="shared" si="107"/>
        <v>131</v>
      </c>
      <c r="T147">
        <v>516</v>
      </c>
      <c r="U147">
        <v>1648</v>
      </c>
      <c r="V147" t="s">
        <v>557</v>
      </c>
      <c r="W147">
        <v>2486.23</v>
      </c>
      <c r="X147">
        <v>984.86300000000006</v>
      </c>
      <c r="Y147">
        <v>2.524</v>
      </c>
      <c r="Z147">
        <v>10.058999999999999</v>
      </c>
      <c r="AA147">
        <v>164.3519</v>
      </c>
      <c r="AB147">
        <v>2.218013</v>
      </c>
      <c r="AC147">
        <v>51.252456000000002</v>
      </c>
      <c r="AD147" s="1">
        <v>406</v>
      </c>
      <c r="AE147">
        <v>0</v>
      </c>
      <c r="AF147">
        <v>131</v>
      </c>
      <c r="AG147">
        <v>70</v>
      </c>
      <c r="AH147">
        <v>15.127478999999999</v>
      </c>
      <c r="AI147">
        <v>286.89999999999998</v>
      </c>
      <c r="AJ147">
        <v>0</v>
      </c>
      <c r="AK147">
        <v>2</v>
      </c>
      <c r="AL147">
        <v>149</v>
      </c>
      <c r="AM147" t="s">
        <v>558</v>
      </c>
      <c r="AN147" t="s">
        <v>808</v>
      </c>
      <c r="AO147">
        <v>2486.23</v>
      </c>
      <c r="AR147" t="s">
        <v>119</v>
      </c>
      <c r="AS147" t="s">
        <v>123</v>
      </c>
      <c r="AT147" t="s">
        <v>255</v>
      </c>
      <c r="AU147" t="s">
        <v>557</v>
      </c>
      <c r="AV147" t="s">
        <v>48</v>
      </c>
      <c r="AW147">
        <v>1</v>
      </c>
      <c r="BB147">
        <v>0.97076923076923072</v>
      </c>
      <c r="BC147" t="s">
        <v>66</v>
      </c>
      <c r="BF147" t="s">
        <v>119</v>
      </c>
      <c r="BG147" t="s">
        <v>123</v>
      </c>
      <c r="BH147" t="s">
        <v>557</v>
      </c>
      <c r="BI147">
        <v>1648</v>
      </c>
      <c r="BJ147">
        <v>1</v>
      </c>
      <c r="BK147" t="s">
        <v>255</v>
      </c>
      <c r="BL147" t="s">
        <v>178</v>
      </c>
      <c r="BM147">
        <v>0.97076923076923072</v>
      </c>
      <c r="BN147" t="s">
        <v>66</v>
      </c>
      <c r="BO147" t="s">
        <v>182</v>
      </c>
      <c r="BP147">
        <v>2486.23</v>
      </c>
    </row>
    <row r="148" spans="1:68" ht="16.5">
      <c r="A148" s="110" t="str">
        <f t="shared" si="90"/>
        <v>선진여객</v>
      </c>
      <c r="B148" s="111" t="str">
        <f t="shared" si="91"/>
        <v>최장순</v>
      </c>
      <c r="C148" s="112" t="str">
        <f t="shared" si="92"/>
        <v>C</v>
      </c>
      <c r="D148" s="113">
        <f t="shared" si="93"/>
        <v>0.89087761546860045</v>
      </c>
      <c r="E148" s="114">
        <f t="shared" si="94"/>
        <v>4677</v>
      </c>
      <c r="F148" s="115" t="str">
        <f t="shared" si="95"/>
        <v>72</v>
      </c>
      <c r="G148" s="116" t="str">
        <f t="shared" si="96"/>
        <v>70바3742</v>
      </c>
      <c r="H148" s="117">
        <f t="shared" si="97"/>
        <v>2</v>
      </c>
      <c r="I148" s="118">
        <f t="shared" si="98"/>
        <v>1152.4839999999999</v>
      </c>
      <c r="J148" s="119">
        <f t="shared" si="99"/>
        <v>2.4352923378703362E-2</v>
      </c>
      <c r="K148" s="119">
        <f t="shared" si="100"/>
        <v>0.30725874143336734</v>
      </c>
      <c r="L148" s="119">
        <f t="shared" si="101"/>
        <v>0.19523047608470054</v>
      </c>
      <c r="M148" s="120">
        <f t="shared" si="102"/>
        <v>17.059000000000001</v>
      </c>
      <c r="N148" s="121">
        <f t="shared" si="103"/>
        <v>0</v>
      </c>
      <c r="O148" s="121">
        <f t="shared" si="104"/>
        <v>13.96982517761635</v>
      </c>
      <c r="P148" s="235">
        <f t="shared" si="105"/>
        <v>7</v>
      </c>
      <c r="Q148" s="236">
        <f t="shared" si="106"/>
        <v>0</v>
      </c>
      <c r="R148" s="236">
        <f t="shared" si="107"/>
        <v>161</v>
      </c>
      <c r="T148">
        <v>516</v>
      </c>
      <c r="U148">
        <v>4677</v>
      </c>
      <c r="V148" t="s">
        <v>559</v>
      </c>
      <c r="W148">
        <v>1152.4839999999999</v>
      </c>
      <c r="X148">
        <v>626.26400000000001</v>
      </c>
      <c r="Y148">
        <v>1.84</v>
      </c>
      <c r="Z148">
        <v>17.059000000000001</v>
      </c>
      <c r="AA148">
        <v>55.102747999999998</v>
      </c>
      <c r="AB148">
        <v>1.3419129999999999</v>
      </c>
      <c r="AC148">
        <v>16.930800999999999</v>
      </c>
      <c r="AD148" s="1">
        <v>225</v>
      </c>
      <c r="AE148">
        <v>0</v>
      </c>
      <c r="AF148">
        <v>161</v>
      </c>
      <c r="AG148">
        <v>80</v>
      </c>
      <c r="AH148">
        <v>20.915181</v>
      </c>
      <c r="AI148">
        <v>1139.4000000000001</v>
      </c>
      <c r="AJ148">
        <v>0</v>
      </c>
      <c r="AK148">
        <v>7</v>
      </c>
      <c r="AL148">
        <v>1240</v>
      </c>
      <c r="AM148" t="s">
        <v>560</v>
      </c>
      <c r="AN148" t="s">
        <v>809</v>
      </c>
      <c r="AO148">
        <v>1018.513</v>
      </c>
      <c r="AR148" t="s">
        <v>119</v>
      </c>
      <c r="AS148" t="s">
        <v>122</v>
      </c>
      <c r="AT148" t="s">
        <v>221</v>
      </c>
      <c r="AU148" t="s">
        <v>559</v>
      </c>
      <c r="AV148" t="s">
        <v>48</v>
      </c>
      <c r="AW148">
        <v>2</v>
      </c>
      <c r="BB148">
        <v>0.89087761546860045</v>
      </c>
      <c r="BC148" t="s">
        <v>69</v>
      </c>
      <c r="BF148" t="s">
        <v>119</v>
      </c>
      <c r="BG148" t="s">
        <v>122</v>
      </c>
      <c r="BH148" t="s">
        <v>559</v>
      </c>
      <c r="BI148">
        <v>4677</v>
      </c>
      <c r="BJ148">
        <v>2</v>
      </c>
      <c r="BK148" t="s">
        <v>221</v>
      </c>
      <c r="BL148" t="s">
        <v>620</v>
      </c>
      <c r="BM148">
        <v>0.89087761546860045</v>
      </c>
      <c r="BN148" t="s">
        <v>69</v>
      </c>
      <c r="BO148" t="s">
        <v>181</v>
      </c>
      <c r="BP148">
        <v>1152.4839999999999</v>
      </c>
    </row>
    <row r="149" spans="1:68" ht="16.5">
      <c r="A149" s="127" t="str">
        <f t="shared" si="90"/>
        <v>선진여객</v>
      </c>
      <c r="B149" s="128" t="str">
        <f t="shared" si="91"/>
        <v>최재성</v>
      </c>
      <c r="C149" s="129" t="str">
        <f t="shared" si="92"/>
        <v>D</v>
      </c>
      <c r="D149" s="130">
        <f t="shared" si="93"/>
        <v>0.84923076923076923</v>
      </c>
      <c r="E149" s="131">
        <f t="shared" si="94"/>
        <v>2581</v>
      </c>
      <c r="F149" s="132" t="str">
        <f t="shared" si="95"/>
        <v>80</v>
      </c>
      <c r="G149" s="133" t="str">
        <f t="shared" si="96"/>
        <v>78바1154</v>
      </c>
      <c r="H149" s="134">
        <f t="shared" si="97"/>
        <v>1</v>
      </c>
      <c r="I149" s="135">
        <f t="shared" si="98"/>
        <v>2647.41</v>
      </c>
      <c r="J149" s="136">
        <f t="shared" si="99"/>
        <v>7.2971433331093724E-3</v>
      </c>
      <c r="K149" s="136">
        <f t="shared" si="100"/>
        <v>0.37608703118685</v>
      </c>
      <c r="L149" s="136">
        <f t="shared" si="101"/>
        <v>0.18886383295371703</v>
      </c>
      <c r="M149" s="137">
        <f t="shared" si="102"/>
        <v>12.715</v>
      </c>
      <c r="N149" s="138">
        <f t="shared" si="103"/>
        <v>1.5109106636297363</v>
      </c>
      <c r="O149" s="138">
        <f t="shared" si="104"/>
        <v>16.884426666062303</v>
      </c>
      <c r="P149" s="233">
        <f t="shared" si="105"/>
        <v>0</v>
      </c>
      <c r="Q149" s="234">
        <f t="shared" si="106"/>
        <v>40</v>
      </c>
      <c r="R149" s="234">
        <f t="shared" si="107"/>
        <v>447</v>
      </c>
      <c r="T149">
        <v>516</v>
      </c>
      <c r="U149">
        <v>2581</v>
      </c>
      <c r="V149" t="s">
        <v>561</v>
      </c>
      <c r="W149">
        <v>2647.41</v>
      </c>
      <c r="X149">
        <v>1199.211</v>
      </c>
      <c r="Y149">
        <v>2.2080000000000002</v>
      </c>
      <c r="Z149">
        <v>12.715</v>
      </c>
      <c r="AA149">
        <v>177.57551699999999</v>
      </c>
      <c r="AB149">
        <v>1.2957939999999999</v>
      </c>
      <c r="AC149">
        <v>66.783849000000004</v>
      </c>
      <c r="AD149" s="1">
        <v>500</v>
      </c>
      <c r="AE149">
        <v>40</v>
      </c>
      <c r="AF149">
        <v>447</v>
      </c>
      <c r="AG149">
        <v>70</v>
      </c>
      <c r="AH149">
        <v>14.908643</v>
      </c>
      <c r="AI149">
        <v>87</v>
      </c>
      <c r="AJ149">
        <v>0</v>
      </c>
      <c r="AK149">
        <v>0</v>
      </c>
      <c r="AL149">
        <v>0</v>
      </c>
      <c r="AM149" t="s">
        <v>562</v>
      </c>
      <c r="AN149" t="s">
        <v>810</v>
      </c>
      <c r="AO149">
        <v>2647.41</v>
      </c>
      <c r="AR149" t="s">
        <v>119</v>
      </c>
      <c r="AS149" t="s">
        <v>123</v>
      </c>
      <c r="AT149" t="s">
        <v>258</v>
      </c>
      <c r="AU149" t="s">
        <v>561</v>
      </c>
      <c r="AV149" t="s">
        <v>48</v>
      </c>
      <c r="AW149">
        <v>1</v>
      </c>
      <c r="BB149">
        <v>0.84923076923076923</v>
      </c>
      <c r="BC149" t="s">
        <v>67</v>
      </c>
      <c r="BF149" t="s">
        <v>119</v>
      </c>
      <c r="BG149" t="s">
        <v>123</v>
      </c>
      <c r="BH149" t="s">
        <v>561</v>
      </c>
      <c r="BI149">
        <v>2581</v>
      </c>
      <c r="BJ149">
        <v>1</v>
      </c>
      <c r="BK149" t="s">
        <v>258</v>
      </c>
      <c r="BL149" t="s">
        <v>178</v>
      </c>
      <c r="BM149">
        <v>0.84923076923076923</v>
      </c>
      <c r="BN149" t="s">
        <v>67</v>
      </c>
      <c r="BO149" t="s">
        <v>183</v>
      </c>
      <c r="BP149">
        <v>2647.41</v>
      </c>
    </row>
    <row r="150" spans="1:68" ht="16.5">
      <c r="A150" s="110" t="str">
        <f t="shared" si="90"/>
        <v>선진여객</v>
      </c>
      <c r="B150" s="111" t="str">
        <f t="shared" si="91"/>
        <v>최종철</v>
      </c>
      <c r="C150" s="112" t="str">
        <f t="shared" si="92"/>
        <v>F</v>
      </c>
      <c r="D150" s="113">
        <f t="shared" si="93"/>
        <v>0.68346153846153845</v>
      </c>
      <c r="E150" s="114">
        <f t="shared" si="94"/>
        <v>2985</v>
      </c>
      <c r="F150" s="115" t="str">
        <f t="shared" si="95"/>
        <v>72</v>
      </c>
      <c r="G150" s="116" t="str">
        <f t="shared" si="96"/>
        <v>78바1173</v>
      </c>
      <c r="H150" s="117">
        <f t="shared" si="97"/>
        <v>1</v>
      </c>
      <c r="I150" s="118">
        <f t="shared" si="98"/>
        <v>2618.4879999999998</v>
      </c>
      <c r="J150" s="119">
        <f t="shared" si="99"/>
        <v>1.3636934577654303E-2</v>
      </c>
      <c r="K150" s="119">
        <f t="shared" si="100"/>
        <v>0.34081710201760296</v>
      </c>
      <c r="L150" s="119">
        <f t="shared" si="101"/>
        <v>0.23868736461652681</v>
      </c>
      <c r="M150" s="120">
        <f t="shared" si="102"/>
        <v>17.831</v>
      </c>
      <c r="N150" s="121">
        <f t="shared" si="103"/>
        <v>0</v>
      </c>
      <c r="O150" s="121">
        <f t="shared" si="104"/>
        <v>38.953777905417176</v>
      </c>
      <c r="P150" s="235">
        <f t="shared" si="105"/>
        <v>3</v>
      </c>
      <c r="Q150" s="236">
        <f t="shared" si="106"/>
        <v>0</v>
      </c>
      <c r="R150" s="236">
        <f t="shared" si="107"/>
        <v>1020</v>
      </c>
      <c r="T150">
        <v>516</v>
      </c>
      <c r="U150">
        <v>2985</v>
      </c>
      <c r="V150" t="s">
        <v>563</v>
      </c>
      <c r="W150">
        <v>2618.4879999999998</v>
      </c>
      <c r="X150">
        <v>1473.546</v>
      </c>
      <c r="Y150">
        <v>1.7769999999999999</v>
      </c>
      <c r="Z150">
        <v>17.831</v>
      </c>
      <c r="AA150">
        <v>135.12772899999999</v>
      </c>
      <c r="AB150">
        <v>1.8427279999999999</v>
      </c>
      <c r="AC150">
        <v>46.053840999999998</v>
      </c>
      <c r="AD150" s="1">
        <v>625</v>
      </c>
      <c r="AE150">
        <v>0</v>
      </c>
      <c r="AF150">
        <v>1020</v>
      </c>
      <c r="AG150">
        <v>82</v>
      </c>
      <c r="AH150">
        <v>19.377873000000001</v>
      </c>
      <c r="AI150">
        <v>4060.7</v>
      </c>
      <c r="AJ150">
        <v>0</v>
      </c>
      <c r="AK150">
        <v>3</v>
      </c>
      <c r="AL150">
        <v>385</v>
      </c>
      <c r="AM150" t="s">
        <v>564</v>
      </c>
      <c r="AN150" t="s">
        <v>811</v>
      </c>
      <c r="AO150">
        <v>2618.4879999999998</v>
      </c>
      <c r="AR150" t="s">
        <v>119</v>
      </c>
      <c r="AS150" t="s">
        <v>122</v>
      </c>
      <c r="AT150" t="s">
        <v>227</v>
      </c>
      <c r="AU150" t="s">
        <v>563</v>
      </c>
      <c r="AV150" t="s">
        <v>48</v>
      </c>
      <c r="AW150">
        <v>1</v>
      </c>
      <c r="BB150">
        <v>0.68346153846153845</v>
      </c>
      <c r="BC150" t="s">
        <v>70</v>
      </c>
      <c r="BF150" t="s">
        <v>119</v>
      </c>
      <c r="BG150" t="s">
        <v>122</v>
      </c>
      <c r="BH150" t="s">
        <v>563</v>
      </c>
      <c r="BI150">
        <v>2985</v>
      </c>
      <c r="BJ150">
        <v>1</v>
      </c>
      <c r="BK150" t="s">
        <v>227</v>
      </c>
      <c r="BL150" t="s">
        <v>178</v>
      </c>
      <c r="BM150">
        <v>0.68346153846153845</v>
      </c>
      <c r="BN150" t="s">
        <v>70</v>
      </c>
      <c r="BO150" t="s">
        <v>192</v>
      </c>
      <c r="BP150">
        <v>2618.4879999999998</v>
      </c>
    </row>
    <row r="151" spans="1:68" ht="16.5">
      <c r="A151" s="127" t="str">
        <f t="shared" si="90"/>
        <v>선진여객</v>
      </c>
      <c r="B151" s="128" t="str">
        <f t="shared" si="91"/>
        <v>한대현</v>
      </c>
      <c r="C151" s="129" t="str">
        <f t="shared" si="92"/>
        <v>D</v>
      </c>
      <c r="D151" s="130">
        <f t="shared" si="93"/>
        <v>0.81516129032258067</v>
      </c>
      <c r="E151" s="131">
        <f t="shared" si="94"/>
        <v>5064</v>
      </c>
      <c r="F151" s="132" t="str">
        <f t="shared" si="95"/>
        <v>300</v>
      </c>
      <c r="G151" s="133" t="str">
        <f t="shared" si="96"/>
        <v>73아1099</v>
      </c>
      <c r="H151" s="134">
        <f t="shared" si="97"/>
        <v>1</v>
      </c>
      <c r="I151" s="135">
        <f t="shared" si="98"/>
        <v>2712.19</v>
      </c>
      <c r="J151" s="136">
        <f t="shared" si="99"/>
        <v>2.3225774433076662E-2</v>
      </c>
      <c r="K151" s="136">
        <f t="shared" si="100"/>
        <v>0.31628582853153869</v>
      </c>
      <c r="L151" s="136">
        <f t="shared" si="101"/>
        <v>0.15780605341071238</v>
      </c>
      <c r="M151" s="137">
        <f t="shared" si="102"/>
        <v>12.321999999999999</v>
      </c>
      <c r="N151" s="138">
        <f t="shared" si="103"/>
        <v>3.6870573226801956E-2</v>
      </c>
      <c r="O151" s="138">
        <f t="shared" si="104"/>
        <v>9.8075724783293197</v>
      </c>
      <c r="P151" s="233">
        <f t="shared" si="105"/>
        <v>0</v>
      </c>
      <c r="Q151" s="234">
        <f t="shared" si="106"/>
        <v>1</v>
      </c>
      <c r="R151" s="234">
        <f t="shared" si="107"/>
        <v>266</v>
      </c>
      <c r="T151">
        <v>516</v>
      </c>
      <c r="U151">
        <v>5064</v>
      </c>
      <c r="V151" t="s">
        <v>565</v>
      </c>
      <c r="W151">
        <v>2712.19</v>
      </c>
      <c r="X151">
        <v>1073.4939999999999</v>
      </c>
      <c r="Y151">
        <v>2.5270000000000001</v>
      </c>
      <c r="Z151">
        <v>12.321999999999999</v>
      </c>
      <c r="AA151">
        <v>158.98049</v>
      </c>
      <c r="AB151">
        <v>3.6924450000000002</v>
      </c>
      <c r="AC151">
        <v>50.283276000000001</v>
      </c>
      <c r="AD151" s="1">
        <v>428</v>
      </c>
      <c r="AE151">
        <v>1</v>
      </c>
      <c r="AF151">
        <v>266</v>
      </c>
      <c r="AG151">
        <v>67</v>
      </c>
      <c r="AH151">
        <v>17.059892000000001</v>
      </c>
      <c r="AI151">
        <v>161.4</v>
      </c>
      <c r="AJ151">
        <v>0</v>
      </c>
      <c r="AK151">
        <v>0</v>
      </c>
      <c r="AL151">
        <v>0</v>
      </c>
      <c r="AM151" t="s">
        <v>566</v>
      </c>
      <c r="AN151" t="s">
        <v>812</v>
      </c>
      <c r="AO151">
        <v>2712.19</v>
      </c>
      <c r="AR151" t="s">
        <v>119</v>
      </c>
      <c r="AS151" t="s">
        <v>120</v>
      </c>
      <c r="AT151" t="s">
        <v>203</v>
      </c>
      <c r="AU151" t="s">
        <v>565</v>
      </c>
      <c r="AV151" t="s">
        <v>48</v>
      </c>
      <c r="AW151">
        <v>1</v>
      </c>
      <c r="BB151">
        <v>0.81516129032258067</v>
      </c>
      <c r="BC151" t="s">
        <v>67</v>
      </c>
      <c r="BF151" t="s">
        <v>119</v>
      </c>
      <c r="BG151" t="s">
        <v>120</v>
      </c>
      <c r="BH151" t="s">
        <v>565</v>
      </c>
      <c r="BI151">
        <v>5064</v>
      </c>
      <c r="BJ151">
        <v>1</v>
      </c>
      <c r="BK151" t="s">
        <v>203</v>
      </c>
      <c r="BL151" t="s">
        <v>178</v>
      </c>
      <c r="BM151">
        <v>0.81516129032258067</v>
      </c>
      <c r="BN151" t="s">
        <v>67</v>
      </c>
      <c r="BO151" t="s">
        <v>183</v>
      </c>
      <c r="BP151">
        <v>2712.19</v>
      </c>
    </row>
    <row r="152" spans="1:68" ht="16.5">
      <c r="A152" s="110" t="str">
        <f t="shared" si="90"/>
        <v>선진여객</v>
      </c>
      <c r="B152" s="111" t="str">
        <f t="shared" si="91"/>
        <v>한창열</v>
      </c>
      <c r="C152" s="112" t="str">
        <f t="shared" si="92"/>
        <v>F</v>
      </c>
      <c r="D152" s="113">
        <f t="shared" si="93"/>
        <v>0.76797851911450987</v>
      </c>
      <c r="E152" s="114">
        <f t="shared" si="94"/>
        <v>8168</v>
      </c>
      <c r="F152" s="115" t="str">
        <f t="shared" si="95"/>
        <v>예비</v>
      </c>
      <c r="G152" s="116" t="str">
        <f t="shared" si="96"/>
        <v>78바1174</v>
      </c>
      <c r="H152" s="117">
        <f t="shared" si="97"/>
        <v>3</v>
      </c>
      <c r="I152" s="118">
        <f t="shared" si="98"/>
        <v>2217.3150000000001</v>
      </c>
      <c r="J152" s="119">
        <f t="shared" si="99"/>
        <v>3.1479049124063935E-2</v>
      </c>
      <c r="K152" s="119">
        <f t="shared" si="100"/>
        <v>0.33633927573080941</v>
      </c>
      <c r="L152" s="119">
        <f t="shared" si="101"/>
        <v>0.22549795586103011</v>
      </c>
      <c r="M152" s="120">
        <f t="shared" si="102"/>
        <v>15.632999999999999</v>
      </c>
      <c r="N152" s="121">
        <f t="shared" si="103"/>
        <v>0.5858534420016358</v>
      </c>
      <c r="O152" s="121">
        <f t="shared" si="104"/>
        <v>39.432443211648568</v>
      </c>
      <c r="P152" s="235">
        <f t="shared" si="105"/>
        <v>17</v>
      </c>
      <c r="Q152" s="236">
        <f t="shared" si="106"/>
        <v>13</v>
      </c>
      <c r="R152" s="236">
        <f t="shared" si="107"/>
        <v>875</v>
      </c>
      <c r="T152">
        <v>516</v>
      </c>
      <c r="U152">
        <v>8168</v>
      </c>
      <c r="V152" t="s">
        <v>567</v>
      </c>
      <c r="W152">
        <v>2218.9850000000001</v>
      </c>
      <c r="X152">
        <v>1067.422</v>
      </c>
      <c r="Y152">
        <v>2.0790000000000002</v>
      </c>
      <c r="Z152">
        <v>15.632999999999999</v>
      </c>
      <c r="AA152">
        <v>129.088302</v>
      </c>
      <c r="AB152">
        <v>4.0635770000000004</v>
      </c>
      <c r="AC152">
        <v>43.417465999999997</v>
      </c>
      <c r="AD152" s="1">
        <v>500</v>
      </c>
      <c r="AE152">
        <v>13</v>
      </c>
      <c r="AF152">
        <v>875</v>
      </c>
      <c r="AG152">
        <v>85</v>
      </c>
      <c r="AH152">
        <v>17.189667</v>
      </c>
      <c r="AI152">
        <v>3047.3</v>
      </c>
      <c r="AJ152">
        <v>60.8</v>
      </c>
      <c r="AK152">
        <v>17</v>
      </c>
      <c r="AL152">
        <v>4677</v>
      </c>
      <c r="AM152" t="s">
        <v>568</v>
      </c>
      <c r="AN152" t="s">
        <v>813</v>
      </c>
      <c r="AO152">
        <v>2000.6949999999999</v>
      </c>
      <c r="AR152" t="s">
        <v>119</v>
      </c>
      <c r="AS152" t="s">
        <v>91</v>
      </c>
      <c r="AT152" t="s">
        <v>620</v>
      </c>
      <c r="AU152" t="s">
        <v>567</v>
      </c>
      <c r="AV152" t="s">
        <v>48</v>
      </c>
      <c r="AW152">
        <v>3</v>
      </c>
      <c r="BB152">
        <v>0.76797851911450987</v>
      </c>
      <c r="BC152" t="s">
        <v>70</v>
      </c>
      <c r="BF152" t="s">
        <v>119</v>
      </c>
      <c r="BG152" t="s">
        <v>91</v>
      </c>
      <c r="BH152" t="s">
        <v>567</v>
      </c>
      <c r="BI152">
        <v>8168</v>
      </c>
      <c r="BJ152">
        <v>3</v>
      </c>
      <c r="BK152" t="s">
        <v>620</v>
      </c>
      <c r="BL152" t="s">
        <v>230</v>
      </c>
      <c r="BM152">
        <v>0.76797851911450987</v>
      </c>
      <c r="BN152" t="s">
        <v>70</v>
      </c>
      <c r="BO152" t="s">
        <v>192</v>
      </c>
      <c r="BP152">
        <v>2217.3150000000001</v>
      </c>
    </row>
    <row r="153" spans="1:68" ht="16.5">
      <c r="A153" s="127" t="str">
        <f t="shared" si="90"/>
        <v>선진여객</v>
      </c>
      <c r="B153" s="128" t="str">
        <f t="shared" si="91"/>
        <v>허길만</v>
      </c>
      <c r="C153" s="129" t="str">
        <f t="shared" si="92"/>
        <v>C</v>
      </c>
      <c r="D153" s="130">
        <f t="shared" si="93"/>
        <v>0.85703954830928564</v>
      </c>
      <c r="E153" s="131">
        <f t="shared" si="94"/>
        <v>8181</v>
      </c>
      <c r="F153" s="132" t="str">
        <f t="shared" si="95"/>
        <v>87</v>
      </c>
      <c r="G153" s="133" t="str">
        <f t="shared" si="96"/>
        <v>78바1155</v>
      </c>
      <c r="H153" s="134">
        <f t="shared" si="97"/>
        <v>2</v>
      </c>
      <c r="I153" s="135">
        <f t="shared" si="98"/>
        <v>2282.2139999999999</v>
      </c>
      <c r="J153" s="136">
        <f t="shared" si="99"/>
        <v>1.1232483004874333E-2</v>
      </c>
      <c r="K153" s="136">
        <f t="shared" si="100"/>
        <v>0.36089070688845565</v>
      </c>
      <c r="L153" s="136">
        <f t="shared" si="101"/>
        <v>0.29839445380669827</v>
      </c>
      <c r="M153" s="137">
        <f t="shared" si="102"/>
        <v>13.141999999999999</v>
      </c>
      <c r="N153" s="138">
        <f t="shared" si="103"/>
        <v>0</v>
      </c>
      <c r="O153" s="138">
        <f t="shared" si="104"/>
        <v>4.9513323465722321</v>
      </c>
      <c r="P153" s="233">
        <f t="shared" si="105"/>
        <v>6</v>
      </c>
      <c r="Q153" s="234">
        <f t="shared" si="106"/>
        <v>0</v>
      </c>
      <c r="R153" s="234">
        <f t="shared" si="107"/>
        <v>113</v>
      </c>
      <c r="T153">
        <v>516</v>
      </c>
      <c r="U153">
        <v>8181</v>
      </c>
      <c r="V153" t="s">
        <v>569</v>
      </c>
      <c r="W153">
        <v>2282.2139999999999</v>
      </c>
      <c r="X153">
        <v>1032.8910000000001</v>
      </c>
      <c r="Y153">
        <v>2.21</v>
      </c>
      <c r="Z153">
        <v>13.141999999999999</v>
      </c>
      <c r="AA153">
        <v>159.15857600000001</v>
      </c>
      <c r="AB153">
        <v>1.7877460000000001</v>
      </c>
      <c r="AC153">
        <v>57.438851</v>
      </c>
      <c r="AD153" s="1">
        <v>681</v>
      </c>
      <c r="AE153">
        <v>0</v>
      </c>
      <c r="AF153">
        <v>113</v>
      </c>
      <c r="AG153">
        <v>79</v>
      </c>
      <c r="AH153">
        <v>14.339245999999999</v>
      </c>
      <c r="AI153">
        <v>919.2</v>
      </c>
      <c r="AJ153">
        <v>0</v>
      </c>
      <c r="AK153">
        <v>6</v>
      </c>
      <c r="AL153">
        <v>527</v>
      </c>
      <c r="AM153" t="s">
        <v>570</v>
      </c>
      <c r="AN153" t="s">
        <v>814</v>
      </c>
      <c r="AO153">
        <v>2167.9119999999998</v>
      </c>
      <c r="AR153" t="s">
        <v>119</v>
      </c>
      <c r="AS153" t="s">
        <v>124</v>
      </c>
      <c r="AT153" t="s">
        <v>278</v>
      </c>
      <c r="AU153" t="s">
        <v>569</v>
      </c>
      <c r="AV153" t="s">
        <v>48</v>
      </c>
      <c r="AW153">
        <v>2</v>
      </c>
      <c r="BB153">
        <v>0.85703954830928564</v>
      </c>
      <c r="BC153" t="s">
        <v>69</v>
      </c>
      <c r="BF153" t="s">
        <v>119</v>
      </c>
      <c r="BG153" t="s">
        <v>124</v>
      </c>
      <c r="BH153" t="s">
        <v>569</v>
      </c>
      <c r="BI153">
        <v>8181</v>
      </c>
      <c r="BJ153">
        <v>2</v>
      </c>
      <c r="BK153" t="s">
        <v>278</v>
      </c>
      <c r="BL153" t="s">
        <v>273</v>
      </c>
      <c r="BM153">
        <v>0.85703954830928564</v>
      </c>
      <c r="BN153" t="s">
        <v>69</v>
      </c>
      <c r="BO153" t="s">
        <v>181</v>
      </c>
      <c r="BP153">
        <v>2282.2139999999999</v>
      </c>
    </row>
    <row r="154" spans="1:68" ht="16.5">
      <c r="A154" s="110" t="str">
        <f t="shared" si="90"/>
        <v>선진여객</v>
      </c>
      <c r="B154" s="111" t="str">
        <f t="shared" si="91"/>
        <v>현교일</v>
      </c>
      <c r="C154" s="112" t="str">
        <f t="shared" si="92"/>
        <v>F</v>
      </c>
      <c r="D154" s="113">
        <f t="shared" si="93"/>
        <v>0.74570639917763759</v>
      </c>
      <c r="E154" s="114">
        <f t="shared" si="94"/>
        <v>8959</v>
      </c>
      <c r="F154" s="115" t="str">
        <f t="shared" si="95"/>
        <v>87</v>
      </c>
      <c r="G154" s="116" t="str">
        <f t="shared" si="96"/>
        <v>78바1194</v>
      </c>
      <c r="H154" s="117">
        <f t="shared" si="97"/>
        <v>2</v>
      </c>
      <c r="I154" s="118">
        <f t="shared" si="98"/>
        <v>1919.124</v>
      </c>
      <c r="J154" s="119">
        <f t="shared" si="99"/>
        <v>7.2055852995673714E-3</v>
      </c>
      <c r="K154" s="119">
        <f t="shared" si="100"/>
        <v>0.37459744769974346</v>
      </c>
      <c r="L154" s="119">
        <f t="shared" si="101"/>
        <v>0.21051271309201489</v>
      </c>
      <c r="M154" s="120">
        <f t="shared" si="102"/>
        <v>17.518000000000001</v>
      </c>
      <c r="N154" s="121">
        <f t="shared" si="103"/>
        <v>0.10421421440198757</v>
      </c>
      <c r="O154" s="121">
        <f t="shared" si="104"/>
        <v>45.333183264864594</v>
      </c>
      <c r="P154" s="235">
        <f t="shared" si="105"/>
        <v>3</v>
      </c>
      <c r="Q154" s="236">
        <f t="shared" si="106"/>
        <v>2</v>
      </c>
      <c r="R154" s="236">
        <f t="shared" si="107"/>
        <v>870</v>
      </c>
      <c r="T154">
        <v>516</v>
      </c>
      <c r="U154">
        <v>8959</v>
      </c>
      <c r="V154" t="s">
        <v>571</v>
      </c>
      <c r="W154">
        <v>1919.124</v>
      </c>
      <c r="X154">
        <v>992.66800000000001</v>
      </c>
      <c r="Y154">
        <v>1.9330000000000001</v>
      </c>
      <c r="Z154">
        <v>17.518000000000001</v>
      </c>
      <c r="AA154">
        <v>123.04829700000001</v>
      </c>
      <c r="AB154">
        <v>0.88663499999999995</v>
      </c>
      <c r="AC154">
        <v>46.093578000000001</v>
      </c>
      <c r="AD154" s="1">
        <v>404</v>
      </c>
      <c r="AE154">
        <v>2</v>
      </c>
      <c r="AF154">
        <v>870</v>
      </c>
      <c r="AG154">
        <v>82</v>
      </c>
      <c r="AH154">
        <v>15.59651</v>
      </c>
      <c r="AI154">
        <v>1825.7</v>
      </c>
      <c r="AJ154">
        <v>0</v>
      </c>
      <c r="AK154">
        <v>3</v>
      </c>
      <c r="AL154">
        <v>217</v>
      </c>
      <c r="AM154" t="s">
        <v>572</v>
      </c>
      <c r="AN154" t="s">
        <v>815</v>
      </c>
      <c r="AO154">
        <v>1813.1890000000001</v>
      </c>
      <c r="AR154" t="s">
        <v>119</v>
      </c>
      <c r="AS154" t="s">
        <v>124</v>
      </c>
      <c r="AT154" t="s">
        <v>291</v>
      </c>
      <c r="AU154" t="s">
        <v>571</v>
      </c>
      <c r="AV154" t="s">
        <v>48</v>
      </c>
      <c r="AW154">
        <v>2</v>
      </c>
      <c r="BB154">
        <v>0.74570639917763759</v>
      </c>
      <c r="BC154" t="s">
        <v>70</v>
      </c>
      <c r="BF154" t="s">
        <v>119</v>
      </c>
      <c r="BG154" t="s">
        <v>124</v>
      </c>
      <c r="BH154" t="s">
        <v>571</v>
      </c>
      <c r="BI154">
        <v>8959</v>
      </c>
      <c r="BJ154">
        <v>2</v>
      </c>
      <c r="BK154" t="s">
        <v>291</v>
      </c>
      <c r="BL154" t="s">
        <v>294</v>
      </c>
      <c r="BM154">
        <v>0.74570639917763759</v>
      </c>
      <c r="BN154" t="s">
        <v>70</v>
      </c>
      <c r="BO154" t="s">
        <v>192</v>
      </c>
      <c r="BP154">
        <v>1919.124</v>
      </c>
    </row>
    <row r="155" spans="1:68" ht="16.5">
      <c r="A155" s="127" t="str">
        <f t="shared" si="90"/>
        <v>선진여객</v>
      </c>
      <c r="B155" s="128" t="str">
        <f t="shared" si="91"/>
        <v>홍규찬</v>
      </c>
      <c r="C155" s="129" t="str">
        <f t="shared" si="92"/>
        <v>C</v>
      </c>
      <c r="D155" s="130">
        <f t="shared" si="93"/>
        <v>0.85350000000000004</v>
      </c>
      <c r="E155" s="131">
        <f t="shared" si="94"/>
        <v>8239</v>
      </c>
      <c r="F155" s="132" t="str">
        <f t="shared" si="95"/>
        <v>72</v>
      </c>
      <c r="G155" s="133" t="str">
        <f t="shared" si="96"/>
        <v>73아1089</v>
      </c>
      <c r="H155" s="134">
        <f t="shared" si="97"/>
        <v>1</v>
      </c>
      <c r="I155" s="135">
        <f t="shared" si="98"/>
        <v>759.80600000000004</v>
      </c>
      <c r="J155" s="136">
        <f t="shared" si="99"/>
        <v>6.8627301162622742E-3</v>
      </c>
      <c r="K155" s="136">
        <f t="shared" si="100"/>
        <v>0.2765562698786439</v>
      </c>
      <c r="L155" s="136">
        <f t="shared" si="101"/>
        <v>0.13556091949787183</v>
      </c>
      <c r="M155" s="137">
        <f t="shared" si="102"/>
        <v>11.552</v>
      </c>
      <c r="N155" s="138">
        <f t="shared" si="103"/>
        <v>0.26322508640363462</v>
      </c>
      <c r="O155" s="138">
        <f t="shared" si="104"/>
        <v>6.8438522464944995</v>
      </c>
      <c r="P155" s="233">
        <f t="shared" si="105"/>
        <v>0</v>
      </c>
      <c r="Q155" s="234">
        <f t="shared" si="106"/>
        <v>2</v>
      </c>
      <c r="R155" s="234">
        <f t="shared" si="107"/>
        <v>52</v>
      </c>
      <c r="T155">
        <v>516</v>
      </c>
      <c r="U155">
        <v>8239</v>
      </c>
      <c r="V155" t="s">
        <v>573</v>
      </c>
      <c r="W155">
        <v>759.80600000000004</v>
      </c>
      <c r="X155">
        <v>445.15100000000001</v>
      </c>
      <c r="Y155">
        <v>1.7070000000000001</v>
      </c>
      <c r="Z155">
        <v>11.552</v>
      </c>
      <c r="AA155">
        <v>34.159146</v>
      </c>
      <c r="AB155">
        <v>0.23442499999999999</v>
      </c>
      <c r="AC155">
        <v>9.4469259999999995</v>
      </c>
      <c r="AD155" s="1">
        <v>103</v>
      </c>
      <c r="AE155">
        <v>2</v>
      </c>
      <c r="AF155">
        <v>52</v>
      </c>
      <c r="AG155">
        <v>78</v>
      </c>
      <c r="AH155">
        <v>22.243120000000001</v>
      </c>
      <c r="AI155">
        <v>1279.9000000000001</v>
      </c>
      <c r="AJ155">
        <v>0</v>
      </c>
      <c r="AK155">
        <v>0</v>
      </c>
      <c r="AL155">
        <v>0</v>
      </c>
      <c r="AM155" t="s">
        <v>574</v>
      </c>
      <c r="AN155" t="s">
        <v>816</v>
      </c>
      <c r="AO155">
        <v>759.80600000000004</v>
      </c>
      <c r="AR155" t="s">
        <v>119</v>
      </c>
      <c r="AS155" t="s">
        <v>122</v>
      </c>
      <c r="AT155" t="s">
        <v>226</v>
      </c>
      <c r="AU155" t="s">
        <v>573</v>
      </c>
      <c r="AV155" t="s">
        <v>219</v>
      </c>
      <c r="AW155">
        <v>1</v>
      </c>
      <c r="BB155">
        <v>0.85350000000000004</v>
      </c>
      <c r="BC155" t="s">
        <v>69</v>
      </c>
      <c r="BF155" t="s">
        <v>119</v>
      </c>
      <c r="BG155" t="s">
        <v>122</v>
      </c>
      <c r="BH155" t="s">
        <v>573</v>
      </c>
      <c r="BI155">
        <v>8239</v>
      </c>
      <c r="BJ155">
        <v>1</v>
      </c>
      <c r="BK155" t="s">
        <v>226</v>
      </c>
      <c r="BL155" t="s">
        <v>178</v>
      </c>
      <c r="BM155">
        <v>0.85350000000000004</v>
      </c>
      <c r="BN155" t="s">
        <v>69</v>
      </c>
      <c r="BO155" t="s">
        <v>181</v>
      </c>
      <c r="BP155">
        <v>759.80600000000004</v>
      </c>
    </row>
    <row r="156" spans="1:68" ht="16.5">
      <c r="A156" s="110" t="str">
        <f t="shared" si="90"/>
        <v>선진여객</v>
      </c>
      <c r="B156" s="111" t="str">
        <f t="shared" si="91"/>
        <v>홍종만</v>
      </c>
      <c r="C156" s="112" t="str">
        <f t="shared" si="92"/>
        <v>D</v>
      </c>
      <c r="D156" s="113">
        <f t="shared" si="93"/>
        <v>0.81409090909090898</v>
      </c>
      <c r="E156" s="114">
        <f t="shared" si="94"/>
        <v>6840</v>
      </c>
      <c r="F156" s="115" t="str">
        <f t="shared" si="95"/>
        <v>72</v>
      </c>
      <c r="G156" s="116" t="str">
        <f t="shared" si="96"/>
        <v>78바1191</v>
      </c>
      <c r="H156" s="117">
        <f t="shared" si="97"/>
        <v>1</v>
      </c>
      <c r="I156" s="118">
        <f t="shared" si="98"/>
        <v>1180.5809999999999</v>
      </c>
      <c r="J156" s="119">
        <f t="shared" si="99"/>
        <v>3.6774020221207411E-2</v>
      </c>
      <c r="K156" s="119">
        <f t="shared" si="100"/>
        <v>0.28249307886914349</v>
      </c>
      <c r="L156" s="119">
        <f t="shared" si="101"/>
        <v>0.11435047658737521</v>
      </c>
      <c r="M156" s="120">
        <f t="shared" si="102"/>
        <v>14.29</v>
      </c>
      <c r="N156" s="121">
        <f t="shared" si="103"/>
        <v>8.4704056731389046E-2</v>
      </c>
      <c r="O156" s="121">
        <f t="shared" si="104"/>
        <v>4.2352028365694521</v>
      </c>
      <c r="P156" s="235">
        <f t="shared" si="105"/>
        <v>3</v>
      </c>
      <c r="Q156" s="236">
        <f t="shared" si="106"/>
        <v>1</v>
      </c>
      <c r="R156" s="236">
        <f t="shared" si="107"/>
        <v>50</v>
      </c>
      <c r="T156">
        <v>516</v>
      </c>
      <c r="U156">
        <v>6840</v>
      </c>
      <c r="V156" t="s">
        <v>575</v>
      </c>
      <c r="W156">
        <v>1180.5809999999999</v>
      </c>
      <c r="X156">
        <v>659.28099999999995</v>
      </c>
      <c r="Y156">
        <v>1.7909999999999999</v>
      </c>
      <c r="Z156">
        <v>14.29</v>
      </c>
      <c r="AA156">
        <v>60.050519000000001</v>
      </c>
      <c r="AB156">
        <v>2.2082989999999998</v>
      </c>
      <c r="AC156">
        <v>16.963856</v>
      </c>
      <c r="AD156" s="1">
        <v>135</v>
      </c>
      <c r="AE156">
        <v>1</v>
      </c>
      <c r="AF156">
        <v>50</v>
      </c>
      <c r="AG156">
        <v>82</v>
      </c>
      <c r="AH156">
        <v>19.659796</v>
      </c>
      <c r="AI156">
        <v>389.2</v>
      </c>
      <c r="AJ156">
        <v>0</v>
      </c>
      <c r="AK156">
        <v>3</v>
      </c>
      <c r="AL156">
        <v>293</v>
      </c>
      <c r="AM156" t="s">
        <v>576</v>
      </c>
      <c r="AN156" t="s">
        <v>817</v>
      </c>
      <c r="AO156">
        <v>1180.5809999999999</v>
      </c>
      <c r="AR156" t="s">
        <v>119</v>
      </c>
      <c r="AS156" t="s">
        <v>122</v>
      </c>
      <c r="AT156" t="s">
        <v>232</v>
      </c>
      <c r="AU156" t="s">
        <v>575</v>
      </c>
      <c r="AV156" t="s">
        <v>48</v>
      </c>
      <c r="AW156">
        <v>1</v>
      </c>
      <c r="BB156">
        <v>0.81409090909090898</v>
      </c>
      <c r="BC156" t="s">
        <v>67</v>
      </c>
      <c r="BF156" t="s">
        <v>119</v>
      </c>
      <c r="BG156" t="s">
        <v>122</v>
      </c>
      <c r="BH156" t="s">
        <v>575</v>
      </c>
      <c r="BI156">
        <v>6840</v>
      </c>
      <c r="BJ156">
        <v>1</v>
      </c>
      <c r="BK156" t="s">
        <v>232</v>
      </c>
      <c r="BL156" t="s">
        <v>178</v>
      </c>
      <c r="BM156">
        <v>0.81409090909090898</v>
      </c>
      <c r="BN156" t="s">
        <v>67</v>
      </c>
      <c r="BO156" t="s">
        <v>183</v>
      </c>
      <c r="BP156">
        <v>1180.5809999999999</v>
      </c>
    </row>
    <row r="157" spans="1:68" ht="16.5">
      <c r="A157" s="127" t="str">
        <f t="shared" si="90"/>
        <v>선진여객</v>
      </c>
      <c r="B157" s="128" t="str">
        <f t="shared" si="91"/>
        <v>홍창호</v>
      </c>
      <c r="C157" s="129" t="str">
        <f t="shared" si="92"/>
        <v>D</v>
      </c>
      <c r="D157" s="130">
        <f t="shared" si="93"/>
        <v>0.84250000000000003</v>
      </c>
      <c r="E157" s="131">
        <f t="shared" si="94"/>
        <v>9125</v>
      </c>
      <c r="F157" s="132" t="str">
        <f t="shared" si="95"/>
        <v>87</v>
      </c>
      <c r="G157" s="133" t="str">
        <f t="shared" si="96"/>
        <v>70바3827</v>
      </c>
      <c r="H157" s="134">
        <f t="shared" si="97"/>
        <v>1</v>
      </c>
      <c r="I157" s="135">
        <f t="shared" si="98"/>
        <v>1650.742</v>
      </c>
      <c r="J157" s="136">
        <f t="shared" si="99"/>
        <v>8.0588916006814806E-3</v>
      </c>
      <c r="K157" s="136">
        <f t="shared" si="100"/>
        <v>0.34415162180605818</v>
      </c>
      <c r="L157" s="136">
        <f t="shared" si="101"/>
        <v>0.29077832877578691</v>
      </c>
      <c r="M157" s="137">
        <f t="shared" si="102"/>
        <v>18.797999999999998</v>
      </c>
      <c r="N157" s="138">
        <f t="shared" si="103"/>
        <v>6.0578818494955604E-2</v>
      </c>
      <c r="O157" s="138">
        <f t="shared" si="104"/>
        <v>33.802980720185225</v>
      </c>
      <c r="P157" s="233">
        <f t="shared" si="105"/>
        <v>1</v>
      </c>
      <c r="Q157" s="234">
        <f t="shared" si="106"/>
        <v>1</v>
      </c>
      <c r="R157" s="234">
        <f t="shared" si="107"/>
        <v>558</v>
      </c>
      <c r="T157">
        <v>516</v>
      </c>
      <c r="U157">
        <v>9125</v>
      </c>
      <c r="V157" t="s">
        <v>577</v>
      </c>
      <c r="W157">
        <v>1650.742</v>
      </c>
      <c r="X157">
        <v>979.46699999999998</v>
      </c>
      <c r="Y157">
        <v>1.6850000000000001</v>
      </c>
      <c r="Z157">
        <v>18.797999999999998</v>
      </c>
      <c r="AA157">
        <v>91.441359000000006</v>
      </c>
      <c r="AB157">
        <v>0.73691600000000002</v>
      </c>
      <c r="AC157">
        <v>31.469691999999998</v>
      </c>
      <c r="AD157" s="1">
        <v>480</v>
      </c>
      <c r="AE157">
        <v>1</v>
      </c>
      <c r="AF157">
        <v>558</v>
      </c>
      <c r="AG157">
        <v>81</v>
      </c>
      <c r="AH157">
        <v>18.052465000000002</v>
      </c>
      <c r="AI157">
        <v>1900.4</v>
      </c>
      <c r="AJ157">
        <v>4.8</v>
      </c>
      <c r="AK157">
        <v>1</v>
      </c>
      <c r="AL157">
        <v>40</v>
      </c>
      <c r="AM157" t="s">
        <v>578</v>
      </c>
      <c r="AN157" t="s">
        <v>818</v>
      </c>
      <c r="AO157">
        <v>1650.742</v>
      </c>
      <c r="AR157" t="s">
        <v>119</v>
      </c>
      <c r="AS157" t="s">
        <v>124</v>
      </c>
      <c r="AT157" t="s">
        <v>269</v>
      </c>
      <c r="AU157" t="s">
        <v>577</v>
      </c>
      <c r="AV157" t="s">
        <v>48</v>
      </c>
      <c r="AW157">
        <v>1</v>
      </c>
      <c r="BB157">
        <v>0.84250000000000003</v>
      </c>
      <c r="BC157" t="s">
        <v>67</v>
      </c>
      <c r="BF157" t="s">
        <v>119</v>
      </c>
      <c r="BG157" t="s">
        <v>124</v>
      </c>
      <c r="BH157" t="s">
        <v>577</v>
      </c>
      <c r="BI157">
        <v>9125</v>
      </c>
      <c r="BJ157">
        <v>1</v>
      </c>
      <c r="BK157" t="s">
        <v>269</v>
      </c>
      <c r="BL157" t="s">
        <v>178</v>
      </c>
      <c r="BM157">
        <v>0.84250000000000003</v>
      </c>
      <c r="BN157" t="s">
        <v>67</v>
      </c>
      <c r="BO157" t="s">
        <v>183</v>
      </c>
      <c r="BP157">
        <v>1650.742</v>
      </c>
    </row>
    <row r="158" spans="1:68" ht="16.5">
      <c r="A158" s="110" t="str">
        <f t="shared" si="90"/>
        <v>선진여객</v>
      </c>
      <c r="B158" s="111" t="str">
        <f t="shared" si="91"/>
        <v>황남석</v>
      </c>
      <c r="C158" s="112" t="str">
        <f t="shared" si="92"/>
        <v>B</v>
      </c>
      <c r="D158" s="113">
        <f t="shared" si="93"/>
        <v>0.92807692307692302</v>
      </c>
      <c r="E158" s="114">
        <f t="shared" si="94"/>
        <v>6811</v>
      </c>
      <c r="F158" s="115" t="str">
        <f t="shared" si="95"/>
        <v>80</v>
      </c>
      <c r="G158" s="116" t="str">
        <f t="shared" si="96"/>
        <v>78바1144</v>
      </c>
      <c r="H158" s="117">
        <f t="shared" si="97"/>
        <v>1</v>
      </c>
      <c r="I158" s="118">
        <f t="shared" si="98"/>
        <v>2458.9250000000002</v>
      </c>
      <c r="J158" s="119">
        <f t="shared" si="99"/>
        <v>2.0993970977255832E-2</v>
      </c>
      <c r="K158" s="119">
        <f t="shared" si="100"/>
        <v>0.35843277306588267</v>
      </c>
      <c r="L158" s="119">
        <f t="shared" si="101"/>
        <v>0.16063930376078978</v>
      </c>
      <c r="M158" s="120">
        <f t="shared" si="102"/>
        <v>11.49</v>
      </c>
      <c r="N158" s="121">
        <f t="shared" si="103"/>
        <v>0</v>
      </c>
      <c r="O158" s="121">
        <f t="shared" si="104"/>
        <v>15.819921307075244</v>
      </c>
      <c r="P158" s="235">
        <f t="shared" si="105"/>
        <v>0</v>
      </c>
      <c r="Q158" s="236">
        <f t="shared" si="106"/>
        <v>0</v>
      </c>
      <c r="R158" s="236">
        <f t="shared" si="107"/>
        <v>389</v>
      </c>
      <c r="T158">
        <v>516</v>
      </c>
      <c r="U158">
        <v>6811</v>
      </c>
      <c r="V158" t="s">
        <v>579</v>
      </c>
      <c r="W158">
        <v>2458.9250000000002</v>
      </c>
      <c r="X158">
        <v>1019.096</v>
      </c>
      <c r="Y158">
        <v>2.4129999999999998</v>
      </c>
      <c r="Z158">
        <v>11.49</v>
      </c>
      <c r="AA158">
        <v>159.88495</v>
      </c>
      <c r="AB158">
        <v>3.3566199999999999</v>
      </c>
      <c r="AC158">
        <v>57.308005999999999</v>
      </c>
      <c r="AD158" s="1">
        <v>395</v>
      </c>
      <c r="AE158">
        <v>0</v>
      </c>
      <c r="AF158">
        <v>389</v>
      </c>
      <c r="AG158">
        <v>86</v>
      </c>
      <c r="AH158">
        <v>15.379339</v>
      </c>
      <c r="AI158">
        <v>118.3</v>
      </c>
      <c r="AJ158">
        <v>0</v>
      </c>
      <c r="AK158">
        <v>0</v>
      </c>
      <c r="AL158">
        <v>0</v>
      </c>
      <c r="AM158" t="s">
        <v>580</v>
      </c>
      <c r="AN158" t="s">
        <v>819</v>
      </c>
      <c r="AO158">
        <v>2458.9250000000002</v>
      </c>
      <c r="AR158" t="s">
        <v>119</v>
      </c>
      <c r="AS158" t="s">
        <v>123</v>
      </c>
      <c r="AT158" t="s">
        <v>245</v>
      </c>
      <c r="AU158" t="s">
        <v>579</v>
      </c>
      <c r="AV158" t="s">
        <v>48</v>
      </c>
      <c r="AW158">
        <v>1</v>
      </c>
      <c r="BB158">
        <v>0.92807692307692302</v>
      </c>
      <c r="BC158" t="s">
        <v>68</v>
      </c>
      <c r="BF158" t="s">
        <v>119</v>
      </c>
      <c r="BG158" t="s">
        <v>123</v>
      </c>
      <c r="BH158" t="s">
        <v>579</v>
      </c>
      <c r="BI158">
        <v>6811</v>
      </c>
      <c r="BJ158">
        <v>1</v>
      </c>
      <c r="BK158" t="s">
        <v>245</v>
      </c>
      <c r="BL158" t="s">
        <v>178</v>
      </c>
      <c r="BM158">
        <v>0.92807692307692302</v>
      </c>
      <c r="BN158" t="s">
        <v>68</v>
      </c>
      <c r="BO158" t="s">
        <v>179</v>
      </c>
      <c r="BP158">
        <v>2458.9250000000002</v>
      </c>
    </row>
    <row r="159" spans="1:68" ht="16.5">
      <c r="A159" s="127" t="str">
        <f t="shared" si="90"/>
        <v>선진여객</v>
      </c>
      <c r="B159" s="128" t="str">
        <f t="shared" si="91"/>
        <v>황태준</v>
      </c>
      <c r="C159" s="129" t="str">
        <f t="shared" si="92"/>
        <v>F</v>
      </c>
      <c r="D159" s="130">
        <f t="shared" si="93"/>
        <v>0.78882609157260219</v>
      </c>
      <c r="E159" s="131">
        <f t="shared" si="94"/>
        <v>8672</v>
      </c>
      <c r="F159" s="132" t="str">
        <f t="shared" si="95"/>
        <v>87</v>
      </c>
      <c r="G159" s="133" t="str">
        <f t="shared" si="96"/>
        <v>78바1168</v>
      </c>
      <c r="H159" s="134">
        <f t="shared" si="97"/>
        <v>4</v>
      </c>
      <c r="I159" s="135">
        <f t="shared" si="98"/>
        <v>2807.4959999999996</v>
      </c>
      <c r="J159" s="136">
        <f t="shared" si="99"/>
        <v>1.0866508271141443E-2</v>
      </c>
      <c r="K159" s="136">
        <f t="shared" si="100"/>
        <v>0.37107104311547134</v>
      </c>
      <c r="L159" s="136">
        <f t="shared" si="101"/>
        <v>0.26073055847630777</v>
      </c>
      <c r="M159" s="137">
        <f t="shared" si="102"/>
        <v>13.954000000000001</v>
      </c>
      <c r="N159" s="138">
        <f t="shared" si="103"/>
        <v>3.5618928753593945E-2</v>
      </c>
      <c r="O159" s="138">
        <f t="shared" si="104"/>
        <v>26.037436918877177</v>
      </c>
      <c r="P159" s="233">
        <f t="shared" si="105"/>
        <v>4</v>
      </c>
      <c r="Q159" s="234">
        <f t="shared" si="106"/>
        <v>1</v>
      </c>
      <c r="R159" s="234">
        <f t="shared" si="107"/>
        <v>731</v>
      </c>
      <c r="T159">
        <v>516</v>
      </c>
      <c r="U159">
        <v>8672</v>
      </c>
      <c r="V159" t="s">
        <v>581</v>
      </c>
      <c r="W159">
        <v>2807.4960000000001</v>
      </c>
      <c r="X159">
        <v>1393.944</v>
      </c>
      <c r="Y159">
        <v>2.0139999999999998</v>
      </c>
      <c r="Z159">
        <v>13.954000000000001</v>
      </c>
      <c r="AA159">
        <v>174.25744800000001</v>
      </c>
      <c r="AB159">
        <v>1.89357</v>
      </c>
      <c r="AC159">
        <v>64.661893000000006</v>
      </c>
      <c r="AD159" s="1">
        <v>732</v>
      </c>
      <c r="AE159">
        <v>1</v>
      </c>
      <c r="AF159">
        <v>731</v>
      </c>
      <c r="AG159">
        <v>79</v>
      </c>
      <c r="AH159">
        <v>16.111196</v>
      </c>
      <c r="AI159">
        <v>2406.6</v>
      </c>
      <c r="AJ159">
        <v>0</v>
      </c>
      <c r="AK159">
        <v>4</v>
      </c>
      <c r="AL159">
        <v>1359</v>
      </c>
      <c r="AM159" t="s">
        <v>582</v>
      </c>
      <c r="AN159" t="s">
        <v>820</v>
      </c>
      <c r="AO159">
        <v>2557.817</v>
      </c>
      <c r="AR159" t="s">
        <v>119</v>
      </c>
      <c r="AS159" t="s">
        <v>124</v>
      </c>
      <c r="AT159" t="s">
        <v>282</v>
      </c>
      <c r="AU159" t="s">
        <v>581</v>
      </c>
      <c r="AV159" t="s">
        <v>48</v>
      </c>
      <c r="AW159">
        <v>4</v>
      </c>
      <c r="BB159">
        <v>0.78882609157260219</v>
      </c>
      <c r="BC159" t="s">
        <v>70</v>
      </c>
      <c r="BF159" t="s">
        <v>119</v>
      </c>
      <c r="BG159" t="s">
        <v>124</v>
      </c>
      <c r="BH159" t="s">
        <v>581</v>
      </c>
      <c r="BI159">
        <v>8672</v>
      </c>
      <c r="BJ159">
        <v>4</v>
      </c>
      <c r="BK159" t="s">
        <v>282</v>
      </c>
      <c r="BL159" t="s">
        <v>275</v>
      </c>
      <c r="BM159">
        <v>0.78882609157260219</v>
      </c>
      <c r="BN159" t="s">
        <v>70</v>
      </c>
      <c r="BO159" t="s">
        <v>192</v>
      </c>
      <c r="BP159">
        <v>2807.4959999999996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59">
    <cfRule type="containsText" dxfId="33" priority="1" operator="containsText" text="F">
      <formula>NOT(ISERROR(SEARCH("F",C5)))</formula>
    </cfRule>
    <cfRule type="containsText" dxfId="32" priority="2" operator="containsText" text="D">
      <formula>NOT(ISERROR(SEARCH("D",C5)))</formula>
    </cfRule>
    <cfRule type="containsText" dxfId="31" priority="3" operator="containsText" text="C">
      <formula>NOT(ISERROR(SEARCH("C",C5)))</formula>
    </cfRule>
    <cfRule type="containsText" dxfId="30" priority="4" operator="containsText" text="B">
      <formula>NOT(ISERROR(SEARCH("B",C5)))</formula>
    </cfRule>
    <cfRule type="containsText" dxfId="29" priority="5" operator="containsText" text="A">
      <formula>NOT(ISERROR(SEARCH("A",C5)))</formula>
    </cfRule>
    <cfRule type="containsText" dxfId="2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109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821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37" t="s">
        <v>822</v>
      </c>
      <c r="B4" s="35"/>
      <c r="C4" s="103"/>
      <c r="D4" s="107"/>
      <c r="E4" s="11"/>
      <c r="F4" s="8"/>
      <c r="H4" s="11"/>
    </row>
    <row r="5" spans="1:18" ht="26.25">
      <c r="A5" s="173" t="s">
        <v>823</v>
      </c>
    </row>
    <row r="6" spans="1:18" ht="17.25">
      <c r="A6" s="174" t="s">
        <v>824</v>
      </c>
    </row>
    <row r="7" spans="1:18" ht="17.25">
      <c r="A7" s="174"/>
    </row>
    <row r="8" spans="1:18" ht="17.25">
      <c r="A8" s="176" t="s">
        <v>196</v>
      </c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</row>
    <row r="9" spans="1:18">
      <c r="A9" s="177"/>
      <c r="B9" s="177"/>
      <c r="C9" s="177"/>
      <c r="D9" s="177"/>
      <c r="E9" s="177"/>
      <c r="F9" s="177"/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</row>
    <row r="10" spans="1:18">
      <c r="A10" s="177" t="s">
        <v>825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</row>
    <row r="11" spans="1:18">
      <c r="A11" s="177"/>
      <c r="B11" s="177"/>
      <c r="C11" s="177"/>
      <c r="D11" s="177"/>
      <c r="E11" s="177"/>
      <c r="F11" s="177"/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</row>
    <row r="13" spans="1:18" ht="37.5" customHeight="1">
      <c r="A13" s="260" t="s">
        <v>0</v>
      </c>
      <c r="B13" s="261" t="s">
        <v>74</v>
      </c>
      <c r="C13" s="262" t="s">
        <v>65</v>
      </c>
      <c r="D13" s="262" t="s">
        <v>162</v>
      </c>
      <c r="E13" s="263" t="s">
        <v>148</v>
      </c>
      <c r="F13" s="261" t="s">
        <v>153</v>
      </c>
      <c r="G13" s="263" t="s">
        <v>151</v>
      </c>
      <c r="H13" s="263" t="s">
        <v>155</v>
      </c>
      <c r="I13" s="264" t="s">
        <v>157</v>
      </c>
      <c r="J13" s="263" t="s">
        <v>11</v>
      </c>
      <c r="K13" s="263" t="s">
        <v>12</v>
      </c>
      <c r="L13" s="263" t="s">
        <v>13</v>
      </c>
      <c r="M13" s="263" t="s">
        <v>106</v>
      </c>
      <c r="N13" s="263" t="s">
        <v>6</v>
      </c>
      <c r="O13" s="263" t="s">
        <v>7</v>
      </c>
      <c r="P13" s="263" t="s">
        <v>184</v>
      </c>
      <c r="Q13" s="265" t="s">
        <v>186</v>
      </c>
      <c r="R13" s="265" t="s">
        <v>187</v>
      </c>
    </row>
    <row r="14" spans="1:18" ht="16.5">
      <c r="A14" s="266" t="s">
        <v>119</v>
      </c>
      <c r="B14" s="267" t="s">
        <v>296</v>
      </c>
      <c r="C14" s="268" t="s">
        <v>67</v>
      </c>
      <c r="D14" s="269">
        <v>0.80003329667738288</v>
      </c>
      <c r="E14" s="270">
        <v>1117</v>
      </c>
      <c r="F14" s="271" t="s">
        <v>123</v>
      </c>
      <c r="G14" s="279" t="s">
        <v>250</v>
      </c>
      <c r="H14" s="272">
        <v>2</v>
      </c>
      <c r="I14" s="273">
        <v>742.10500000000002</v>
      </c>
      <c r="J14" s="274">
        <v>1.7811912530850051E-2</v>
      </c>
      <c r="K14" s="274">
        <v>0.38080766805039834</v>
      </c>
      <c r="L14" s="274">
        <v>0.15361707575073608</v>
      </c>
      <c r="M14" s="275">
        <v>15.096</v>
      </c>
      <c r="N14" s="276">
        <v>2.9645400583475383</v>
      </c>
      <c r="O14" s="276">
        <v>16.304970320911462</v>
      </c>
      <c r="P14" s="277">
        <v>2</v>
      </c>
      <c r="Q14" s="278">
        <v>22</v>
      </c>
      <c r="R14" s="278">
        <v>121</v>
      </c>
    </row>
    <row r="15" spans="1:18" ht="16.5">
      <c r="A15" s="266" t="s">
        <v>119</v>
      </c>
      <c r="B15" s="267" t="s">
        <v>300</v>
      </c>
      <c r="C15" s="268" t="s">
        <v>67</v>
      </c>
      <c r="D15" s="269">
        <v>0.80889265990826997</v>
      </c>
      <c r="E15" s="270">
        <v>5764</v>
      </c>
      <c r="F15" s="271" t="s">
        <v>122</v>
      </c>
      <c r="G15" s="279" t="s">
        <v>234</v>
      </c>
      <c r="H15" s="272">
        <v>8</v>
      </c>
      <c r="I15" s="273">
        <v>1151.0450000000001</v>
      </c>
      <c r="J15" s="274">
        <v>2.3994057669281088E-2</v>
      </c>
      <c r="K15" s="274">
        <v>0.33736243152354933</v>
      </c>
      <c r="L15" s="274">
        <v>0.1882092720548372</v>
      </c>
      <c r="M15" s="275">
        <v>15.624000000000001</v>
      </c>
      <c r="N15" s="276">
        <v>0.17375515292625396</v>
      </c>
      <c r="O15" s="276">
        <v>33.013479055988249</v>
      </c>
      <c r="P15" s="277">
        <v>1</v>
      </c>
      <c r="Q15" s="278">
        <v>2</v>
      </c>
      <c r="R15" s="278">
        <v>394</v>
      </c>
    </row>
    <row r="16" spans="1:18" ht="16.5">
      <c r="A16" s="266" t="s">
        <v>119</v>
      </c>
      <c r="B16" s="267" t="s">
        <v>304</v>
      </c>
      <c r="C16" s="268" t="s">
        <v>70</v>
      </c>
      <c r="D16" s="269">
        <v>0.73747080117156516</v>
      </c>
      <c r="E16" s="270">
        <v>6836</v>
      </c>
      <c r="F16" s="271" t="s">
        <v>124</v>
      </c>
      <c r="G16" s="279" t="s">
        <v>273</v>
      </c>
      <c r="H16" s="272">
        <v>2</v>
      </c>
      <c r="I16" s="273">
        <v>1273.51</v>
      </c>
      <c r="J16" s="274">
        <v>1.6747414833751487E-2</v>
      </c>
      <c r="K16" s="274">
        <v>0.37074030619806669</v>
      </c>
      <c r="L16" s="274">
        <v>0.18845552842144939</v>
      </c>
      <c r="M16" s="275">
        <v>15.013</v>
      </c>
      <c r="N16" s="276">
        <v>0</v>
      </c>
      <c r="O16" s="276">
        <v>53.081640505374907</v>
      </c>
      <c r="P16" s="277">
        <v>0</v>
      </c>
      <c r="Q16" s="278">
        <v>0</v>
      </c>
      <c r="R16" s="278">
        <v>676</v>
      </c>
    </row>
    <row r="17" spans="1:18" ht="16.5">
      <c r="A17" s="266" t="s">
        <v>119</v>
      </c>
      <c r="B17" s="267" t="s">
        <v>306</v>
      </c>
      <c r="C17" s="268" t="s">
        <v>67</v>
      </c>
      <c r="D17" s="269">
        <v>0.82258154347795986</v>
      </c>
      <c r="E17" s="270">
        <v>4521</v>
      </c>
      <c r="F17" s="271" t="s">
        <v>124</v>
      </c>
      <c r="G17" s="279" t="s">
        <v>293</v>
      </c>
      <c r="H17" s="272">
        <v>3</v>
      </c>
      <c r="I17" s="273">
        <v>2122.4140000000002</v>
      </c>
      <c r="J17" s="274">
        <v>5.6081137923840426E-3</v>
      </c>
      <c r="K17" s="274">
        <v>0.39028058154013867</v>
      </c>
      <c r="L17" s="274">
        <v>0.30389923926246243</v>
      </c>
      <c r="M17" s="275">
        <v>13.247999999999999</v>
      </c>
      <c r="N17" s="276">
        <v>0</v>
      </c>
      <c r="O17" s="276">
        <v>5.4654746906117273</v>
      </c>
      <c r="P17" s="277">
        <v>2</v>
      </c>
      <c r="Q17" s="278">
        <v>0</v>
      </c>
      <c r="R17" s="278">
        <v>116</v>
      </c>
    </row>
    <row r="18" spans="1:18" ht="16.5">
      <c r="A18" s="266" t="s">
        <v>119</v>
      </c>
      <c r="B18" s="267" t="s">
        <v>310</v>
      </c>
      <c r="C18" s="268" t="s">
        <v>67</v>
      </c>
      <c r="D18" s="269">
        <v>0.83439999999999992</v>
      </c>
      <c r="E18" s="270">
        <v>1293</v>
      </c>
      <c r="F18" s="271" t="s">
        <v>123</v>
      </c>
      <c r="G18" s="279" t="s">
        <v>260</v>
      </c>
      <c r="H18" s="272">
        <v>1</v>
      </c>
      <c r="I18" s="273">
        <v>2822.1280000000002</v>
      </c>
      <c r="J18" s="274">
        <v>5.4123571831406515E-3</v>
      </c>
      <c r="K18" s="274">
        <v>0.36316675685077632</v>
      </c>
      <c r="L18" s="274">
        <v>0.22288145682973981</v>
      </c>
      <c r="M18" s="275">
        <v>12.286</v>
      </c>
      <c r="N18" s="276">
        <v>3.5434253868003147E-2</v>
      </c>
      <c r="O18" s="276">
        <v>7.2994562968086489</v>
      </c>
      <c r="P18" s="277">
        <v>7</v>
      </c>
      <c r="Q18" s="278">
        <v>1</v>
      </c>
      <c r="R18" s="278">
        <v>206</v>
      </c>
    </row>
    <row r="19" spans="1:18" ht="16.5">
      <c r="A19" s="266" t="s">
        <v>119</v>
      </c>
      <c r="B19" s="267" t="s">
        <v>312</v>
      </c>
      <c r="C19" s="268" t="s">
        <v>67</v>
      </c>
      <c r="D19" s="269">
        <v>0.80214285714285716</v>
      </c>
      <c r="E19" s="270">
        <v>5581</v>
      </c>
      <c r="F19" s="271" t="s">
        <v>121</v>
      </c>
      <c r="G19" s="279" t="s">
        <v>214</v>
      </c>
      <c r="H19" s="272">
        <v>1</v>
      </c>
      <c r="I19" s="273">
        <v>2780.0749999999998</v>
      </c>
      <c r="J19" s="274">
        <v>8.3797939714567917E-3</v>
      </c>
      <c r="K19" s="274">
        <v>0.3098351093827027</v>
      </c>
      <c r="L19" s="274">
        <v>0.11978094116165931</v>
      </c>
      <c r="M19" s="275">
        <v>9.32</v>
      </c>
      <c r="N19" s="276">
        <v>3.5970252601098894E-2</v>
      </c>
      <c r="O19" s="276">
        <v>3.8488170283175815</v>
      </c>
      <c r="P19" s="277">
        <v>0</v>
      </c>
      <c r="Q19" s="278">
        <v>1</v>
      </c>
      <c r="R19" s="278">
        <v>107</v>
      </c>
    </row>
    <row r="20" spans="1:18" ht="16.5">
      <c r="A20" s="266" t="s">
        <v>119</v>
      </c>
      <c r="B20" s="267" t="s">
        <v>322</v>
      </c>
      <c r="C20" s="268" t="s">
        <v>67</v>
      </c>
      <c r="D20" s="269">
        <v>0.83635612869095821</v>
      </c>
      <c r="E20" s="270">
        <v>3253</v>
      </c>
      <c r="F20" s="271" t="s">
        <v>122</v>
      </c>
      <c r="G20" s="279" t="s">
        <v>228</v>
      </c>
      <c r="H20" s="272">
        <v>10</v>
      </c>
      <c r="I20" s="273">
        <v>1753.6860000000001</v>
      </c>
      <c r="J20" s="274">
        <v>1.2228365675527207E-2</v>
      </c>
      <c r="K20" s="274">
        <v>0.33151757214640393</v>
      </c>
      <c r="L20" s="274">
        <v>0.19211553490842675</v>
      </c>
      <c r="M20" s="275">
        <v>12.895</v>
      </c>
      <c r="N20" s="276">
        <v>0</v>
      </c>
      <c r="O20" s="276">
        <v>28.055193461087104</v>
      </c>
      <c r="P20" s="277">
        <v>0</v>
      </c>
      <c r="Q20" s="278">
        <v>0</v>
      </c>
      <c r="R20" s="278">
        <v>524</v>
      </c>
    </row>
    <row r="21" spans="1:18" ht="16.5">
      <c r="A21" s="266" t="s">
        <v>119</v>
      </c>
      <c r="B21" s="267" t="s">
        <v>326</v>
      </c>
      <c r="C21" s="268" t="s">
        <v>67</v>
      </c>
      <c r="D21" s="269">
        <v>0.80775713721607056</v>
      </c>
      <c r="E21" s="270">
        <v>4202</v>
      </c>
      <c r="F21" s="271" t="s">
        <v>123</v>
      </c>
      <c r="G21" s="279" t="s">
        <v>251</v>
      </c>
      <c r="H21" s="272">
        <v>13</v>
      </c>
      <c r="I21" s="273">
        <v>2417.009</v>
      </c>
      <c r="J21" s="274">
        <v>8.2124925402007661E-3</v>
      </c>
      <c r="K21" s="274">
        <v>0.37536403232555771</v>
      </c>
      <c r="L21" s="274">
        <v>0.23500119362402044</v>
      </c>
      <c r="M21" s="275">
        <v>14.231999999999999</v>
      </c>
      <c r="N21" s="276">
        <v>4.1373449581693734E-2</v>
      </c>
      <c r="O21" s="276">
        <v>20.438484093356706</v>
      </c>
      <c r="P21" s="277">
        <v>0</v>
      </c>
      <c r="Q21" s="278">
        <v>1</v>
      </c>
      <c r="R21" s="278">
        <v>494</v>
      </c>
    </row>
    <row r="22" spans="1:18" ht="16.5">
      <c r="A22" s="266" t="s">
        <v>119</v>
      </c>
      <c r="B22" s="267" t="s">
        <v>330</v>
      </c>
      <c r="C22" s="268" t="s">
        <v>70</v>
      </c>
      <c r="D22" s="269">
        <v>0.77958333333333341</v>
      </c>
      <c r="E22" s="270">
        <v>4536</v>
      </c>
      <c r="F22" s="271" t="s">
        <v>124</v>
      </c>
      <c r="G22" s="279" t="s">
        <v>276</v>
      </c>
      <c r="H22" s="272">
        <v>1</v>
      </c>
      <c r="I22" s="273">
        <v>2458.163</v>
      </c>
      <c r="J22" s="274">
        <v>1.0050885646697535E-2</v>
      </c>
      <c r="K22" s="274">
        <v>0.34289099803724504</v>
      </c>
      <c r="L22" s="274">
        <v>9.2509261891726688E-2</v>
      </c>
      <c r="M22" s="275">
        <v>12.334</v>
      </c>
      <c r="N22" s="276">
        <v>4.0680784797427996E-2</v>
      </c>
      <c r="O22" s="276">
        <v>4.2308016189325119</v>
      </c>
      <c r="P22" s="277">
        <v>0</v>
      </c>
      <c r="Q22" s="278">
        <v>1</v>
      </c>
      <c r="R22" s="278">
        <v>109</v>
      </c>
    </row>
    <row r="23" spans="1:18" ht="16.5">
      <c r="A23" s="266" t="s">
        <v>119</v>
      </c>
      <c r="B23" s="267" t="s">
        <v>332</v>
      </c>
      <c r="C23" s="268" t="s">
        <v>70</v>
      </c>
      <c r="D23" s="269">
        <v>0.72653846153846147</v>
      </c>
      <c r="E23" s="270">
        <v>9675</v>
      </c>
      <c r="F23" s="271" t="s">
        <v>122</v>
      </c>
      <c r="G23" s="279" t="s">
        <v>228</v>
      </c>
      <c r="H23" s="272">
        <v>1</v>
      </c>
      <c r="I23" s="273">
        <v>2294.71</v>
      </c>
      <c r="J23" s="274">
        <v>1.2535656086971133E-2</v>
      </c>
      <c r="K23" s="274">
        <v>0.36174610326058959</v>
      </c>
      <c r="L23" s="274">
        <v>0.17082768628715611</v>
      </c>
      <c r="M23" s="275">
        <v>14.625999999999999</v>
      </c>
      <c r="N23" s="276">
        <v>4.3578491399784723E-2</v>
      </c>
      <c r="O23" s="276">
        <v>7.9312854347608193</v>
      </c>
      <c r="P23" s="277">
        <v>23</v>
      </c>
      <c r="Q23" s="278">
        <v>1</v>
      </c>
      <c r="R23" s="278">
        <v>182</v>
      </c>
    </row>
    <row r="24" spans="1:18" ht="16.5">
      <c r="A24" s="266" t="s">
        <v>119</v>
      </c>
      <c r="B24" s="267" t="s">
        <v>334</v>
      </c>
      <c r="C24" s="268" t="s">
        <v>70</v>
      </c>
      <c r="D24" s="269">
        <v>0.77241001628711048</v>
      </c>
      <c r="E24" s="270">
        <v>4889</v>
      </c>
      <c r="F24" s="271" t="s">
        <v>124</v>
      </c>
      <c r="G24" s="279" t="s">
        <v>277</v>
      </c>
      <c r="H24" s="272">
        <v>3</v>
      </c>
      <c r="I24" s="273">
        <v>2355.0949999999998</v>
      </c>
      <c r="J24" s="274">
        <v>2.2840947411421304E-2</v>
      </c>
      <c r="K24" s="274">
        <v>0.35555659806895895</v>
      </c>
      <c r="L24" s="274">
        <v>0.17069375120748845</v>
      </c>
      <c r="M24" s="275">
        <v>13.238</v>
      </c>
      <c r="N24" s="276">
        <v>0.76430037854099309</v>
      </c>
      <c r="O24" s="276">
        <v>42.291287612601622</v>
      </c>
      <c r="P24" s="277">
        <v>8</v>
      </c>
      <c r="Q24" s="278">
        <v>18</v>
      </c>
      <c r="R24" s="278">
        <v>996</v>
      </c>
    </row>
    <row r="25" spans="1:18" ht="16.5">
      <c r="A25" s="266" t="s">
        <v>119</v>
      </c>
      <c r="B25" s="267" t="s">
        <v>198</v>
      </c>
      <c r="C25" s="268" t="s">
        <v>70</v>
      </c>
      <c r="D25" s="269">
        <v>0.78590351556839844</v>
      </c>
      <c r="E25" s="270">
        <v>6569</v>
      </c>
      <c r="F25" s="271" t="s">
        <v>124</v>
      </c>
      <c r="G25" s="279" t="s">
        <v>282</v>
      </c>
      <c r="H25" s="272">
        <v>16</v>
      </c>
      <c r="I25" s="273">
        <v>1928.653</v>
      </c>
      <c r="J25" s="274">
        <v>1.276447842891517E-2</v>
      </c>
      <c r="K25" s="274">
        <v>0.36716042647580349</v>
      </c>
      <c r="L25" s="274">
        <v>0.24369339637560514</v>
      </c>
      <c r="M25" s="275">
        <v>15.766999999999999</v>
      </c>
      <c r="N25" s="276">
        <v>0</v>
      </c>
      <c r="O25" s="276">
        <v>29.709854494302501</v>
      </c>
      <c r="P25" s="277">
        <v>1</v>
      </c>
      <c r="Q25" s="278">
        <v>0</v>
      </c>
      <c r="R25" s="278">
        <v>573</v>
      </c>
    </row>
    <row r="26" spans="1:18" ht="16.5" customHeight="1">
      <c r="A26" s="266" t="s">
        <v>119</v>
      </c>
      <c r="B26" s="267" t="s">
        <v>199</v>
      </c>
      <c r="C26" s="268" t="s">
        <v>70</v>
      </c>
      <c r="D26" s="269">
        <v>0.73807692307692307</v>
      </c>
      <c r="E26" s="270">
        <v>2283</v>
      </c>
      <c r="F26" s="271" t="s">
        <v>122</v>
      </c>
      <c r="G26" s="279" t="s">
        <v>227</v>
      </c>
      <c r="H26" s="272">
        <v>1</v>
      </c>
      <c r="I26" s="273">
        <v>2788.8029999999999</v>
      </c>
      <c r="J26" s="274">
        <v>2.6361370941795408E-2</v>
      </c>
      <c r="K26" s="274">
        <v>0.35669503090693427</v>
      </c>
      <c r="L26" s="274">
        <v>0.24634224791066275</v>
      </c>
      <c r="M26" s="275">
        <v>14.282</v>
      </c>
      <c r="N26" s="276">
        <v>0</v>
      </c>
      <c r="O26" s="276">
        <v>13.41077157475806</v>
      </c>
      <c r="P26" s="277">
        <v>34</v>
      </c>
      <c r="Q26" s="278">
        <v>0</v>
      </c>
      <c r="R26" s="278">
        <v>374</v>
      </c>
    </row>
    <row r="27" spans="1:18" ht="16.5">
      <c r="A27" s="266" t="s">
        <v>119</v>
      </c>
      <c r="B27" s="267" t="s">
        <v>344</v>
      </c>
      <c r="C27" s="268" t="s">
        <v>67</v>
      </c>
      <c r="D27" s="269">
        <v>0.83625000000000005</v>
      </c>
      <c r="E27" s="270">
        <v>7866</v>
      </c>
      <c r="F27" s="271" t="s">
        <v>124</v>
      </c>
      <c r="G27" s="279" t="s">
        <v>288</v>
      </c>
      <c r="H27" s="272">
        <v>1</v>
      </c>
      <c r="I27" s="273">
        <v>2691.1190000000001</v>
      </c>
      <c r="J27" s="274">
        <v>1.2384987078383671E-3</v>
      </c>
      <c r="K27" s="274">
        <v>0.35715014572377574</v>
      </c>
      <c r="L27" s="274">
        <v>0.15718368455649862</v>
      </c>
      <c r="M27" s="275">
        <v>10.632</v>
      </c>
      <c r="N27" s="276">
        <v>0.33443337139680557</v>
      </c>
      <c r="O27" s="276">
        <v>20.474754182182206</v>
      </c>
      <c r="P27" s="277">
        <v>3</v>
      </c>
      <c r="Q27" s="278">
        <v>9</v>
      </c>
      <c r="R27" s="278">
        <v>551</v>
      </c>
    </row>
    <row r="28" spans="1:18" ht="16.5">
      <c r="A28" s="266" t="s">
        <v>119</v>
      </c>
      <c r="B28" s="267" t="s">
        <v>348</v>
      </c>
      <c r="C28" s="268" t="s">
        <v>70</v>
      </c>
      <c r="D28" s="269">
        <v>0.72421439125559972</v>
      </c>
      <c r="E28" s="270">
        <v>4214</v>
      </c>
      <c r="F28" s="271" t="s">
        <v>124</v>
      </c>
      <c r="G28" s="279" t="s">
        <v>281</v>
      </c>
      <c r="H28" s="272">
        <v>11</v>
      </c>
      <c r="I28" s="273">
        <v>6054.5999999999995</v>
      </c>
      <c r="J28" s="274">
        <v>1.0529705424674511E-2</v>
      </c>
      <c r="K28" s="274">
        <v>0.38762953349218837</v>
      </c>
      <c r="L28" s="274">
        <v>0.187705133727225</v>
      </c>
      <c r="M28" s="275">
        <v>16.991</v>
      </c>
      <c r="N28" s="276">
        <v>8.2581838602054647E-2</v>
      </c>
      <c r="O28" s="276">
        <v>25.005780728702145</v>
      </c>
      <c r="P28" s="277">
        <v>21</v>
      </c>
      <c r="Q28" s="278">
        <v>5</v>
      </c>
      <c r="R28" s="278">
        <v>1529</v>
      </c>
    </row>
    <row r="29" spans="1:18" ht="16.5">
      <c r="A29" s="266" t="s">
        <v>119</v>
      </c>
      <c r="B29" s="267" t="s">
        <v>352</v>
      </c>
      <c r="C29" s="268" t="s">
        <v>70</v>
      </c>
      <c r="D29" s="269">
        <v>0.6785714285714286</v>
      </c>
      <c r="E29" s="270">
        <v>3970</v>
      </c>
      <c r="F29" s="271" t="s">
        <v>91</v>
      </c>
      <c r="G29" s="279" t="s">
        <v>295</v>
      </c>
      <c r="H29" s="272">
        <v>1</v>
      </c>
      <c r="I29" s="273">
        <v>2590.1909999999998</v>
      </c>
      <c r="J29" s="274">
        <v>5.1229943589046244E-3</v>
      </c>
      <c r="K29" s="274">
        <v>0.35183661003704714</v>
      </c>
      <c r="L29" s="274">
        <v>0.27526927550902619</v>
      </c>
      <c r="M29" s="275">
        <v>16.234999999999999</v>
      </c>
      <c r="N29" s="276">
        <v>3.8607191515992456E-2</v>
      </c>
      <c r="O29" s="276">
        <v>19.84409643922012</v>
      </c>
      <c r="P29" s="277">
        <v>4</v>
      </c>
      <c r="Q29" s="278">
        <v>1</v>
      </c>
      <c r="R29" s="278">
        <v>514</v>
      </c>
    </row>
    <row r="30" spans="1:18" ht="16.5">
      <c r="A30" s="266" t="s">
        <v>119</v>
      </c>
      <c r="B30" s="267" t="s">
        <v>354</v>
      </c>
      <c r="C30" s="268" t="s">
        <v>70</v>
      </c>
      <c r="D30" s="269">
        <v>0.79200000000000004</v>
      </c>
      <c r="E30" s="270">
        <v>3426</v>
      </c>
      <c r="F30" s="271" t="s">
        <v>123</v>
      </c>
      <c r="G30" s="279" t="s">
        <v>238</v>
      </c>
      <c r="H30" s="272">
        <v>1</v>
      </c>
      <c r="I30" s="273">
        <v>2331.2170000000001</v>
      </c>
      <c r="J30" s="274">
        <v>2.010536032145523E-2</v>
      </c>
      <c r="K30" s="274">
        <v>0.34291288903789224</v>
      </c>
      <c r="L30" s="274">
        <v>0.14284384508177489</v>
      </c>
      <c r="M30" s="275">
        <v>14.724</v>
      </c>
      <c r="N30" s="276">
        <v>0</v>
      </c>
      <c r="O30" s="276">
        <v>11.367453137138241</v>
      </c>
      <c r="P30" s="277">
        <v>3</v>
      </c>
      <c r="Q30" s="278">
        <v>0</v>
      </c>
      <c r="R30" s="278">
        <v>265</v>
      </c>
    </row>
    <row r="31" spans="1:18" ht="16.5">
      <c r="A31" s="266" t="s">
        <v>119</v>
      </c>
      <c r="B31" s="267" t="s">
        <v>356</v>
      </c>
      <c r="C31" s="268" t="s">
        <v>67</v>
      </c>
      <c r="D31" s="269">
        <v>0.84788783824316671</v>
      </c>
      <c r="E31" s="270">
        <v>3782</v>
      </c>
      <c r="F31" s="271" t="s">
        <v>120</v>
      </c>
      <c r="G31" s="279" t="s">
        <v>210</v>
      </c>
      <c r="H31" s="272">
        <v>4</v>
      </c>
      <c r="I31" s="273">
        <v>615.89400000000001</v>
      </c>
      <c r="J31" s="274">
        <v>2.7578707077155054E-2</v>
      </c>
      <c r="K31" s="274">
        <v>0.35554397495312468</v>
      </c>
      <c r="L31" s="274">
        <v>0.16569697462335203</v>
      </c>
      <c r="M31" s="275">
        <v>18.963999999999999</v>
      </c>
      <c r="N31" s="276">
        <v>0.16236560187304958</v>
      </c>
      <c r="O31" s="276">
        <v>11.203226529240421</v>
      </c>
      <c r="P31" s="277">
        <v>6</v>
      </c>
      <c r="Q31" s="278">
        <v>1</v>
      </c>
      <c r="R31" s="278">
        <v>376</v>
      </c>
    </row>
    <row r="32" spans="1:18" ht="16.5">
      <c r="A32" s="266" t="s">
        <v>119</v>
      </c>
      <c r="B32" s="267" t="s">
        <v>358</v>
      </c>
      <c r="C32" s="268" t="s">
        <v>67</v>
      </c>
      <c r="D32" s="269">
        <v>0.84264858046173707</v>
      </c>
      <c r="E32" s="270">
        <v>3735</v>
      </c>
      <c r="F32" s="271" t="s">
        <v>123</v>
      </c>
      <c r="G32" s="279" t="s">
        <v>240</v>
      </c>
      <c r="H32" s="272">
        <v>13</v>
      </c>
      <c r="I32" s="273">
        <v>2143.1219999999998</v>
      </c>
      <c r="J32" s="274">
        <v>1.1686989807305391E-2</v>
      </c>
      <c r="K32" s="274">
        <v>0.3774028640288089</v>
      </c>
      <c r="L32" s="274">
        <v>0.22863840695956647</v>
      </c>
      <c r="M32" s="275">
        <v>13.44</v>
      </c>
      <c r="N32" s="276">
        <v>0.46660899379503362</v>
      </c>
      <c r="O32" s="276">
        <v>23.98370228106473</v>
      </c>
      <c r="P32" s="277">
        <v>1</v>
      </c>
      <c r="Q32" s="278">
        <v>10</v>
      </c>
      <c r="R32" s="278">
        <v>514</v>
      </c>
    </row>
    <row r="33" spans="1:18" ht="16.5">
      <c r="A33" s="266" t="s">
        <v>119</v>
      </c>
      <c r="B33" s="267" t="s">
        <v>612</v>
      </c>
      <c r="C33" s="268" t="s">
        <v>67</v>
      </c>
      <c r="D33" s="269">
        <v>0.84000000000000008</v>
      </c>
      <c r="E33" s="270">
        <v>3169</v>
      </c>
      <c r="F33" s="271" t="s">
        <v>123</v>
      </c>
      <c r="G33" s="279" t="s">
        <v>246</v>
      </c>
      <c r="H33" s="272">
        <v>1</v>
      </c>
      <c r="I33" s="273">
        <v>2301.7829999999999</v>
      </c>
      <c r="J33" s="274">
        <v>7.4811406755029494E-3</v>
      </c>
      <c r="K33" s="274">
        <v>0.35893825961080134</v>
      </c>
      <c r="L33" s="274">
        <v>0.20201730571474374</v>
      </c>
      <c r="M33" s="275">
        <v>13.97</v>
      </c>
      <c r="N33" s="276">
        <v>0.3041120731189691</v>
      </c>
      <c r="O33" s="276">
        <v>4.2575690236655674</v>
      </c>
      <c r="P33" s="277">
        <v>0</v>
      </c>
      <c r="Q33" s="278">
        <v>7</v>
      </c>
      <c r="R33" s="278">
        <v>98</v>
      </c>
    </row>
    <row r="34" spans="1:18" ht="16.5">
      <c r="A34" s="266" t="s">
        <v>119</v>
      </c>
      <c r="B34" s="267" t="s">
        <v>360</v>
      </c>
      <c r="C34" s="268" t="s">
        <v>70</v>
      </c>
      <c r="D34" s="269">
        <v>0.77846501057111361</v>
      </c>
      <c r="E34" s="270">
        <v>3278</v>
      </c>
      <c r="F34" s="271" t="s">
        <v>124</v>
      </c>
      <c r="G34" s="279" t="s">
        <v>278</v>
      </c>
      <c r="H34" s="272">
        <v>11</v>
      </c>
      <c r="I34" s="273">
        <v>1598.4110000000001</v>
      </c>
      <c r="J34" s="274">
        <v>8.3598193597798683E-3</v>
      </c>
      <c r="K34" s="274">
        <v>0.38142944691267577</v>
      </c>
      <c r="L34" s="274">
        <v>0.20151253640490904</v>
      </c>
      <c r="M34" s="275">
        <v>16.757000000000001</v>
      </c>
      <c r="N34" s="276">
        <v>6.2562132017359745E-2</v>
      </c>
      <c r="O34" s="276">
        <v>26.46378184334317</v>
      </c>
      <c r="P34" s="277">
        <v>9</v>
      </c>
      <c r="Q34" s="278">
        <v>1</v>
      </c>
      <c r="R34" s="278">
        <v>430</v>
      </c>
    </row>
    <row r="35" spans="1:18" ht="16.5">
      <c r="A35" s="266" t="s">
        <v>119</v>
      </c>
      <c r="B35" s="267" t="s">
        <v>362</v>
      </c>
      <c r="C35" s="268" t="s">
        <v>67</v>
      </c>
      <c r="D35" s="269">
        <v>0.80596161390482124</v>
      </c>
      <c r="E35" s="270">
        <v>3647</v>
      </c>
      <c r="F35" s="271" t="s">
        <v>123</v>
      </c>
      <c r="G35" s="279" t="s">
        <v>263</v>
      </c>
      <c r="H35" s="272">
        <v>2</v>
      </c>
      <c r="I35" s="273">
        <v>1992.4290000000001</v>
      </c>
      <c r="J35" s="274">
        <v>1.5873546310559958E-2</v>
      </c>
      <c r="K35" s="274">
        <v>0.38289423411195506</v>
      </c>
      <c r="L35" s="274">
        <v>0.21079797573715298</v>
      </c>
      <c r="M35" s="275">
        <v>14.438000000000001</v>
      </c>
      <c r="N35" s="276">
        <v>0.10037998844626332</v>
      </c>
      <c r="O35" s="276">
        <v>14.806048295823841</v>
      </c>
      <c r="P35" s="277">
        <v>1</v>
      </c>
      <c r="Q35" s="278">
        <v>2</v>
      </c>
      <c r="R35" s="278">
        <v>295</v>
      </c>
    </row>
    <row r="36" spans="1:18" ht="16.5">
      <c r="A36" s="266" t="s">
        <v>119</v>
      </c>
      <c r="B36" s="267" t="s">
        <v>368</v>
      </c>
      <c r="C36" s="268" t="s">
        <v>67</v>
      </c>
      <c r="D36" s="269">
        <v>0.81836864900633743</v>
      </c>
      <c r="E36" s="270">
        <v>9292</v>
      </c>
      <c r="F36" s="271" t="s">
        <v>122</v>
      </c>
      <c r="G36" s="279" t="s">
        <v>222</v>
      </c>
      <c r="H36" s="272">
        <v>2</v>
      </c>
      <c r="I36" s="273">
        <v>421.74200000000002</v>
      </c>
      <c r="J36" s="274">
        <v>7.3230569904292704E-3</v>
      </c>
      <c r="K36" s="274">
        <v>0.30725957254498287</v>
      </c>
      <c r="L36" s="274">
        <v>0.13968221222240848</v>
      </c>
      <c r="M36" s="275">
        <v>11.695</v>
      </c>
      <c r="N36" s="276">
        <v>0</v>
      </c>
      <c r="O36" s="276">
        <v>14.226707323434706</v>
      </c>
      <c r="P36" s="277">
        <v>1</v>
      </c>
      <c r="Q36" s="278">
        <v>0</v>
      </c>
      <c r="R36" s="278">
        <v>63</v>
      </c>
    </row>
    <row r="37" spans="1:18" ht="16.5">
      <c r="A37" s="266" t="s">
        <v>119</v>
      </c>
      <c r="B37" s="267" t="s">
        <v>370</v>
      </c>
      <c r="C37" s="268" t="s">
        <v>70</v>
      </c>
      <c r="D37" s="269">
        <v>0.73260532542863754</v>
      </c>
      <c r="E37" s="270">
        <v>8303</v>
      </c>
      <c r="F37" s="271" t="s">
        <v>124</v>
      </c>
      <c r="G37" s="279" t="s">
        <v>289</v>
      </c>
      <c r="H37" s="272">
        <v>2</v>
      </c>
      <c r="I37" s="273">
        <v>2304.453</v>
      </c>
      <c r="J37" s="274">
        <v>6.4806148646688374E-3</v>
      </c>
      <c r="K37" s="274">
        <v>0.36993161610465203</v>
      </c>
      <c r="L37" s="274">
        <v>0.22868767555684583</v>
      </c>
      <c r="M37" s="275">
        <v>17.666</v>
      </c>
      <c r="N37" s="276">
        <v>4.3394245836213624E-2</v>
      </c>
      <c r="O37" s="276">
        <v>29.551481414461481</v>
      </c>
      <c r="P37" s="277">
        <v>1</v>
      </c>
      <c r="Q37" s="278">
        <v>1</v>
      </c>
      <c r="R37" s="278">
        <v>681</v>
      </c>
    </row>
    <row r="38" spans="1:18" ht="16.5">
      <c r="A38" s="266" t="s">
        <v>119</v>
      </c>
      <c r="B38" s="267" t="s">
        <v>586</v>
      </c>
      <c r="C38" s="268" t="s">
        <v>70</v>
      </c>
      <c r="D38" s="269">
        <v>0.77717640656396525</v>
      </c>
      <c r="E38" s="270">
        <v>4002</v>
      </c>
      <c r="F38" s="271" t="s">
        <v>124</v>
      </c>
      <c r="G38" s="279" t="s">
        <v>294</v>
      </c>
      <c r="H38" s="272">
        <v>4</v>
      </c>
      <c r="I38" s="273">
        <v>2400.7439999999997</v>
      </c>
      <c r="J38" s="274">
        <v>1.0603837071108955E-2</v>
      </c>
      <c r="K38" s="274">
        <v>0.38523305065228425</v>
      </c>
      <c r="L38" s="274">
        <v>0.18785843055319518</v>
      </c>
      <c r="M38" s="275">
        <v>15.836</v>
      </c>
      <c r="N38" s="276">
        <v>4.1653754002925765E-2</v>
      </c>
      <c r="O38" s="276">
        <v>31.032046732179694</v>
      </c>
      <c r="P38" s="277">
        <v>2</v>
      </c>
      <c r="Q38" s="278">
        <v>1</v>
      </c>
      <c r="R38" s="278">
        <v>797</v>
      </c>
    </row>
    <row r="39" spans="1:18" ht="16.5">
      <c r="A39" s="266" t="s">
        <v>119</v>
      </c>
      <c r="B39" s="267" t="s">
        <v>703</v>
      </c>
      <c r="C39" s="268" t="s">
        <v>70</v>
      </c>
      <c r="D39" s="269">
        <v>0.77244480196930221</v>
      </c>
      <c r="E39" s="270">
        <v>8651</v>
      </c>
      <c r="F39" s="271" t="s">
        <v>91</v>
      </c>
      <c r="G39" s="279" t="s">
        <v>295</v>
      </c>
      <c r="H39" s="272">
        <v>13</v>
      </c>
      <c r="I39" s="273">
        <v>2480.9319999999998</v>
      </c>
      <c r="J39" s="274">
        <v>1.3267728542591619E-2</v>
      </c>
      <c r="K39" s="274">
        <v>0.36860856227070327</v>
      </c>
      <c r="L39" s="274">
        <v>0.24063537412553027</v>
      </c>
      <c r="M39" s="275">
        <v>15.351000000000001</v>
      </c>
      <c r="N39" s="276">
        <v>0.16122973140739047</v>
      </c>
      <c r="O39" s="276">
        <v>28.134588130589634</v>
      </c>
      <c r="P39" s="277">
        <v>1</v>
      </c>
      <c r="Q39" s="278">
        <v>4</v>
      </c>
      <c r="R39" s="278">
        <v>748</v>
      </c>
    </row>
    <row r="40" spans="1:18" ht="16.5">
      <c r="A40" s="266" t="s">
        <v>119</v>
      </c>
      <c r="B40" s="267" t="s">
        <v>378</v>
      </c>
      <c r="C40" s="268" t="s">
        <v>70</v>
      </c>
      <c r="D40" s="269">
        <v>0.77607142857142863</v>
      </c>
      <c r="E40" s="270">
        <v>2414</v>
      </c>
      <c r="F40" s="271" t="s">
        <v>121</v>
      </c>
      <c r="G40" s="279" t="s">
        <v>212</v>
      </c>
      <c r="H40" s="272">
        <v>1</v>
      </c>
      <c r="I40" s="273">
        <v>2636.5120000000002</v>
      </c>
      <c r="J40" s="274">
        <v>6.8008785566853096E-3</v>
      </c>
      <c r="K40" s="274">
        <v>0.31292364993683452</v>
      </c>
      <c r="L40" s="274">
        <v>0.11985532400383536</v>
      </c>
      <c r="M40" s="275">
        <v>8.9920000000000009</v>
      </c>
      <c r="N40" s="276">
        <v>0</v>
      </c>
      <c r="O40" s="276">
        <v>2.161947300069182</v>
      </c>
      <c r="P40" s="277">
        <v>7</v>
      </c>
      <c r="Q40" s="278">
        <v>0</v>
      </c>
      <c r="R40" s="278">
        <v>57</v>
      </c>
    </row>
    <row r="41" spans="1:18" ht="16.5">
      <c r="A41" s="266" t="s">
        <v>119</v>
      </c>
      <c r="B41" s="267" t="s">
        <v>380</v>
      </c>
      <c r="C41" s="268" t="s">
        <v>70</v>
      </c>
      <c r="D41" s="269">
        <v>0.7377419354838709</v>
      </c>
      <c r="E41" s="270">
        <v>5546</v>
      </c>
      <c r="F41" s="271" t="s">
        <v>120</v>
      </c>
      <c r="G41" s="279" t="s">
        <v>203</v>
      </c>
      <c r="H41" s="272">
        <v>1</v>
      </c>
      <c r="I41" s="273">
        <v>3176.6550000000002</v>
      </c>
      <c r="J41" s="274">
        <v>1.3282327220580977E-2</v>
      </c>
      <c r="K41" s="274">
        <v>0.37105694598647337</v>
      </c>
      <c r="L41" s="274">
        <v>0.23074586317998019</v>
      </c>
      <c r="M41" s="275">
        <v>14.893000000000001</v>
      </c>
      <c r="N41" s="276">
        <v>0</v>
      </c>
      <c r="O41" s="276">
        <v>14.165844260708196</v>
      </c>
      <c r="P41" s="277">
        <v>4</v>
      </c>
      <c r="Q41" s="278">
        <v>0</v>
      </c>
      <c r="R41" s="278">
        <v>450</v>
      </c>
    </row>
    <row r="42" spans="1:18" ht="16.5">
      <c r="A42" s="266" t="s">
        <v>119</v>
      </c>
      <c r="B42" s="267" t="s">
        <v>383</v>
      </c>
      <c r="C42" s="268" t="s">
        <v>70</v>
      </c>
      <c r="D42" s="269">
        <v>0.73359015512579595</v>
      </c>
      <c r="E42" s="270">
        <v>1261</v>
      </c>
      <c r="F42" s="271" t="s">
        <v>124</v>
      </c>
      <c r="G42" s="279" t="s">
        <v>288</v>
      </c>
      <c r="H42" s="272">
        <v>2</v>
      </c>
      <c r="I42" s="273">
        <v>1934.4350000000002</v>
      </c>
      <c r="J42" s="274">
        <v>9.1400700098266431E-3</v>
      </c>
      <c r="K42" s="274">
        <v>0.36821883960173962</v>
      </c>
      <c r="L42" s="274">
        <v>0.21941457544043277</v>
      </c>
      <c r="M42" s="275">
        <v>13.693</v>
      </c>
      <c r="N42" s="276">
        <v>0.10338936175162255</v>
      </c>
      <c r="O42" s="276">
        <v>21.763460648716549</v>
      </c>
      <c r="P42" s="277">
        <v>1</v>
      </c>
      <c r="Q42" s="278">
        <v>2</v>
      </c>
      <c r="R42" s="278">
        <v>422</v>
      </c>
    </row>
    <row r="43" spans="1:18" ht="16.5">
      <c r="A43" s="266" t="s">
        <v>119</v>
      </c>
      <c r="B43" s="267" t="s">
        <v>385</v>
      </c>
      <c r="C43" s="268" t="s">
        <v>67</v>
      </c>
      <c r="D43" s="269">
        <v>0.82538461538461527</v>
      </c>
      <c r="E43" s="270">
        <v>846</v>
      </c>
      <c r="F43" s="271" t="s">
        <v>123</v>
      </c>
      <c r="G43" s="279" t="s">
        <v>253</v>
      </c>
      <c r="H43" s="272">
        <v>1</v>
      </c>
      <c r="I43" s="273">
        <v>2367.2310000000002</v>
      </c>
      <c r="J43" s="274">
        <v>5.9458373065326073E-3</v>
      </c>
      <c r="K43" s="274">
        <v>0.34750253891573085</v>
      </c>
      <c r="L43" s="274">
        <v>0.32105020591568795</v>
      </c>
      <c r="M43" s="275">
        <v>14.664</v>
      </c>
      <c r="N43" s="276">
        <v>4.2243448146801046E-2</v>
      </c>
      <c r="O43" s="276">
        <v>15.376615125435581</v>
      </c>
      <c r="P43" s="277">
        <v>0</v>
      </c>
      <c r="Q43" s="278">
        <v>1</v>
      </c>
      <c r="R43" s="278">
        <v>364</v>
      </c>
    </row>
    <row r="44" spans="1:18" ht="16.5">
      <c r="A44" s="266" t="s">
        <v>119</v>
      </c>
      <c r="B44" s="267" t="s">
        <v>387</v>
      </c>
      <c r="C44" s="268" t="s">
        <v>70</v>
      </c>
      <c r="D44" s="269">
        <v>0.76119999999999999</v>
      </c>
      <c r="E44" s="270">
        <v>3722</v>
      </c>
      <c r="F44" s="271" t="s">
        <v>123</v>
      </c>
      <c r="G44" s="279" t="s">
        <v>240</v>
      </c>
      <c r="H44" s="272">
        <v>1</v>
      </c>
      <c r="I44" s="273">
        <v>2572.431</v>
      </c>
      <c r="J44" s="274">
        <v>1.1123362165534396E-2</v>
      </c>
      <c r="K44" s="274">
        <v>0.37108112756112061</v>
      </c>
      <c r="L44" s="274">
        <v>0.16637958413656187</v>
      </c>
      <c r="M44" s="275">
        <v>15.271000000000001</v>
      </c>
      <c r="N44" s="276">
        <v>7.7747469222692461E-2</v>
      </c>
      <c r="O44" s="276">
        <v>27.328235431776402</v>
      </c>
      <c r="P44" s="277">
        <v>1</v>
      </c>
      <c r="Q44" s="278">
        <v>2</v>
      </c>
      <c r="R44" s="278">
        <v>703</v>
      </c>
    </row>
    <row r="45" spans="1:18" ht="16.5">
      <c r="A45" s="266" t="s">
        <v>119</v>
      </c>
      <c r="B45" s="267" t="s">
        <v>389</v>
      </c>
      <c r="C45" s="268" t="s">
        <v>67</v>
      </c>
      <c r="D45" s="269">
        <v>0.82291666666666674</v>
      </c>
      <c r="E45" s="270">
        <v>1746</v>
      </c>
      <c r="F45" s="271" t="s">
        <v>124</v>
      </c>
      <c r="G45" s="279" t="s">
        <v>290</v>
      </c>
      <c r="H45" s="272">
        <v>1</v>
      </c>
      <c r="I45" s="273">
        <v>2635.0680000000002</v>
      </c>
      <c r="J45" s="274">
        <v>9.9328301943701694E-3</v>
      </c>
      <c r="K45" s="274">
        <v>0.35852143831486583</v>
      </c>
      <c r="L45" s="274">
        <v>0.22314414656471862</v>
      </c>
      <c r="M45" s="275">
        <v>12.547000000000001</v>
      </c>
      <c r="N45" s="276">
        <v>3.7949684789918135E-2</v>
      </c>
      <c r="O45" s="276">
        <v>2.3149307721850061</v>
      </c>
      <c r="P45" s="277">
        <v>4</v>
      </c>
      <c r="Q45" s="278">
        <v>1</v>
      </c>
      <c r="R45" s="278">
        <v>61</v>
      </c>
    </row>
    <row r="46" spans="1:18" ht="16.5">
      <c r="A46" s="266" t="s">
        <v>119</v>
      </c>
      <c r="B46" s="267" t="s">
        <v>391</v>
      </c>
      <c r="C46" s="268" t="s">
        <v>67</v>
      </c>
      <c r="D46" s="269">
        <v>0.82384615384615378</v>
      </c>
      <c r="E46" s="270">
        <v>6931</v>
      </c>
      <c r="F46" s="271" t="s">
        <v>123</v>
      </c>
      <c r="G46" s="279" t="s">
        <v>235</v>
      </c>
      <c r="H46" s="272">
        <v>1</v>
      </c>
      <c r="I46" s="273">
        <v>2591.2379999999998</v>
      </c>
      <c r="J46" s="274">
        <v>9.0289560208490945E-3</v>
      </c>
      <c r="K46" s="274">
        <v>0.40141754144671954</v>
      </c>
      <c r="L46" s="274">
        <v>0.17173258496517882</v>
      </c>
      <c r="M46" s="275">
        <v>15.45</v>
      </c>
      <c r="N46" s="276">
        <v>7.7183184254012951E-2</v>
      </c>
      <c r="O46" s="276">
        <v>39.324832377419597</v>
      </c>
      <c r="P46" s="277">
        <v>4</v>
      </c>
      <c r="Q46" s="278">
        <v>2</v>
      </c>
      <c r="R46" s="278">
        <v>1019</v>
      </c>
    </row>
    <row r="47" spans="1:18" ht="16.5">
      <c r="A47" s="266" t="s">
        <v>119</v>
      </c>
      <c r="B47" s="267" t="s">
        <v>395</v>
      </c>
      <c r="C47" s="268" t="s">
        <v>67</v>
      </c>
      <c r="D47" s="269">
        <v>0.8063585670939184</v>
      </c>
      <c r="E47" s="270">
        <v>7831</v>
      </c>
      <c r="F47" s="271" t="s">
        <v>123</v>
      </c>
      <c r="G47" s="279" t="s">
        <v>260</v>
      </c>
      <c r="H47" s="272">
        <v>2</v>
      </c>
      <c r="I47" s="273">
        <v>2258.5430000000001</v>
      </c>
      <c r="J47" s="274">
        <v>2.0958745360308714E-2</v>
      </c>
      <c r="K47" s="274">
        <v>0.37092079668326661</v>
      </c>
      <c r="L47" s="274">
        <v>0.16869282541886516</v>
      </c>
      <c r="M47" s="275">
        <v>14.266999999999999</v>
      </c>
      <c r="N47" s="276">
        <v>8.8552664261871472E-2</v>
      </c>
      <c r="O47" s="276">
        <v>21.606850079896642</v>
      </c>
      <c r="P47" s="277">
        <v>4</v>
      </c>
      <c r="Q47" s="278">
        <v>2</v>
      </c>
      <c r="R47" s="278">
        <v>488</v>
      </c>
    </row>
    <row r="48" spans="1:18" ht="16.5">
      <c r="A48" s="266" t="s">
        <v>119</v>
      </c>
      <c r="B48" s="267" t="s">
        <v>397</v>
      </c>
      <c r="C48" s="268" t="s">
        <v>70</v>
      </c>
      <c r="D48" s="269">
        <v>0.7629999745794237</v>
      </c>
      <c r="E48" s="270">
        <v>5274</v>
      </c>
      <c r="F48" s="271" t="s">
        <v>124</v>
      </c>
      <c r="G48" s="279" t="s">
        <v>293</v>
      </c>
      <c r="H48" s="272">
        <v>3</v>
      </c>
      <c r="I48" s="273">
        <v>2420.8130000000001</v>
      </c>
      <c r="J48" s="274">
        <v>4.3209859114998464E-3</v>
      </c>
      <c r="K48" s="274">
        <v>0.38490103972987921</v>
      </c>
      <c r="L48" s="274">
        <v>0.19332348264818472</v>
      </c>
      <c r="M48" s="275">
        <v>14.672000000000001</v>
      </c>
      <c r="N48" s="276">
        <v>0</v>
      </c>
      <c r="O48" s="276">
        <v>9.4183235136295114</v>
      </c>
      <c r="P48" s="277">
        <v>1</v>
      </c>
      <c r="Q48" s="278">
        <v>0</v>
      </c>
      <c r="R48" s="278">
        <v>228</v>
      </c>
    </row>
    <row r="49" spans="1:18" ht="16.5">
      <c r="A49" s="266" t="s">
        <v>119</v>
      </c>
      <c r="B49" s="267" t="s">
        <v>399</v>
      </c>
      <c r="C49" s="268" t="s">
        <v>70</v>
      </c>
      <c r="D49" s="269">
        <v>0.75272727272727258</v>
      </c>
      <c r="E49" s="270">
        <v>6721</v>
      </c>
      <c r="F49" s="271" t="s">
        <v>122</v>
      </c>
      <c r="G49" s="279" t="s">
        <v>232</v>
      </c>
      <c r="H49" s="272">
        <v>1</v>
      </c>
      <c r="I49" s="273">
        <v>918.77</v>
      </c>
      <c r="J49" s="274">
        <v>2.5516270520573939E-2</v>
      </c>
      <c r="K49" s="274">
        <v>0.33218954082434599</v>
      </c>
      <c r="L49" s="274">
        <v>8.7760418338930737E-2</v>
      </c>
      <c r="M49" s="275">
        <v>17.344000000000001</v>
      </c>
      <c r="N49" s="276">
        <v>0</v>
      </c>
      <c r="O49" s="276">
        <v>19.809092591181688</v>
      </c>
      <c r="P49" s="277">
        <v>17</v>
      </c>
      <c r="Q49" s="278">
        <v>0</v>
      </c>
      <c r="R49" s="278">
        <v>186</v>
      </c>
    </row>
    <row r="50" spans="1:18" ht="16.5">
      <c r="A50" s="266" t="s">
        <v>119</v>
      </c>
      <c r="B50" s="267" t="s">
        <v>401</v>
      </c>
      <c r="C50" s="268" t="s">
        <v>67</v>
      </c>
      <c r="D50" s="269">
        <v>0.8458651063060898</v>
      </c>
      <c r="E50" s="270">
        <v>9401</v>
      </c>
      <c r="F50" s="271" t="s">
        <v>123</v>
      </c>
      <c r="G50" s="279" t="s">
        <v>262</v>
      </c>
      <c r="H50" s="272">
        <v>14</v>
      </c>
      <c r="I50" s="273">
        <v>7895.5479999999998</v>
      </c>
      <c r="J50" s="274">
        <v>1.9421033798793202E-2</v>
      </c>
      <c r="K50" s="274">
        <v>0.3653205587276892</v>
      </c>
      <c r="L50" s="274">
        <v>0.18960051917865614</v>
      </c>
      <c r="M50" s="275">
        <v>13.151</v>
      </c>
      <c r="N50" s="276">
        <v>0.2913034028796988</v>
      </c>
      <c r="O50" s="276">
        <v>19.909954318560281</v>
      </c>
      <c r="P50" s="277">
        <v>39</v>
      </c>
      <c r="Q50" s="278">
        <v>23</v>
      </c>
      <c r="R50" s="278">
        <v>1572</v>
      </c>
    </row>
    <row r="51" spans="1:18" ht="16.5">
      <c r="A51" s="266" t="s">
        <v>119</v>
      </c>
      <c r="B51" s="267" t="s">
        <v>403</v>
      </c>
      <c r="C51" s="268" t="s">
        <v>70</v>
      </c>
      <c r="D51" s="269">
        <v>0.72943759125765517</v>
      </c>
      <c r="E51" s="270">
        <v>8509</v>
      </c>
      <c r="F51" s="271" t="s">
        <v>124</v>
      </c>
      <c r="G51" s="279" t="s">
        <v>282</v>
      </c>
      <c r="H51" s="272">
        <v>12</v>
      </c>
      <c r="I51" s="273">
        <v>1528.0699999999997</v>
      </c>
      <c r="J51" s="274">
        <v>9.2273958477407658E-3</v>
      </c>
      <c r="K51" s="274">
        <v>0.39950303872591125</v>
      </c>
      <c r="L51" s="274">
        <v>0.21704844932368217</v>
      </c>
      <c r="M51" s="275">
        <v>16.635000000000002</v>
      </c>
      <c r="N51" s="276">
        <v>0.19632608453801204</v>
      </c>
      <c r="O51" s="276">
        <v>19.567166425621867</v>
      </c>
      <c r="P51" s="277">
        <v>3</v>
      </c>
      <c r="Q51" s="278">
        <v>3</v>
      </c>
      <c r="R51" s="278">
        <v>300</v>
      </c>
    </row>
    <row r="52" spans="1:18" ht="16.5">
      <c r="A52" s="266" t="s">
        <v>119</v>
      </c>
      <c r="B52" s="267" t="s">
        <v>407</v>
      </c>
      <c r="C52" s="268" t="s">
        <v>70</v>
      </c>
      <c r="D52" s="269">
        <v>0.67064516129032259</v>
      </c>
      <c r="E52" s="270">
        <v>1489</v>
      </c>
      <c r="F52" s="271" t="s">
        <v>120</v>
      </c>
      <c r="G52" s="279" t="s">
        <v>206</v>
      </c>
      <c r="H52" s="272">
        <v>1</v>
      </c>
      <c r="I52" s="273">
        <v>2523.4259999999999</v>
      </c>
      <c r="J52" s="274">
        <v>8.7881843007470931E-3</v>
      </c>
      <c r="K52" s="274">
        <v>0.34864138328752881</v>
      </c>
      <c r="L52" s="274">
        <v>0.1383040358623554</v>
      </c>
      <c r="M52" s="275">
        <v>14.425000000000001</v>
      </c>
      <c r="N52" s="276">
        <v>0.19814331785437736</v>
      </c>
      <c r="O52" s="276">
        <v>6.2217001806274483</v>
      </c>
      <c r="P52" s="277">
        <v>4</v>
      </c>
      <c r="Q52" s="278">
        <v>5</v>
      </c>
      <c r="R52" s="278">
        <v>157</v>
      </c>
    </row>
    <row r="53" spans="1:18" ht="16.5">
      <c r="A53" s="266" t="s">
        <v>119</v>
      </c>
      <c r="B53" s="267" t="s">
        <v>616</v>
      </c>
      <c r="C53" s="268" t="s">
        <v>67</v>
      </c>
      <c r="D53" s="269">
        <v>0.84180984811479265</v>
      </c>
      <c r="E53" s="270">
        <v>6630</v>
      </c>
      <c r="F53" s="271" t="s">
        <v>122</v>
      </c>
      <c r="G53" s="279" t="s">
        <v>222</v>
      </c>
      <c r="H53" s="272">
        <v>3</v>
      </c>
      <c r="I53" s="273">
        <v>480.86799999999999</v>
      </c>
      <c r="J53" s="274">
        <v>4.229250971010666E-2</v>
      </c>
      <c r="K53" s="274">
        <v>0.35149217053259224</v>
      </c>
      <c r="L53" s="274">
        <v>0.17676368566841627</v>
      </c>
      <c r="M53" s="275">
        <v>15.489000000000001</v>
      </c>
      <c r="N53" s="276">
        <v>0</v>
      </c>
      <c r="O53" s="276">
        <v>10.813778417361938</v>
      </c>
      <c r="P53" s="277">
        <v>5</v>
      </c>
      <c r="Q53" s="278">
        <v>0</v>
      </c>
      <c r="R53" s="278">
        <v>188</v>
      </c>
    </row>
    <row r="54" spans="1:18" ht="16.5">
      <c r="A54" s="266" t="s">
        <v>119</v>
      </c>
      <c r="B54" s="267" t="s">
        <v>416</v>
      </c>
      <c r="C54" s="268" t="s">
        <v>67</v>
      </c>
      <c r="D54" s="269">
        <v>0.80564638855007975</v>
      </c>
      <c r="E54" s="270">
        <v>8862</v>
      </c>
      <c r="F54" s="271" t="s">
        <v>124</v>
      </c>
      <c r="G54" s="279" t="s">
        <v>294</v>
      </c>
      <c r="H54" s="272">
        <v>2</v>
      </c>
      <c r="I54" s="273">
        <v>2406.3049999999998</v>
      </c>
      <c r="J54" s="274">
        <v>6.310563305360054E-3</v>
      </c>
      <c r="K54" s="274">
        <v>0.39502285937994752</v>
      </c>
      <c r="L54" s="274">
        <v>9.6887966719804527E-2</v>
      </c>
      <c r="M54" s="275">
        <v>12.654</v>
      </c>
      <c r="N54" s="276">
        <v>0</v>
      </c>
      <c r="O54" s="276">
        <v>18.867101219504594</v>
      </c>
      <c r="P54" s="277">
        <v>1</v>
      </c>
      <c r="Q54" s="278">
        <v>0</v>
      </c>
      <c r="R54" s="278">
        <v>457</v>
      </c>
    </row>
    <row r="55" spans="1:18" ht="16.5">
      <c r="A55" s="266" t="s">
        <v>119</v>
      </c>
      <c r="B55" s="267" t="s">
        <v>424</v>
      </c>
      <c r="C55" s="268" t="s">
        <v>67</v>
      </c>
      <c r="D55" s="269">
        <v>0.84616157110976853</v>
      </c>
      <c r="E55" s="270">
        <v>1530</v>
      </c>
      <c r="F55" s="271" t="s">
        <v>123</v>
      </c>
      <c r="G55" s="279" t="s">
        <v>259</v>
      </c>
      <c r="H55" s="272">
        <v>11</v>
      </c>
      <c r="I55" s="273">
        <v>1943.4779999999998</v>
      </c>
      <c r="J55" s="274">
        <v>6.6702235931327082E-3</v>
      </c>
      <c r="K55" s="274">
        <v>0.37174879949705364</v>
      </c>
      <c r="L55" s="274">
        <v>0.17545863652688634</v>
      </c>
      <c r="M55" s="275">
        <v>13.815</v>
      </c>
      <c r="N55" s="276">
        <v>0.41163316487246066</v>
      </c>
      <c r="O55" s="276">
        <v>16.208055866853137</v>
      </c>
      <c r="P55" s="277">
        <v>0</v>
      </c>
      <c r="Q55" s="278">
        <v>8</v>
      </c>
      <c r="R55" s="278">
        <v>315</v>
      </c>
    </row>
    <row r="56" spans="1:18" ht="16.5">
      <c r="A56" s="266" t="s">
        <v>119</v>
      </c>
      <c r="B56" s="267" t="s">
        <v>426</v>
      </c>
      <c r="C56" s="268" t="s">
        <v>67</v>
      </c>
      <c r="D56" s="269">
        <v>0.8059090909090908</v>
      </c>
      <c r="E56" s="270">
        <v>8358</v>
      </c>
      <c r="F56" s="271" t="s">
        <v>122</v>
      </c>
      <c r="G56" s="279" t="s">
        <v>234</v>
      </c>
      <c r="H56" s="272">
        <v>1</v>
      </c>
      <c r="I56" s="273">
        <v>2699.05</v>
      </c>
      <c r="J56" s="274">
        <v>1.6595855503236331E-2</v>
      </c>
      <c r="K56" s="274">
        <v>0.35030392041142416</v>
      </c>
      <c r="L56" s="274">
        <v>0.16005631611122431</v>
      </c>
      <c r="M56" s="275">
        <v>13.472</v>
      </c>
      <c r="N56" s="276">
        <v>0</v>
      </c>
      <c r="O56" s="276">
        <v>8.7438172690391056</v>
      </c>
      <c r="P56" s="277">
        <v>2</v>
      </c>
      <c r="Q56" s="278">
        <v>0</v>
      </c>
      <c r="R56" s="278">
        <v>236</v>
      </c>
    </row>
    <row r="57" spans="1:18" ht="16.5">
      <c r="A57" s="266" t="s">
        <v>119</v>
      </c>
      <c r="B57" s="267" t="s">
        <v>428</v>
      </c>
      <c r="C57" s="268" t="s">
        <v>70</v>
      </c>
      <c r="D57" s="269">
        <v>0.79880000000000007</v>
      </c>
      <c r="E57" s="270">
        <v>1081</v>
      </c>
      <c r="F57" s="271" t="s">
        <v>123</v>
      </c>
      <c r="G57" s="279" t="s">
        <v>250</v>
      </c>
      <c r="H57" s="272">
        <v>1</v>
      </c>
      <c r="I57" s="273">
        <v>556.91300000000001</v>
      </c>
      <c r="J57" s="274">
        <v>3.0932137368288988E-2</v>
      </c>
      <c r="K57" s="274">
        <v>0.36622359149025607</v>
      </c>
      <c r="L57" s="274">
        <v>0.2316340254222832</v>
      </c>
      <c r="M57" s="275">
        <v>15.683</v>
      </c>
      <c r="N57" s="276">
        <v>2.3342963802245591</v>
      </c>
      <c r="O57" s="276">
        <v>33.937078143264749</v>
      </c>
      <c r="P57" s="277">
        <v>1</v>
      </c>
      <c r="Q57" s="278">
        <v>13</v>
      </c>
      <c r="R57" s="278">
        <v>189</v>
      </c>
    </row>
    <row r="58" spans="1:18" ht="16.5">
      <c r="A58" s="266" t="s">
        <v>119</v>
      </c>
      <c r="B58" s="267" t="s">
        <v>430</v>
      </c>
      <c r="C58" s="268" t="s">
        <v>70</v>
      </c>
      <c r="D58" s="269">
        <v>0.76206043095969467</v>
      </c>
      <c r="E58" s="270">
        <v>8</v>
      </c>
      <c r="F58" s="271" t="s">
        <v>124</v>
      </c>
      <c r="G58" s="279" t="s">
        <v>288</v>
      </c>
      <c r="H58" s="272">
        <v>10</v>
      </c>
      <c r="I58" s="273">
        <v>1579.7270000000003</v>
      </c>
      <c r="J58" s="274">
        <v>5.1386822751903977E-3</v>
      </c>
      <c r="K58" s="274">
        <v>0.37905967364842474</v>
      </c>
      <c r="L58" s="274">
        <v>0.22272926877727958</v>
      </c>
      <c r="M58" s="275">
        <v>16.218</v>
      </c>
      <c r="N58" s="276">
        <v>0</v>
      </c>
      <c r="O58" s="276">
        <v>21.712612369099212</v>
      </c>
      <c r="P58" s="277">
        <v>3</v>
      </c>
      <c r="Q58" s="278">
        <v>0</v>
      </c>
      <c r="R58" s="278">
        <v>373</v>
      </c>
    </row>
    <row r="59" spans="1:18" ht="16.5">
      <c r="A59" s="266" t="s">
        <v>119</v>
      </c>
      <c r="B59" s="267" t="s">
        <v>432</v>
      </c>
      <c r="C59" s="268" t="s">
        <v>70</v>
      </c>
      <c r="D59" s="269">
        <v>0.7334615384615385</v>
      </c>
      <c r="E59" s="270">
        <v>4209</v>
      </c>
      <c r="F59" s="271" t="s">
        <v>123</v>
      </c>
      <c r="G59" s="279" t="s">
        <v>244</v>
      </c>
      <c r="H59" s="272">
        <v>1</v>
      </c>
      <c r="I59" s="273">
        <v>2583.4029999999998</v>
      </c>
      <c r="J59" s="274">
        <v>1.4417420524775335E-2</v>
      </c>
      <c r="K59" s="274">
        <v>0.37591271374411522</v>
      </c>
      <c r="L59" s="274">
        <v>0.15096367078616849</v>
      </c>
      <c r="M59" s="275">
        <v>16.783000000000001</v>
      </c>
      <c r="N59" s="276">
        <v>0.193543167674575</v>
      </c>
      <c r="O59" s="276">
        <v>20.631701674109692</v>
      </c>
      <c r="P59" s="277">
        <v>1</v>
      </c>
      <c r="Q59" s="278">
        <v>5</v>
      </c>
      <c r="R59" s="278">
        <v>533</v>
      </c>
    </row>
    <row r="60" spans="1:18" ht="16.5">
      <c r="A60" s="266" t="s">
        <v>119</v>
      </c>
      <c r="B60" s="267" t="s">
        <v>434</v>
      </c>
      <c r="C60" s="268" t="s">
        <v>70</v>
      </c>
      <c r="D60" s="269">
        <v>0.71791666666666676</v>
      </c>
      <c r="E60" s="270">
        <v>5848</v>
      </c>
      <c r="F60" s="271" t="s">
        <v>124</v>
      </c>
      <c r="G60" s="279" t="s">
        <v>290</v>
      </c>
      <c r="H60" s="272">
        <v>1</v>
      </c>
      <c r="I60" s="273">
        <v>2137.076</v>
      </c>
      <c r="J60" s="274">
        <v>1.0322157321663175E-2</v>
      </c>
      <c r="K60" s="274">
        <v>0.37510040755424218</v>
      </c>
      <c r="L60" s="274">
        <v>0.17126204215479468</v>
      </c>
      <c r="M60" s="275">
        <v>15.891</v>
      </c>
      <c r="N60" s="276">
        <v>4.6792907692566853E-2</v>
      </c>
      <c r="O60" s="276">
        <v>6.0362850923411235</v>
      </c>
      <c r="P60" s="277">
        <v>2</v>
      </c>
      <c r="Q60" s="278">
        <v>1</v>
      </c>
      <c r="R60" s="278">
        <v>129</v>
      </c>
    </row>
    <row r="61" spans="1:18" ht="16.5">
      <c r="A61" s="266" t="s">
        <v>119</v>
      </c>
      <c r="B61" s="267" t="s">
        <v>436</v>
      </c>
      <c r="C61" s="268" t="s">
        <v>67</v>
      </c>
      <c r="D61" s="269">
        <v>0.83571428571428574</v>
      </c>
      <c r="E61" s="270">
        <v>6632</v>
      </c>
      <c r="F61" s="271" t="s">
        <v>121</v>
      </c>
      <c r="G61" s="279" t="s">
        <v>215</v>
      </c>
      <c r="H61" s="272">
        <v>1</v>
      </c>
      <c r="I61" s="273">
        <v>2603.1030000000001</v>
      </c>
      <c r="J61" s="274">
        <v>1.4858848079910482E-2</v>
      </c>
      <c r="K61" s="274">
        <v>0.30044363305135557</v>
      </c>
      <c r="L61" s="274">
        <v>0.19246261096852488</v>
      </c>
      <c r="M61" s="275">
        <v>8.2590000000000003</v>
      </c>
      <c r="N61" s="276">
        <v>3.8415690812080815E-2</v>
      </c>
      <c r="O61" s="276">
        <v>1.843953158979879</v>
      </c>
      <c r="P61" s="277">
        <v>4</v>
      </c>
      <c r="Q61" s="278">
        <v>1</v>
      </c>
      <c r="R61" s="278">
        <v>48</v>
      </c>
    </row>
    <row r="62" spans="1:18" ht="16.5">
      <c r="A62" s="266" t="s">
        <v>119</v>
      </c>
      <c r="B62" s="267" t="s">
        <v>438</v>
      </c>
      <c r="C62" s="268" t="s">
        <v>67</v>
      </c>
      <c r="D62" s="269">
        <v>0.83051607517723491</v>
      </c>
      <c r="E62" s="270">
        <v>1172</v>
      </c>
      <c r="F62" s="271" t="s">
        <v>123</v>
      </c>
      <c r="G62" s="279" t="s">
        <v>263</v>
      </c>
      <c r="H62" s="272">
        <v>3</v>
      </c>
      <c r="I62" s="273">
        <v>1055.6509999999998</v>
      </c>
      <c r="J62" s="274">
        <v>3.9605134019278086E-2</v>
      </c>
      <c r="K62" s="274">
        <v>0.33351662782504776</v>
      </c>
      <c r="L62" s="274">
        <v>0.24250438828741694</v>
      </c>
      <c r="M62" s="275">
        <v>15.702999999999999</v>
      </c>
      <c r="N62" s="276">
        <v>6.6309793672340582</v>
      </c>
      <c r="O62" s="276">
        <v>39.217506543355718</v>
      </c>
      <c r="P62" s="277">
        <v>1</v>
      </c>
      <c r="Q62" s="278">
        <v>70</v>
      </c>
      <c r="R62" s="278">
        <v>414</v>
      </c>
    </row>
    <row r="63" spans="1:18" ht="16.5">
      <c r="A63" s="266" t="s">
        <v>119</v>
      </c>
      <c r="B63" s="267" t="s">
        <v>440</v>
      </c>
      <c r="C63" s="268" t="s">
        <v>70</v>
      </c>
      <c r="D63" s="269">
        <v>0.77875000000000005</v>
      </c>
      <c r="E63" s="270">
        <v>4961</v>
      </c>
      <c r="F63" s="271" t="s">
        <v>124</v>
      </c>
      <c r="G63" s="279" t="s">
        <v>273</v>
      </c>
      <c r="H63" s="272">
        <v>1</v>
      </c>
      <c r="I63" s="273">
        <v>1179.9760000000001</v>
      </c>
      <c r="J63" s="274">
        <v>1.0313716958068628E-2</v>
      </c>
      <c r="K63" s="274">
        <v>0.38540382787626748</v>
      </c>
      <c r="L63" s="274">
        <v>0.1822070957375404</v>
      </c>
      <c r="M63" s="275">
        <v>14.05</v>
      </c>
      <c r="N63" s="276">
        <v>0</v>
      </c>
      <c r="O63" s="276">
        <v>15.763032468456984</v>
      </c>
      <c r="P63" s="277">
        <v>3</v>
      </c>
      <c r="Q63" s="278">
        <v>0</v>
      </c>
      <c r="R63" s="278">
        <v>186</v>
      </c>
    </row>
    <row r="64" spans="1:18" ht="16.5">
      <c r="A64" s="266" t="s">
        <v>119</v>
      </c>
      <c r="B64" s="267" t="s">
        <v>442</v>
      </c>
      <c r="C64" s="268" t="s">
        <v>70</v>
      </c>
      <c r="D64" s="269">
        <v>0.77730981588485493</v>
      </c>
      <c r="E64" s="270">
        <v>7200</v>
      </c>
      <c r="F64" s="271" t="s">
        <v>120</v>
      </c>
      <c r="G64" s="279" t="s">
        <v>210</v>
      </c>
      <c r="H64" s="272">
        <v>9</v>
      </c>
      <c r="I64" s="273">
        <v>1255.1020000000001</v>
      </c>
      <c r="J64" s="274">
        <v>2.056577086399556E-2</v>
      </c>
      <c r="K64" s="274">
        <v>0.33631620687112346</v>
      </c>
      <c r="L64" s="274">
        <v>0.10676423111428393</v>
      </c>
      <c r="M64" s="275">
        <v>13.851000000000001</v>
      </c>
      <c r="N64" s="276">
        <v>0</v>
      </c>
      <c r="O64" s="276">
        <v>5.5772359537312504</v>
      </c>
      <c r="P64" s="277">
        <v>6</v>
      </c>
      <c r="Q64" s="278">
        <v>0</v>
      </c>
      <c r="R64" s="278">
        <v>70</v>
      </c>
    </row>
    <row r="65" spans="1:18" ht="16.5">
      <c r="A65" s="266" t="s">
        <v>119</v>
      </c>
      <c r="B65" s="267" t="s">
        <v>446</v>
      </c>
      <c r="C65" s="268" t="s">
        <v>70</v>
      </c>
      <c r="D65" s="269">
        <v>0.77892850249731982</v>
      </c>
      <c r="E65" s="270">
        <v>325</v>
      </c>
      <c r="F65" s="271" t="s">
        <v>122</v>
      </c>
      <c r="G65" s="279" t="s">
        <v>217</v>
      </c>
      <c r="H65" s="272">
        <v>9</v>
      </c>
      <c r="I65" s="273">
        <v>1295.1300000000001</v>
      </c>
      <c r="J65" s="274">
        <v>2.8006801631083093E-2</v>
      </c>
      <c r="K65" s="274">
        <v>0.3519817512778261</v>
      </c>
      <c r="L65" s="274">
        <v>0.24004405871963844</v>
      </c>
      <c r="M65" s="275">
        <v>16.221</v>
      </c>
      <c r="N65" s="276">
        <v>7.721232617575069E-2</v>
      </c>
      <c r="O65" s="276">
        <v>19.920780153343678</v>
      </c>
      <c r="P65" s="277">
        <v>6</v>
      </c>
      <c r="Q65" s="278">
        <v>1</v>
      </c>
      <c r="R65" s="278">
        <v>296</v>
      </c>
    </row>
    <row r="66" spans="1:18" ht="16.5">
      <c r="A66" s="266" t="s">
        <v>119</v>
      </c>
      <c r="B66" s="267" t="s">
        <v>448</v>
      </c>
      <c r="C66" s="268" t="s">
        <v>70</v>
      </c>
      <c r="D66" s="269">
        <v>0.6903125</v>
      </c>
      <c r="E66" s="270">
        <v>5354</v>
      </c>
      <c r="F66" s="271" t="s">
        <v>120</v>
      </c>
      <c r="G66" s="279" t="s">
        <v>208</v>
      </c>
      <c r="H66" s="272">
        <v>1</v>
      </c>
      <c r="I66" s="273">
        <v>2482.2220000000002</v>
      </c>
      <c r="J66" s="274">
        <v>8.0544652779352983E-3</v>
      </c>
      <c r="K66" s="274">
        <v>0.36177336204026611</v>
      </c>
      <c r="L66" s="274">
        <v>0.2743509645793164</v>
      </c>
      <c r="M66" s="275">
        <v>12.474</v>
      </c>
      <c r="N66" s="276">
        <v>8.0572970507875596E-2</v>
      </c>
      <c r="O66" s="276">
        <v>9.4270375494214456</v>
      </c>
      <c r="P66" s="277">
        <v>0</v>
      </c>
      <c r="Q66" s="278">
        <v>2</v>
      </c>
      <c r="R66" s="278">
        <v>234</v>
      </c>
    </row>
    <row r="67" spans="1:18" ht="16.5">
      <c r="A67" s="266" t="s">
        <v>119</v>
      </c>
      <c r="B67" s="267" t="s">
        <v>450</v>
      </c>
      <c r="C67" s="268" t="s">
        <v>70</v>
      </c>
      <c r="D67" s="269">
        <v>0.76366933987576258</v>
      </c>
      <c r="E67" s="270">
        <v>3892</v>
      </c>
      <c r="F67" s="271" t="s">
        <v>124</v>
      </c>
      <c r="G67" s="279" t="s">
        <v>282</v>
      </c>
      <c r="H67" s="272">
        <v>3</v>
      </c>
      <c r="I67" s="273">
        <v>2329.41</v>
      </c>
      <c r="J67" s="274">
        <v>7.5924832485343699E-3</v>
      </c>
      <c r="K67" s="274">
        <v>0.3561927845090509</v>
      </c>
      <c r="L67" s="274">
        <v>0.21936885305721193</v>
      </c>
      <c r="M67" s="275">
        <v>13.036</v>
      </c>
      <c r="N67" s="276">
        <v>0</v>
      </c>
      <c r="O67" s="276">
        <v>24.12628090374816</v>
      </c>
      <c r="P67" s="277">
        <v>0</v>
      </c>
      <c r="Q67" s="278">
        <v>0</v>
      </c>
      <c r="R67" s="278">
        <v>562</v>
      </c>
    </row>
    <row r="68" spans="1:18" ht="16.5">
      <c r="A68" s="266" t="s">
        <v>119</v>
      </c>
      <c r="B68" s="267" t="s">
        <v>452</v>
      </c>
      <c r="C68" s="268" t="s">
        <v>70</v>
      </c>
      <c r="D68" s="269">
        <v>0.76744508439340287</v>
      </c>
      <c r="E68" s="270">
        <v>457</v>
      </c>
      <c r="F68" s="271" t="s">
        <v>121</v>
      </c>
      <c r="G68" s="279" t="s">
        <v>215</v>
      </c>
      <c r="H68" s="272">
        <v>3</v>
      </c>
      <c r="I68" s="273">
        <v>1778.1179999999999</v>
      </c>
      <c r="J68" s="274">
        <v>1.6450107671021716E-2</v>
      </c>
      <c r="K68" s="274">
        <v>0.32158364641129883</v>
      </c>
      <c r="L68" s="274">
        <v>0.19852450737240163</v>
      </c>
      <c r="M68" s="275">
        <v>10.419</v>
      </c>
      <c r="N68" s="276">
        <v>0</v>
      </c>
      <c r="O68" s="276">
        <v>10.96665125711567</v>
      </c>
      <c r="P68" s="277">
        <v>5</v>
      </c>
      <c r="Q68" s="278">
        <v>0</v>
      </c>
      <c r="R68" s="278">
        <v>195</v>
      </c>
    </row>
    <row r="69" spans="1:18" ht="16.5">
      <c r="A69" s="266" t="s">
        <v>119</v>
      </c>
      <c r="B69" s="267" t="s">
        <v>458</v>
      </c>
      <c r="C69" s="268" t="s">
        <v>70</v>
      </c>
      <c r="D69" s="269">
        <v>0.76632593691175432</v>
      </c>
      <c r="E69" s="270">
        <v>3715</v>
      </c>
      <c r="F69" s="271" t="s">
        <v>123</v>
      </c>
      <c r="G69" s="279" t="s">
        <v>235</v>
      </c>
      <c r="H69" s="272">
        <v>10</v>
      </c>
      <c r="I69" s="273">
        <v>2330.8030000000003</v>
      </c>
      <c r="J69" s="274">
        <v>7.3815179987389169E-3</v>
      </c>
      <c r="K69" s="274">
        <v>0.39564070815765057</v>
      </c>
      <c r="L69" s="274">
        <v>0.23952208702150216</v>
      </c>
      <c r="M69" s="275">
        <v>17.126999999999999</v>
      </c>
      <c r="N69" s="276">
        <v>0</v>
      </c>
      <c r="O69" s="276">
        <v>40.200737685681709</v>
      </c>
      <c r="P69" s="277">
        <v>0</v>
      </c>
      <c r="Q69" s="278">
        <v>1</v>
      </c>
      <c r="R69" s="278">
        <v>1068</v>
      </c>
    </row>
    <row r="70" spans="1:18" ht="16.5">
      <c r="A70" s="266" t="s">
        <v>119</v>
      </c>
      <c r="B70" s="267" t="s">
        <v>460</v>
      </c>
      <c r="C70" s="268" t="s">
        <v>70</v>
      </c>
      <c r="D70" s="269">
        <v>0.70106404949898971</v>
      </c>
      <c r="E70" s="270">
        <v>1003</v>
      </c>
      <c r="F70" s="271" t="s">
        <v>124</v>
      </c>
      <c r="G70" s="279" t="s">
        <v>292</v>
      </c>
      <c r="H70" s="272">
        <v>3</v>
      </c>
      <c r="I70" s="273">
        <v>1394.0300000000002</v>
      </c>
      <c r="J70" s="274">
        <v>9.8543466538058722E-3</v>
      </c>
      <c r="K70" s="274">
        <v>0.35088977379485009</v>
      </c>
      <c r="L70" s="274">
        <v>0.22165950517564184</v>
      </c>
      <c r="M70" s="275">
        <v>19.169</v>
      </c>
      <c r="N70" s="276">
        <v>7.1734467694382464E-2</v>
      </c>
      <c r="O70" s="276">
        <v>38.019267878022703</v>
      </c>
      <c r="P70" s="277">
        <v>7</v>
      </c>
      <c r="Q70" s="278">
        <v>1</v>
      </c>
      <c r="R70" s="278">
        <v>530</v>
      </c>
    </row>
    <row r="71" spans="1:18" ht="16.5">
      <c r="A71" s="266" t="s">
        <v>119</v>
      </c>
      <c r="B71" s="267" t="s">
        <v>465</v>
      </c>
      <c r="C71" s="268" t="s">
        <v>70</v>
      </c>
      <c r="D71" s="269">
        <v>0.75333333333333341</v>
      </c>
      <c r="E71" s="270">
        <v>3718</v>
      </c>
      <c r="F71" s="271" t="s">
        <v>124</v>
      </c>
      <c r="G71" s="279" t="s">
        <v>272</v>
      </c>
      <c r="H71" s="272">
        <v>1</v>
      </c>
      <c r="I71" s="273">
        <v>859.96199999999999</v>
      </c>
      <c r="J71" s="274">
        <v>3.1349396396036774E-2</v>
      </c>
      <c r="K71" s="274">
        <v>0.35153452329802215</v>
      </c>
      <c r="L71" s="274">
        <v>0.21047441631141842</v>
      </c>
      <c r="M71" s="275">
        <v>19.109000000000002</v>
      </c>
      <c r="N71" s="276">
        <v>0.116284207906861</v>
      </c>
      <c r="O71" s="276">
        <v>46.164830539023818</v>
      </c>
      <c r="P71" s="277">
        <v>8</v>
      </c>
      <c r="Q71" s="278">
        <v>1</v>
      </c>
      <c r="R71" s="278">
        <v>397</v>
      </c>
    </row>
    <row r="72" spans="1:18" ht="16.5">
      <c r="A72" s="266" t="s">
        <v>119</v>
      </c>
      <c r="B72" s="267" t="s">
        <v>467</v>
      </c>
      <c r="C72" s="268" t="s">
        <v>70</v>
      </c>
      <c r="D72" s="269">
        <v>0.745</v>
      </c>
      <c r="E72" s="270">
        <v>5377</v>
      </c>
      <c r="F72" s="271" t="s">
        <v>124</v>
      </c>
      <c r="G72" s="279" t="s">
        <v>280</v>
      </c>
      <c r="H72" s="272">
        <v>1</v>
      </c>
      <c r="I72" s="273">
        <v>2148.7109999999998</v>
      </c>
      <c r="J72" s="274">
        <v>8.1656780277561819E-3</v>
      </c>
      <c r="K72" s="274">
        <v>0.37849629083200487</v>
      </c>
      <c r="L72" s="274">
        <v>0.17638481861916286</v>
      </c>
      <c r="M72" s="275">
        <v>14.141999999999999</v>
      </c>
      <c r="N72" s="276">
        <v>4.6539529978670939E-2</v>
      </c>
      <c r="O72" s="276">
        <v>27.179085507543828</v>
      </c>
      <c r="P72" s="277">
        <v>4</v>
      </c>
      <c r="Q72" s="278">
        <v>1</v>
      </c>
      <c r="R72" s="278">
        <v>584</v>
      </c>
    </row>
    <row r="73" spans="1:18" ht="16.5">
      <c r="A73" s="266" t="s">
        <v>119</v>
      </c>
      <c r="B73" s="267" t="s">
        <v>618</v>
      </c>
      <c r="C73" s="268" t="s">
        <v>67</v>
      </c>
      <c r="D73" s="269">
        <v>0.84653846153846157</v>
      </c>
      <c r="E73" s="270">
        <v>679</v>
      </c>
      <c r="F73" s="271" t="s">
        <v>123</v>
      </c>
      <c r="G73" s="279" t="s">
        <v>246</v>
      </c>
      <c r="H73" s="272">
        <v>1</v>
      </c>
      <c r="I73" s="273">
        <v>2398.4189999999999</v>
      </c>
      <c r="J73" s="274">
        <v>4.0328038277393759E-3</v>
      </c>
      <c r="K73" s="274">
        <v>0.3770437998502203</v>
      </c>
      <c r="L73" s="274">
        <v>0.17845088785570828</v>
      </c>
      <c r="M73" s="275">
        <v>14.407999999999999</v>
      </c>
      <c r="N73" s="276">
        <v>8.3388265353134719E-2</v>
      </c>
      <c r="O73" s="276">
        <v>8.2971324026369047</v>
      </c>
      <c r="P73" s="277">
        <v>0</v>
      </c>
      <c r="Q73" s="278">
        <v>2</v>
      </c>
      <c r="R73" s="278">
        <v>199</v>
      </c>
    </row>
    <row r="74" spans="1:18" ht="16.5">
      <c r="A74" s="266" t="s">
        <v>119</v>
      </c>
      <c r="B74" s="267" t="s">
        <v>471</v>
      </c>
      <c r="C74" s="268" t="s">
        <v>70</v>
      </c>
      <c r="D74" s="269">
        <v>0.77812500000000007</v>
      </c>
      <c r="E74" s="270">
        <v>1207</v>
      </c>
      <c r="F74" s="271" t="s">
        <v>120</v>
      </c>
      <c r="G74" s="279" t="s">
        <v>210</v>
      </c>
      <c r="H74" s="272">
        <v>1</v>
      </c>
      <c r="I74" s="273">
        <v>2778.252</v>
      </c>
      <c r="J74" s="274">
        <v>1.7102099643400766E-2</v>
      </c>
      <c r="K74" s="274">
        <v>0.34505572190580708</v>
      </c>
      <c r="L74" s="274">
        <v>0.17529007447848505</v>
      </c>
      <c r="M74" s="275">
        <v>13.422000000000001</v>
      </c>
      <c r="N74" s="276">
        <v>3.5993855129052371E-2</v>
      </c>
      <c r="O74" s="276">
        <v>11.913966047716334</v>
      </c>
      <c r="P74" s="277">
        <v>7</v>
      </c>
      <c r="Q74" s="278">
        <v>1</v>
      </c>
      <c r="R74" s="278">
        <v>331</v>
      </c>
    </row>
    <row r="75" spans="1:18" ht="16.5">
      <c r="A75" s="266" t="s">
        <v>119</v>
      </c>
      <c r="B75" s="267" t="s">
        <v>473</v>
      </c>
      <c r="C75" s="268" t="s">
        <v>67</v>
      </c>
      <c r="D75" s="269">
        <v>0.83192307692307688</v>
      </c>
      <c r="E75" s="270">
        <v>193</v>
      </c>
      <c r="F75" s="271" t="s">
        <v>123</v>
      </c>
      <c r="G75" s="279" t="s">
        <v>253</v>
      </c>
      <c r="H75" s="272">
        <v>1</v>
      </c>
      <c r="I75" s="273">
        <v>2013.876</v>
      </c>
      <c r="J75" s="274">
        <v>1.2685261507608776E-2</v>
      </c>
      <c r="K75" s="274">
        <v>0.31354811906793895</v>
      </c>
      <c r="L75" s="274">
        <v>0.20557372946497202</v>
      </c>
      <c r="M75" s="275">
        <v>12.456</v>
      </c>
      <c r="N75" s="276">
        <v>0.29793294125358266</v>
      </c>
      <c r="O75" s="276">
        <v>23.933946280704472</v>
      </c>
      <c r="P75" s="277">
        <v>1</v>
      </c>
      <c r="Q75" s="278">
        <v>6</v>
      </c>
      <c r="R75" s="278">
        <v>482</v>
      </c>
    </row>
    <row r="76" spans="1:18" ht="16.5">
      <c r="A76" s="266" t="s">
        <v>119</v>
      </c>
      <c r="B76" s="267" t="s">
        <v>475</v>
      </c>
      <c r="C76" s="268" t="s">
        <v>70</v>
      </c>
      <c r="D76" s="269">
        <v>0.74775398196850762</v>
      </c>
      <c r="E76" s="270">
        <v>9041</v>
      </c>
      <c r="F76" s="271" t="s">
        <v>124</v>
      </c>
      <c r="G76" s="279" t="s">
        <v>282</v>
      </c>
      <c r="H76" s="272">
        <v>3</v>
      </c>
      <c r="I76" s="273">
        <v>490.24200000000002</v>
      </c>
      <c r="J76" s="274">
        <v>1.609505865554239E-2</v>
      </c>
      <c r="K76" s="274">
        <v>0.36363004889639439</v>
      </c>
      <c r="L76" s="274">
        <v>0.21076148123169008</v>
      </c>
      <c r="M76" s="275">
        <v>14.173</v>
      </c>
      <c r="N76" s="276">
        <v>0</v>
      </c>
      <c r="O76" s="276">
        <v>17.746337523100834</v>
      </c>
      <c r="P76" s="277">
        <v>0</v>
      </c>
      <c r="Q76" s="278">
        <v>0</v>
      </c>
      <c r="R76" s="278">
        <v>98</v>
      </c>
    </row>
    <row r="77" spans="1:18" ht="16.5">
      <c r="A77" s="266" t="s">
        <v>119</v>
      </c>
      <c r="B77" s="267" t="s">
        <v>477</v>
      </c>
      <c r="C77" s="268" t="s">
        <v>67</v>
      </c>
      <c r="D77" s="269">
        <v>0.83908712422770781</v>
      </c>
      <c r="E77" s="270">
        <v>5260</v>
      </c>
      <c r="F77" s="271" t="s">
        <v>124</v>
      </c>
      <c r="G77" s="279" t="s">
        <v>270</v>
      </c>
      <c r="H77" s="272">
        <v>2</v>
      </c>
      <c r="I77" s="273">
        <v>569.11</v>
      </c>
      <c r="J77" s="274">
        <v>7.9281757334660283E-3</v>
      </c>
      <c r="K77" s="274">
        <v>0.35774480545599557</v>
      </c>
      <c r="L77" s="274">
        <v>0.22315545325156824</v>
      </c>
      <c r="M77" s="275">
        <v>19.760000000000002</v>
      </c>
      <c r="N77" s="276">
        <v>0</v>
      </c>
      <c r="O77" s="276">
        <v>23.018397146421606</v>
      </c>
      <c r="P77" s="277">
        <v>5</v>
      </c>
      <c r="Q77" s="278">
        <v>0</v>
      </c>
      <c r="R77" s="278">
        <v>131</v>
      </c>
    </row>
    <row r="78" spans="1:18" ht="16.5">
      <c r="A78" s="266" t="s">
        <v>119</v>
      </c>
      <c r="B78" s="267" t="s">
        <v>479</v>
      </c>
      <c r="C78" s="268" t="s">
        <v>67</v>
      </c>
      <c r="D78" s="269">
        <v>0.84398463345303132</v>
      </c>
      <c r="E78" s="270">
        <v>5929</v>
      </c>
      <c r="F78" s="271" t="s">
        <v>122</v>
      </c>
      <c r="G78" s="279" t="s">
        <v>217</v>
      </c>
      <c r="H78" s="272">
        <v>2</v>
      </c>
      <c r="I78" s="273">
        <v>521.13499999999999</v>
      </c>
      <c r="J78" s="274">
        <v>2.4075624457070816E-2</v>
      </c>
      <c r="K78" s="274">
        <v>0.30809580529856107</v>
      </c>
      <c r="L78" s="274">
        <v>0.15542997495850402</v>
      </c>
      <c r="M78" s="275">
        <v>13.278</v>
      </c>
      <c r="N78" s="276">
        <v>0.38377771594692356</v>
      </c>
      <c r="O78" s="276">
        <v>27.440106690205035</v>
      </c>
      <c r="P78" s="277">
        <v>3</v>
      </c>
      <c r="Q78" s="278">
        <v>2</v>
      </c>
      <c r="R78" s="278">
        <v>143</v>
      </c>
    </row>
    <row r="79" spans="1:18" ht="16.5">
      <c r="A79" s="266" t="s">
        <v>119</v>
      </c>
      <c r="B79" s="267" t="s">
        <v>483</v>
      </c>
      <c r="C79" s="268" t="s">
        <v>70</v>
      </c>
      <c r="D79" s="269">
        <v>0.76</v>
      </c>
      <c r="E79" s="270">
        <v>1069</v>
      </c>
      <c r="F79" s="271" t="s">
        <v>124</v>
      </c>
      <c r="G79" s="279" t="s">
        <v>276</v>
      </c>
      <c r="H79" s="272">
        <v>1</v>
      </c>
      <c r="I79" s="273">
        <v>2336.181</v>
      </c>
      <c r="J79" s="274">
        <v>1.1108618920816823E-2</v>
      </c>
      <c r="K79" s="274">
        <v>0.36140251472244961</v>
      </c>
      <c r="L79" s="274">
        <v>0.18601284841474777</v>
      </c>
      <c r="M79" s="275">
        <v>13.724</v>
      </c>
      <c r="N79" s="276">
        <v>0</v>
      </c>
      <c r="O79" s="276">
        <v>13.440739394764361</v>
      </c>
      <c r="P79" s="277">
        <v>18</v>
      </c>
      <c r="Q79" s="278">
        <v>0</v>
      </c>
      <c r="R79" s="278">
        <v>319</v>
      </c>
    </row>
    <row r="80" spans="1:18" ht="16.5">
      <c r="A80" s="266" t="s">
        <v>119</v>
      </c>
      <c r="B80" s="267" t="s">
        <v>485</v>
      </c>
      <c r="C80" s="268" t="s">
        <v>67</v>
      </c>
      <c r="D80" s="269">
        <v>0.82400000000000007</v>
      </c>
      <c r="E80" s="270">
        <v>5599</v>
      </c>
      <c r="F80" s="271" t="s">
        <v>123</v>
      </c>
      <c r="G80" s="279" t="s">
        <v>238</v>
      </c>
      <c r="H80" s="272">
        <v>2</v>
      </c>
      <c r="I80" s="273">
        <v>2534.723</v>
      </c>
      <c r="J80" s="274">
        <v>8.8496822503975787E-3</v>
      </c>
      <c r="K80" s="274">
        <v>0.37661454714599069</v>
      </c>
      <c r="L80" s="274">
        <v>0.1554410481934318</v>
      </c>
      <c r="M80" s="275">
        <v>14.102</v>
      </c>
      <c r="N80" s="276">
        <v>7.8904085377376545E-2</v>
      </c>
      <c r="O80" s="276">
        <v>16.924926313447269</v>
      </c>
      <c r="P80" s="277">
        <v>0</v>
      </c>
      <c r="Q80" s="278">
        <v>2</v>
      </c>
      <c r="R80" s="278">
        <v>460</v>
      </c>
    </row>
    <row r="81" spans="1:18" ht="16.5">
      <c r="A81" s="266" t="s">
        <v>119</v>
      </c>
      <c r="B81" s="267" t="s">
        <v>487</v>
      </c>
      <c r="C81" s="268" t="s">
        <v>70</v>
      </c>
      <c r="D81" s="269">
        <v>0.72295905434601904</v>
      </c>
      <c r="E81" s="270">
        <v>6058</v>
      </c>
      <c r="F81" s="271" t="s">
        <v>124</v>
      </c>
      <c r="G81" s="279" t="s">
        <v>292</v>
      </c>
      <c r="H81" s="272">
        <v>3</v>
      </c>
      <c r="I81" s="273">
        <v>2252.9610000000002</v>
      </c>
      <c r="J81" s="274">
        <v>1.1769727061277421E-2</v>
      </c>
      <c r="K81" s="274">
        <v>0.3258178757043263</v>
      </c>
      <c r="L81" s="274">
        <v>0.18065115197289258</v>
      </c>
      <c r="M81" s="275">
        <v>15.794</v>
      </c>
      <c r="N81" s="276">
        <v>0</v>
      </c>
      <c r="O81" s="276">
        <v>13.537739889860498</v>
      </c>
      <c r="P81" s="277">
        <v>2</v>
      </c>
      <c r="Q81" s="278">
        <v>0</v>
      </c>
      <c r="R81" s="278">
        <v>305</v>
      </c>
    </row>
    <row r="82" spans="1:18" ht="16.5">
      <c r="A82" s="266" t="s">
        <v>119</v>
      </c>
      <c r="B82" s="267" t="s">
        <v>588</v>
      </c>
      <c r="C82" s="268" t="s">
        <v>67</v>
      </c>
      <c r="D82" s="269">
        <v>0.83099999999999996</v>
      </c>
      <c r="E82" s="270">
        <v>6342</v>
      </c>
      <c r="F82" s="271" t="s">
        <v>124</v>
      </c>
      <c r="G82" s="279" t="s">
        <v>271</v>
      </c>
      <c r="H82" s="272">
        <v>1</v>
      </c>
      <c r="I82" s="273">
        <v>673.029</v>
      </c>
      <c r="J82" s="274">
        <v>7.0626387214871977E-3</v>
      </c>
      <c r="K82" s="274">
        <v>0.37826644055860253</v>
      </c>
      <c r="L82" s="274">
        <v>0.23921703225269639</v>
      </c>
      <c r="M82" s="275">
        <v>19.818000000000001</v>
      </c>
      <c r="N82" s="276">
        <v>0</v>
      </c>
      <c r="O82" s="276">
        <v>51.706538648408909</v>
      </c>
      <c r="P82" s="277">
        <v>9</v>
      </c>
      <c r="Q82" s="278">
        <v>0</v>
      </c>
      <c r="R82" s="278">
        <v>348</v>
      </c>
    </row>
    <row r="83" spans="1:18" ht="16.5">
      <c r="A83" s="266" t="s">
        <v>119</v>
      </c>
      <c r="B83" s="267" t="s">
        <v>489</v>
      </c>
      <c r="C83" s="268" t="s">
        <v>70</v>
      </c>
      <c r="D83" s="269">
        <v>0.78928571428571437</v>
      </c>
      <c r="E83" s="270">
        <v>5046</v>
      </c>
      <c r="F83" s="271" t="s">
        <v>121</v>
      </c>
      <c r="G83" s="279" t="s">
        <v>214</v>
      </c>
      <c r="H83" s="272">
        <v>1</v>
      </c>
      <c r="I83" s="273">
        <v>2520.2750000000001</v>
      </c>
      <c r="J83" s="274">
        <v>8.9823333382600349E-3</v>
      </c>
      <c r="K83" s="274">
        <v>0.28715208736130793</v>
      </c>
      <c r="L83" s="274">
        <v>0.11744750076876531</v>
      </c>
      <c r="M83" s="275">
        <v>8.1199999999999992</v>
      </c>
      <c r="N83" s="276">
        <v>7.9356419438354933E-2</v>
      </c>
      <c r="O83" s="276">
        <v>10.197299897828609</v>
      </c>
      <c r="P83" s="277">
        <v>2</v>
      </c>
      <c r="Q83" s="278">
        <v>2</v>
      </c>
      <c r="R83" s="278">
        <v>257</v>
      </c>
    </row>
    <row r="84" spans="1:18" ht="16.5">
      <c r="A84" s="266" t="s">
        <v>119</v>
      </c>
      <c r="B84" s="267" t="s">
        <v>491</v>
      </c>
      <c r="C84" s="268" t="s">
        <v>70</v>
      </c>
      <c r="D84" s="269">
        <v>0.76583333333333337</v>
      </c>
      <c r="E84" s="270">
        <v>7658</v>
      </c>
      <c r="F84" s="271" t="s">
        <v>124</v>
      </c>
      <c r="G84" s="279" t="s">
        <v>285</v>
      </c>
      <c r="H84" s="272">
        <v>1</v>
      </c>
      <c r="I84" s="273">
        <v>1577.316</v>
      </c>
      <c r="J84" s="274">
        <v>2.1146705437326437E-2</v>
      </c>
      <c r="K84" s="274">
        <v>0.37330918879758385</v>
      </c>
      <c r="L84" s="274">
        <v>0.12172576706252901</v>
      </c>
      <c r="M84" s="275">
        <v>19.852</v>
      </c>
      <c r="N84" s="276">
        <v>6.339883701173385E-2</v>
      </c>
      <c r="O84" s="276">
        <v>21.872598769048182</v>
      </c>
      <c r="P84" s="277">
        <v>11</v>
      </c>
      <c r="Q84" s="278">
        <v>1</v>
      </c>
      <c r="R84" s="278">
        <v>345</v>
      </c>
    </row>
    <row r="85" spans="1:18" ht="16.5">
      <c r="A85" s="266" t="s">
        <v>119</v>
      </c>
      <c r="B85" s="267" t="s">
        <v>493</v>
      </c>
      <c r="C85" s="268" t="s">
        <v>70</v>
      </c>
      <c r="D85" s="269">
        <v>0.73576923076923073</v>
      </c>
      <c r="E85" s="270">
        <v>8965</v>
      </c>
      <c r="F85" s="271" t="s">
        <v>124</v>
      </c>
      <c r="G85" s="279" t="s">
        <v>291</v>
      </c>
      <c r="H85" s="272">
        <v>1</v>
      </c>
      <c r="I85" s="273">
        <v>2771.8780000000002</v>
      </c>
      <c r="J85" s="274">
        <v>1.751450263192194E-2</v>
      </c>
      <c r="K85" s="274">
        <v>0.40006421025909616</v>
      </c>
      <c r="L85" s="274">
        <v>0.24748563969987133</v>
      </c>
      <c r="M85" s="275">
        <v>18.202999999999999</v>
      </c>
      <c r="N85" s="276">
        <v>3.6076623862955008E-2</v>
      </c>
      <c r="O85" s="276">
        <v>43.54448500258669</v>
      </c>
      <c r="P85" s="277">
        <v>15</v>
      </c>
      <c r="Q85" s="278">
        <v>1</v>
      </c>
      <c r="R85" s="278">
        <v>1207</v>
      </c>
    </row>
    <row r="86" spans="1:18" ht="16.5">
      <c r="A86" s="266" t="s">
        <v>119</v>
      </c>
      <c r="B86" s="267" t="s">
        <v>497</v>
      </c>
      <c r="C86" s="268" t="s">
        <v>67</v>
      </c>
      <c r="D86" s="269">
        <v>0.83050000000000002</v>
      </c>
      <c r="E86" s="270">
        <v>1681</v>
      </c>
      <c r="F86" s="271" t="s">
        <v>122</v>
      </c>
      <c r="G86" s="279" t="s">
        <v>221</v>
      </c>
      <c r="H86" s="272">
        <v>1</v>
      </c>
      <c r="I86" s="273">
        <v>1455.1010000000001</v>
      </c>
      <c r="J86" s="274">
        <v>8.641575332417141E-3</v>
      </c>
      <c r="K86" s="274">
        <v>0.30609196568316016</v>
      </c>
      <c r="L86" s="274">
        <v>0.17662004218263885</v>
      </c>
      <c r="M86" s="275">
        <v>16.074000000000002</v>
      </c>
      <c r="N86" s="276">
        <v>0</v>
      </c>
      <c r="O86" s="276">
        <v>5.7040714012291929</v>
      </c>
      <c r="P86" s="277">
        <v>8</v>
      </c>
      <c r="Q86" s="278">
        <v>0</v>
      </c>
      <c r="R86" s="278">
        <v>83</v>
      </c>
    </row>
    <row r="87" spans="1:18" ht="16.5">
      <c r="A87" s="266" t="s">
        <v>119</v>
      </c>
      <c r="B87" s="267" t="s">
        <v>503</v>
      </c>
      <c r="C87" s="268" t="s">
        <v>70</v>
      </c>
      <c r="D87" s="269">
        <v>0.72205259505831376</v>
      </c>
      <c r="E87" s="270">
        <v>1710</v>
      </c>
      <c r="F87" s="271" t="s">
        <v>124</v>
      </c>
      <c r="G87" s="279" t="s">
        <v>289</v>
      </c>
      <c r="H87" s="272">
        <v>2</v>
      </c>
      <c r="I87" s="273">
        <v>2144.6660000000002</v>
      </c>
      <c r="J87" s="274">
        <v>1.0222046134660301E-2</v>
      </c>
      <c r="K87" s="274">
        <v>0.39894350794744488</v>
      </c>
      <c r="L87" s="274">
        <v>0.15107247468836638</v>
      </c>
      <c r="M87" s="275">
        <v>19.222999999999999</v>
      </c>
      <c r="N87" s="276">
        <v>0</v>
      </c>
      <c r="O87" s="276">
        <v>22.940635045270451</v>
      </c>
      <c r="P87" s="277">
        <v>7</v>
      </c>
      <c r="Q87" s="278">
        <v>0</v>
      </c>
      <c r="R87" s="278">
        <v>492</v>
      </c>
    </row>
    <row r="88" spans="1:18" ht="16.5">
      <c r="A88" s="266" t="s">
        <v>119</v>
      </c>
      <c r="B88" s="267" t="s">
        <v>505</v>
      </c>
      <c r="C88" s="268" t="s">
        <v>70</v>
      </c>
      <c r="D88" s="269">
        <v>0.75416666666666676</v>
      </c>
      <c r="E88" s="270">
        <v>2151</v>
      </c>
      <c r="F88" s="271" t="s">
        <v>124</v>
      </c>
      <c r="G88" s="279" t="s">
        <v>280</v>
      </c>
      <c r="H88" s="272">
        <v>1</v>
      </c>
      <c r="I88" s="273">
        <v>2808.9160000000002</v>
      </c>
      <c r="J88" s="274">
        <v>1.3472494293881712E-2</v>
      </c>
      <c r="K88" s="274">
        <v>0.37193148226117395</v>
      </c>
      <c r="L88" s="274">
        <v>0.2064853487964752</v>
      </c>
      <c r="M88" s="275">
        <v>14.404</v>
      </c>
      <c r="N88" s="276">
        <v>0</v>
      </c>
      <c r="O88" s="276">
        <v>50.944919677199316</v>
      </c>
      <c r="P88" s="277">
        <v>1</v>
      </c>
      <c r="Q88" s="278">
        <v>0</v>
      </c>
      <c r="R88" s="278">
        <v>1431</v>
      </c>
    </row>
    <row r="89" spans="1:18" ht="16.5">
      <c r="A89" s="266" t="s">
        <v>119</v>
      </c>
      <c r="B89" s="267" t="s">
        <v>509</v>
      </c>
      <c r="C89" s="268" t="s">
        <v>70</v>
      </c>
      <c r="D89" s="269">
        <v>0.73467107945943932</v>
      </c>
      <c r="E89" s="270">
        <v>7229</v>
      </c>
      <c r="F89" s="271" t="s">
        <v>124</v>
      </c>
      <c r="G89" s="279" t="s">
        <v>284</v>
      </c>
      <c r="H89" s="272">
        <v>2</v>
      </c>
      <c r="I89" s="273">
        <v>2136.4349999999999</v>
      </c>
      <c r="J89" s="274">
        <v>7.4154956174395876E-3</v>
      </c>
      <c r="K89" s="274">
        <v>0.39249891599636244</v>
      </c>
      <c r="L89" s="274">
        <v>0.14042084126126</v>
      </c>
      <c r="M89" s="275">
        <v>18.190999999999999</v>
      </c>
      <c r="N89" s="276">
        <v>4.6806947087086666E-2</v>
      </c>
      <c r="O89" s="276">
        <v>36.04134925705673</v>
      </c>
      <c r="P89" s="277">
        <v>12</v>
      </c>
      <c r="Q89" s="278">
        <v>1</v>
      </c>
      <c r="R89" s="278">
        <v>770</v>
      </c>
    </row>
    <row r="90" spans="1:18" ht="16.5">
      <c r="A90" s="266" t="s">
        <v>119</v>
      </c>
      <c r="B90" s="267" t="s">
        <v>515</v>
      </c>
      <c r="C90" s="268" t="s">
        <v>70</v>
      </c>
      <c r="D90" s="269">
        <v>0.72927704544696037</v>
      </c>
      <c r="E90" s="270">
        <v>2350</v>
      </c>
      <c r="F90" s="271" t="s">
        <v>124</v>
      </c>
      <c r="G90" s="279" t="s">
        <v>277</v>
      </c>
      <c r="H90" s="272">
        <v>3</v>
      </c>
      <c r="I90" s="273">
        <v>1138.6019999999999</v>
      </c>
      <c r="J90" s="274">
        <v>1.2457623187127266E-2</v>
      </c>
      <c r="K90" s="274">
        <v>0.34994373334669904</v>
      </c>
      <c r="L90" s="274">
        <v>0.20551518441035585</v>
      </c>
      <c r="M90" s="275">
        <v>17.867000000000001</v>
      </c>
      <c r="N90" s="276">
        <v>1.317405028271512</v>
      </c>
      <c r="O90" s="276">
        <v>20.814999446689889</v>
      </c>
      <c r="P90" s="277">
        <v>3</v>
      </c>
      <c r="Q90" s="278">
        <v>15</v>
      </c>
      <c r="R90" s="278">
        <v>237</v>
      </c>
    </row>
    <row r="91" spans="1:18" ht="16.5">
      <c r="A91" s="266" t="s">
        <v>119</v>
      </c>
      <c r="B91" s="267" t="s">
        <v>519</v>
      </c>
      <c r="C91" s="268" t="s">
        <v>67</v>
      </c>
      <c r="D91" s="269">
        <v>0.84769230769230774</v>
      </c>
      <c r="E91" s="270">
        <v>7297</v>
      </c>
      <c r="F91" s="271" t="s">
        <v>123</v>
      </c>
      <c r="G91" s="279" t="s">
        <v>251</v>
      </c>
      <c r="H91" s="272">
        <v>1</v>
      </c>
      <c r="I91" s="273">
        <v>2253.2600000000002</v>
      </c>
      <c r="J91" s="274">
        <v>4.0272831141868991E-3</v>
      </c>
      <c r="K91" s="274">
        <v>0.34976212659203981</v>
      </c>
      <c r="L91" s="274">
        <v>0.11583217205293662</v>
      </c>
      <c r="M91" s="275">
        <v>10.784000000000001</v>
      </c>
      <c r="N91" s="276">
        <v>4.4380142549017863E-2</v>
      </c>
      <c r="O91" s="276">
        <v>9.0979292225486628</v>
      </c>
      <c r="P91" s="277">
        <v>0</v>
      </c>
      <c r="Q91" s="278">
        <v>1</v>
      </c>
      <c r="R91" s="278">
        <v>205</v>
      </c>
    </row>
    <row r="92" spans="1:18" ht="16.5">
      <c r="A92" s="266" t="s">
        <v>119</v>
      </c>
      <c r="B92" s="267" t="s">
        <v>531</v>
      </c>
      <c r="C92" s="268" t="s">
        <v>67</v>
      </c>
      <c r="D92" s="269">
        <v>0.81304347826086965</v>
      </c>
      <c r="E92" s="270">
        <v>7880</v>
      </c>
      <c r="F92" s="271" t="s">
        <v>124</v>
      </c>
      <c r="G92" s="279" t="s">
        <v>287</v>
      </c>
      <c r="H92" s="272">
        <v>1</v>
      </c>
      <c r="I92" s="273">
        <v>2217.2260000000001</v>
      </c>
      <c r="J92" s="274">
        <v>4.1819926319165502E-3</v>
      </c>
      <c r="K92" s="274">
        <v>0.37637849370452892</v>
      </c>
      <c r="L92" s="274">
        <v>9.2006859021137213E-2</v>
      </c>
      <c r="M92" s="275">
        <v>13.348000000000001</v>
      </c>
      <c r="N92" s="276">
        <v>0.2706084088856977</v>
      </c>
      <c r="O92" s="276">
        <v>20.11522506050353</v>
      </c>
      <c r="P92" s="277">
        <v>0</v>
      </c>
      <c r="Q92" s="278">
        <v>6</v>
      </c>
      <c r="R92" s="278">
        <v>446</v>
      </c>
    </row>
    <row r="93" spans="1:18" ht="16.5">
      <c r="A93" s="266" t="s">
        <v>119</v>
      </c>
      <c r="B93" s="267" t="s">
        <v>535</v>
      </c>
      <c r="C93" s="268" t="s">
        <v>67</v>
      </c>
      <c r="D93" s="269">
        <v>0.81821428571428578</v>
      </c>
      <c r="E93" s="270">
        <v>4063</v>
      </c>
      <c r="F93" s="271" t="s">
        <v>121</v>
      </c>
      <c r="G93" s="279" t="s">
        <v>215</v>
      </c>
      <c r="H93" s="272">
        <v>1</v>
      </c>
      <c r="I93" s="273">
        <v>2668.87</v>
      </c>
      <c r="J93" s="274">
        <v>1.4300798268329048E-2</v>
      </c>
      <c r="K93" s="274">
        <v>0.27158720628545063</v>
      </c>
      <c r="L93" s="274">
        <v>0.14463049905015982</v>
      </c>
      <c r="M93" s="275">
        <v>7.7709999999999999</v>
      </c>
      <c r="N93" s="276">
        <v>7.4938082409409232E-2</v>
      </c>
      <c r="O93" s="276">
        <v>0.97419507132231997</v>
      </c>
      <c r="P93" s="277">
        <v>4</v>
      </c>
      <c r="Q93" s="278">
        <v>2</v>
      </c>
      <c r="R93" s="278">
        <v>26</v>
      </c>
    </row>
    <row r="94" spans="1:18" ht="16.5">
      <c r="A94" s="266" t="s">
        <v>119</v>
      </c>
      <c r="B94" s="267" t="s">
        <v>795</v>
      </c>
      <c r="C94" s="268" t="s">
        <v>67</v>
      </c>
      <c r="D94" s="269">
        <v>0.82450000000000001</v>
      </c>
      <c r="E94" s="270">
        <v>8812</v>
      </c>
      <c r="F94" s="271" t="s">
        <v>122</v>
      </c>
      <c r="G94" s="279" t="s">
        <v>635</v>
      </c>
      <c r="H94" s="272">
        <v>1</v>
      </c>
      <c r="I94" s="273">
        <v>479.74</v>
      </c>
      <c r="J94" s="274">
        <v>2.1890164743671926E-2</v>
      </c>
      <c r="K94" s="274">
        <v>0.33862536264873488</v>
      </c>
      <c r="L94" s="274">
        <v>0.28557135114853877</v>
      </c>
      <c r="M94" s="275">
        <v>17.100000000000001</v>
      </c>
      <c r="N94" s="276">
        <v>0</v>
      </c>
      <c r="O94" s="276">
        <v>13.34055946971276</v>
      </c>
      <c r="P94" s="277">
        <v>1</v>
      </c>
      <c r="Q94" s="278">
        <v>0</v>
      </c>
      <c r="R94" s="278">
        <v>64</v>
      </c>
    </row>
    <row r="95" spans="1:18" ht="16.5">
      <c r="A95" s="266" t="s">
        <v>119</v>
      </c>
      <c r="B95" s="267" t="s">
        <v>537</v>
      </c>
      <c r="C95" s="268" t="s">
        <v>70</v>
      </c>
      <c r="D95" s="269">
        <v>0.73652173913043484</v>
      </c>
      <c r="E95" s="270">
        <v>6408</v>
      </c>
      <c r="F95" s="271" t="s">
        <v>124</v>
      </c>
      <c r="G95" s="279" t="s">
        <v>287</v>
      </c>
      <c r="H95" s="272">
        <v>1</v>
      </c>
      <c r="I95" s="273">
        <v>1993.02</v>
      </c>
      <c r="J95" s="274">
        <v>9.6177006022408335E-3</v>
      </c>
      <c r="K95" s="274">
        <v>0.3931900445892248</v>
      </c>
      <c r="L95" s="274">
        <v>0.13898505785190315</v>
      </c>
      <c r="M95" s="275">
        <v>15.231999999999999</v>
      </c>
      <c r="N95" s="276">
        <v>5.0175111137871174E-2</v>
      </c>
      <c r="O95" s="276">
        <v>20.320920010837824</v>
      </c>
      <c r="P95" s="277">
        <v>1</v>
      </c>
      <c r="Q95" s="278">
        <v>1</v>
      </c>
      <c r="R95" s="278">
        <v>405</v>
      </c>
    </row>
    <row r="96" spans="1:18" ht="16.5">
      <c r="A96" s="266" t="s">
        <v>119</v>
      </c>
      <c r="B96" s="267" t="s">
        <v>541</v>
      </c>
      <c r="C96" s="268" t="s">
        <v>70</v>
      </c>
      <c r="D96" s="269">
        <v>0.75166666666666671</v>
      </c>
      <c r="E96" s="270">
        <v>1926</v>
      </c>
      <c r="F96" s="271" t="s">
        <v>124</v>
      </c>
      <c r="G96" s="279" t="s">
        <v>272</v>
      </c>
      <c r="H96" s="272">
        <v>1</v>
      </c>
      <c r="I96" s="273">
        <v>2143.8589999999999</v>
      </c>
      <c r="J96" s="274">
        <v>1.1977312690701491E-2</v>
      </c>
      <c r="K96" s="274">
        <v>0.39339189127331481</v>
      </c>
      <c r="L96" s="274">
        <v>0.19357616335775815</v>
      </c>
      <c r="M96" s="275">
        <v>17.462</v>
      </c>
      <c r="N96" s="276">
        <v>0</v>
      </c>
      <c r="O96" s="276">
        <v>10.401803476814473</v>
      </c>
      <c r="P96" s="277">
        <v>1</v>
      </c>
      <c r="Q96" s="278">
        <v>0</v>
      </c>
      <c r="R96" s="278">
        <v>223</v>
      </c>
    </row>
    <row r="97" spans="1:18" ht="16.5">
      <c r="A97" s="266" t="s">
        <v>119</v>
      </c>
      <c r="B97" s="267" t="s">
        <v>545</v>
      </c>
      <c r="C97" s="268" t="s">
        <v>70</v>
      </c>
      <c r="D97" s="269">
        <v>0.73384615384615381</v>
      </c>
      <c r="E97" s="270">
        <v>4078</v>
      </c>
      <c r="F97" s="271" t="s">
        <v>122</v>
      </c>
      <c r="G97" s="279" t="s">
        <v>228</v>
      </c>
      <c r="H97" s="272">
        <v>1</v>
      </c>
      <c r="I97" s="273">
        <v>2751.7060000000001</v>
      </c>
      <c r="J97" s="274">
        <v>2.1540169301597769E-2</v>
      </c>
      <c r="K97" s="274">
        <v>0.3499214065754192</v>
      </c>
      <c r="L97" s="274">
        <v>0.20641740069614994</v>
      </c>
      <c r="M97" s="275">
        <v>14.888</v>
      </c>
      <c r="N97" s="276">
        <v>7.2682183343714762E-2</v>
      </c>
      <c r="O97" s="276">
        <v>30.126764995969772</v>
      </c>
      <c r="P97" s="277">
        <v>19</v>
      </c>
      <c r="Q97" s="278">
        <v>2</v>
      </c>
      <c r="R97" s="278">
        <v>829</v>
      </c>
    </row>
    <row r="98" spans="1:18" ht="16.5">
      <c r="A98" s="266" t="s">
        <v>119</v>
      </c>
      <c r="B98" s="267" t="s">
        <v>547</v>
      </c>
      <c r="C98" s="268" t="s">
        <v>70</v>
      </c>
      <c r="D98" s="269">
        <v>0.70593749999999988</v>
      </c>
      <c r="E98" s="270">
        <v>1526</v>
      </c>
      <c r="F98" s="271" t="s">
        <v>120</v>
      </c>
      <c r="G98" s="279" t="s">
        <v>208</v>
      </c>
      <c r="H98" s="272">
        <v>1</v>
      </c>
      <c r="I98" s="273">
        <v>2474.8009999999999</v>
      </c>
      <c r="J98" s="274">
        <v>4.2547607572828144E-3</v>
      </c>
      <c r="K98" s="274">
        <v>0.3445476528618503</v>
      </c>
      <c r="L98" s="274">
        <v>0.20405681103248302</v>
      </c>
      <c r="M98" s="275">
        <v>12.101000000000001</v>
      </c>
      <c r="N98" s="276">
        <v>0</v>
      </c>
      <c r="O98" s="276">
        <v>43.680279747745374</v>
      </c>
      <c r="P98" s="277">
        <v>0</v>
      </c>
      <c r="Q98" s="278">
        <v>0</v>
      </c>
      <c r="R98" s="278">
        <v>1081</v>
      </c>
    </row>
    <row r="99" spans="1:18" ht="16.5">
      <c r="A99" s="266" t="s">
        <v>119</v>
      </c>
      <c r="B99" s="267" t="s">
        <v>551</v>
      </c>
      <c r="C99" s="268" t="s">
        <v>70</v>
      </c>
      <c r="D99" s="269">
        <v>0.76091965996466426</v>
      </c>
      <c r="E99" s="270">
        <v>7607</v>
      </c>
      <c r="F99" s="271" t="s">
        <v>122</v>
      </c>
      <c r="G99" s="279" t="s">
        <v>228</v>
      </c>
      <c r="H99" s="272">
        <v>4</v>
      </c>
      <c r="I99" s="273">
        <v>599.11799999999994</v>
      </c>
      <c r="J99" s="274">
        <v>3.3865304055864701E-2</v>
      </c>
      <c r="K99" s="274">
        <v>0.34776360930338868</v>
      </c>
      <c r="L99" s="274">
        <v>0.17865130355005662</v>
      </c>
      <c r="M99" s="275">
        <v>16.207999999999998</v>
      </c>
      <c r="N99" s="276">
        <v>0.50073608204059972</v>
      </c>
      <c r="O99" s="276">
        <v>37.221382098351249</v>
      </c>
      <c r="P99" s="277">
        <v>6</v>
      </c>
      <c r="Q99" s="278">
        <v>3</v>
      </c>
      <c r="R99" s="278">
        <v>265</v>
      </c>
    </row>
    <row r="100" spans="1:18" ht="16.5">
      <c r="A100" s="266" t="s">
        <v>119</v>
      </c>
      <c r="B100" s="267" t="s">
        <v>553</v>
      </c>
      <c r="C100" s="268" t="s">
        <v>70</v>
      </c>
      <c r="D100" s="269">
        <v>0.72549788741332699</v>
      </c>
      <c r="E100" s="270">
        <v>9982</v>
      </c>
      <c r="F100" s="271" t="s">
        <v>124</v>
      </c>
      <c r="G100" s="279" t="s">
        <v>284</v>
      </c>
      <c r="H100" s="272">
        <v>2</v>
      </c>
      <c r="I100" s="273">
        <v>2531.6910000000003</v>
      </c>
      <c r="J100" s="274">
        <v>9.0569172913773505E-3</v>
      </c>
      <c r="K100" s="274">
        <v>0.36244336329822835</v>
      </c>
      <c r="L100" s="274">
        <v>0.19236154807201986</v>
      </c>
      <c r="M100" s="275">
        <v>15.694000000000001</v>
      </c>
      <c r="N100" s="276">
        <v>0</v>
      </c>
      <c r="O100" s="276">
        <v>5.0164099805228988</v>
      </c>
      <c r="P100" s="277">
        <v>9</v>
      </c>
      <c r="Q100" s="278">
        <v>0</v>
      </c>
      <c r="R100" s="278">
        <v>127</v>
      </c>
    </row>
    <row r="101" spans="1:18" ht="16.5">
      <c r="A101" s="266" t="s">
        <v>119</v>
      </c>
      <c r="B101" s="267" t="s">
        <v>555</v>
      </c>
      <c r="C101" s="268" t="s">
        <v>67</v>
      </c>
      <c r="D101" s="269">
        <v>0.81237385573042953</v>
      </c>
      <c r="E101" s="270">
        <v>4914</v>
      </c>
      <c r="F101" s="271" t="s">
        <v>122</v>
      </c>
      <c r="G101" s="279" t="s">
        <v>234</v>
      </c>
      <c r="H101" s="272">
        <v>9</v>
      </c>
      <c r="I101" s="273">
        <v>1175.711</v>
      </c>
      <c r="J101" s="274">
        <v>3.0267575866421901E-2</v>
      </c>
      <c r="K101" s="274">
        <v>0.30812327926082039</v>
      </c>
      <c r="L101" s="274">
        <v>0.19794705282905437</v>
      </c>
      <c r="M101" s="275">
        <v>15.298</v>
      </c>
      <c r="N101" s="276">
        <v>0.25516474711897735</v>
      </c>
      <c r="O101" s="276">
        <v>21.859113336525727</v>
      </c>
      <c r="P101" s="277">
        <v>7</v>
      </c>
      <c r="Q101" s="278">
        <v>3</v>
      </c>
      <c r="R101" s="278">
        <v>263</v>
      </c>
    </row>
    <row r="102" spans="1:18" ht="16.5">
      <c r="A102" s="266" t="s">
        <v>119</v>
      </c>
      <c r="B102" s="267" t="s">
        <v>561</v>
      </c>
      <c r="C102" s="268" t="s">
        <v>67</v>
      </c>
      <c r="D102" s="269">
        <v>0.84923076923076923</v>
      </c>
      <c r="E102" s="270">
        <v>2581</v>
      </c>
      <c r="F102" s="271" t="s">
        <v>123</v>
      </c>
      <c r="G102" s="279" t="s">
        <v>258</v>
      </c>
      <c r="H102" s="272">
        <v>1</v>
      </c>
      <c r="I102" s="273">
        <v>2647.41</v>
      </c>
      <c r="J102" s="274">
        <v>7.2971433331093724E-3</v>
      </c>
      <c r="K102" s="274">
        <v>0.37608703118685</v>
      </c>
      <c r="L102" s="274">
        <v>0.18886383295371703</v>
      </c>
      <c r="M102" s="275">
        <v>12.715</v>
      </c>
      <c r="N102" s="276">
        <v>1.5109106636297363</v>
      </c>
      <c r="O102" s="276">
        <v>16.884426666062303</v>
      </c>
      <c r="P102" s="277">
        <v>0</v>
      </c>
      <c r="Q102" s="278">
        <v>40</v>
      </c>
      <c r="R102" s="278">
        <v>447</v>
      </c>
    </row>
    <row r="103" spans="1:18" ht="16.5">
      <c r="A103" s="266" t="s">
        <v>119</v>
      </c>
      <c r="B103" s="267" t="s">
        <v>563</v>
      </c>
      <c r="C103" s="268" t="s">
        <v>70</v>
      </c>
      <c r="D103" s="269">
        <v>0.68346153846153845</v>
      </c>
      <c r="E103" s="270">
        <v>2985</v>
      </c>
      <c r="F103" s="271" t="s">
        <v>122</v>
      </c>
      <c r="G103" s="279" t="s">
        <v>227</v>
      </c>
      <c r="H103" s="272">
        <v>1</v>
      </c>
      <c r="I103" s="273">
        <v>2618.4879999999998</v>
      </c>
      <c r="J103" s="274">
        <v>1.3636934577654303E-2</v>
      </c>
      <c r="K103" s="274">
        <v>0.34081710201760296</v>
      </c>
      <c r="L103" s="274">
        <v>0.23868736461652681</v>
      </c>
      <c r="M103" s="275">
        <v>17.831</v>
      </c>
      <c r="N103" s="276">
        <v>0</v>
      </c>
      <c r="O103" s="276">
        <v>38.953777905417176</v>
      </c>
      <c r="P103" s="277">
        <v>3</v>
      </c>
      <c r="Q103" s="278">
        <v>0</v>
      </c>
      <c r="R103" s="278">
        <v>1020</v>
      </c>
    </row>
    <row r="104" spans="1:18" ht="16.5">
      <c r="A104" s="266" t="s">
        <v>119</v>
      </c>
      <c r="B104" s="267" t="s">
        <v>565</v>
      </c>
      <c r="C104" s="268" t="s">
        <v>67</v>
      </c>
      <c r="D104" s="269">
        <v>0.81516129032258067</v>
      </c>
      <c r="E104" s="270">
        <v>5064</v>
      </c>
      <c r="F104" s="271" t="s">
        <v>120</v>
      </c>
      <c r="G104" s="279" t="s">
        <v>203</v>
      </c>
      <c r="H104" s="272">
        <v>1</v>
      </c>
      <c r="I104" s="273">
        <v>2712.19</v>
      </c>
      <c r="J104" s="274">
        <v>2.3225774433076662E-2</v>
      </c>
      <c r="K104" s="274">
        <v>0.31628582853153869</v>
      </c>
      <c r="L104" s="274">
        <v>0.15780605341071238</v>
      </c>
      <c r="M104" s="275">
        <v>12.321999999999999</v>
      </c>
      <c r="N104" s="276">
        <v>3.6870573226801956E-2</v>
      </c>
      <c r="O104" s="276">
        <v>9.8075724783293197</v>
      </c>
      <c r="P104" s="277">
        <v>0</v>
      </c>
      <c r="Q104" s="278">
        <v>1</v>
      </c>
      <c r="R104" s="278">
        <v>266</v>
      </c>
    </row>
    <row r="105" spans="1:18" ht="16.5">
      <c r="A105" s="266" t="s">
        <v>119</v>
      </c>
      <c r="B105" s="267" t="s">
        <v>567</v>
      </c>
      <c r="C105" s="268" t="s">
        <v>70</v>
      </c>
      <c r="D105" s="269">
        <v>0.76797851911450987</v>
      </c>
      <c r="E105" s="270">
        <v>8168</v>
      </c>
      <c r="F105" s="271" t="s">
        <v>91</v>
      </c>
      <c r="G105" s="279" t="s">
        <v>620</v>
      </c>
      <c r="H105" s="272">
        <v>3</v>
      </c>
      <c r="I105" s="273">
        <v>2217.3150000000001</v>
      </c>
      <c r="J105" s="274">
        <v>3.1479049124063935E-2</v>
      </c>
      <c r="K105" s="274">
        <v>0.33633927573080941</v>
      </c>
      <c r="L105" s="274">
        <v>0.22532824692370609</v>
      </c>
      <c r="M105" s="275">
        <v>15.632999999999999</v>
      </c>
      <c r="N105" s="276">
        <v>0.58629468523867834</v>
      </c>
      <c r="O105" s="276">
        <v>39.462142275680272</v>
      </c>
      <c r="P105" s="277">
        <v>17</v>
      </c>
      <c r="Q105" s="278">
        <v>13</v>
      </c>
      <c r="R105" s="278">
        <v>875</v>
      </c>
    </row>
    <row r="106" spans="1:18" ht="16.5">
      <c r="A106" s="266" t="s">
        <v>119</v>
      </c>
      <c r="B106" s="267" t="s">
        <v>571</v>
      </c>
      <c r="C106" s="268" t="s">
        <v>70</v>
      </c>
      <c r="D106" s="269">
        <v>0.74570639917763759</v>
      </c>
      <c r="E106" s="270">
        <v>8959</v>
      </c>
      <c r="F106" s="271" t="s">
        <v>124</v>
      </c>
      <c r="G106" s="279" t="s">
        <v>291</v>
      </c>
      <c r="H106" s="272">
        <v>2</v>
      </c>
      <c r="I106" s="273">
        <v>1919.124</v>
      </c>
      <c r="J106" s="274">
        <v>7.2055852995673714E-3</v>
      </c>
      <c r="K106" s="274">
        <v>0.37459744769974346</v>
      </c>
      <c r="L106" s="274">
        <v>0.21051271309201489</v>
      </c>
      <c r="M106" s="275">
        <v>17.518000000000001</v>
      </c>
      <c r="N106" s="276">
        <v>0.10421421440198757</v>
      </c>
      <c r="O106" s="276">
        <v>45.333183264864594</v>
      </c>
      <c r="P106" s="277">
        <v>3</v>
      </c>
      <c r="Q106" s="278">
        <v>2</v>
      </c>
      <c r="R106" s="278">
        <v>870</v>
      </c>
    </row>
    <row r="107" spans="1:18" ht="16.5">
      <c r="A107" s="266" t="s">
        <v>119</v>
      </c>
      <c r="B107" s="267" t="s">
        <v>575</v>
      </c>
      <c r="C107" s="268" t="s">
        <v>67</v>
      </c>
      <c r="D107" s="269">
        <v>0.81409090909090898</v>
      </c>
      <c r="E107" s="270">
        <v>6840</v>
      </c>
      <c r="F107" s="271" t="s">
        <v>122</v>
      </c>
      <c r="G107" s="279" t="s">
        <v>232</v>
      </c>
      <c r="H107" s="272">
        <v>1</v>
      </c>
      <c r="I107" s="273">
        <v>1180.5809999999999</v>
      </c>
      <c r="J107" s="274">
        <v>3.6774020221207411E-2</v>
      </c>
      <c r="K107" s="274">
        <v>0.28249307886914349</v>
      </c>
      <c r="L107" s="274">
        <v>0.11435047658737521</v>
      </c>
      <c r="M107" s="275">
        <v>14.29</v>
      </c>
      <c r="N107" s="276">
        <v>8.4704056731389046E-2</v>
      </c>
      <c r="O107" s="276">
        <v>4.2352028365694521</v>
      </c>
      <c r="P107" s="277">
        <v>3</v>
      </c>
      <c r="Q107" s="278">
        <v>1</v>
      </c>
      <c r="R107" s="278">
        <v>50</v>
      </c>
    </row>
    <row r="108" spans="1:18" ht="16.5">
      <c r="A108" s="266" t="s">
        <v>119</v>
      </c>
      <c r="B108" s="267" t="s">
        <v>577</v>
      </c>
      <c r="C108" s="268" t="s">
        <v>67</v>
      </c>
      <c r="D108" s="269">
        <v>0.84250000000000003</v>
      </c>
      <c r="E108" s="270">
        <v>9125</v>
      </c>
      <c r="F108" s="271" t="s">
        <v>124</v>
      </c>
      <c r="G108" s="279" t="s">
        <v>269</v>
      </c>
      <c r="H108" s="272">
        <v>1</v>
      </c>
      <c r="I108" s="273">
        <v>1650.742</v>
      </c>
      <c r="J108" s="274">
        <v>8.0588916006814806E-3</v>
      </c>
      <c r="K108" s="274">
        <v>0.34415162180605818</v>
      </c>
      <c r="L108" s="274">
        <v>0.29077832877578691</v>
      </c>
      <c r="M108" s="275">
        <v>18.797999999999998</v>
      </c>
      <c r="N108" s="276">
        <v>6.0578818494955604E-2</v>
      </c>
      <c r="O108" s="276">
        <v>33.802980720185225</v>
      </c>
      <c r="P108" s="277">
        <v>1</v>
      </c>
      <c r="Q108" s="278">
        <v>1</v>
      </c>
      <c r="R108" s="278">
        <v>558</v>
      </c>
    </row>
    <row r="109" spans="1:18" ht="16.5">
      <c r="A109" s="266" t="s">
        <v>119</v>
      </c>
      <c r="B109" s="267" t="s">
        <v>581</v>
      </c>
      <c r="C109" s="268" t="s">
        <v>70</v>
      </c>
      <c r="D109" s="269">
        <v>0.78882609157260219</v>
      </c>
      <c r="E109" s="270">
        <v>8672</v>
      </c>
      <c r="F109" s="271" t="s">
        <v>124</v>
      </c>
      <c r="G109" s="279" t="s">
        <v>282</v>
      </c>
      <c r="H109" s="272">
        <v>4</v>
      </c>
      <c r="I109" s="273">
        <v>2807.4959999999996</v>
      </c>
      <c r="J109" s="274">
        <v>1.0866508271141443E-2</v>
      </c>
      <c r="K109" s="274">
        <v>0.37107104311547134</v>
      </c>
      <c r="L109" s="274">
        <v>0.26073055847630772</v>
      </c>
      <c r="M109" s="275">
        <v>13.954000000000001</v>
      </c>
      <c r="N109" s="276">
        <v>3.5618928753593952E-2</v>
      </c>
      <c r="O109" s="276">
        <v>26.03743691887718</v>
      </c>
      <c r="P109" s="277">
        <v>4</v>
      </c>
      <c r="Q109" s="278">
        <v>1</v>
      </c>
      <c r="R109" s="278">
        <v>731</v>
      </c>
    </row>
  </sheetData>
  <phoneticPr fontId="2" type="noConversion"/>
  <conditionalFormatting sqref="C14:D109">
    <cfRule type="containsText" dxfId="27" priority="1" operator="containsText" text="F">
      <formula>NOT(ISERROR(SEARCH("F",C14)))</formula>
    </cfRule>
    <cfRule type="containsText" dxfId="26" priority="2" operator="containsText" text="D">
      <formula>NOT(ISERROR(SEARCH("D",C14)))</formula>
    </cfRule>
    <cfRule type="containsText" dxfId="25" priority="3" operator="containsText" text="C">
      <formula>NOT(ISERROR(SEARCH("C",C14)))</formula>
    </cfRule>
    <cfRule type="containsText" dxfId="24" priority="4" operator="containsText" text="B">
      <formula>NOT(ISERROR(SEARCH("B",C14)))</formula>
    </cfRule>
    <cfRule type="containsText" dxfId="23" priority="5" operator="containsText" text="A">
      <formula>NOT(ISERROR(SEARCH("A",C14)))</formula>
    </cfRule>
    <cfRule type="containsText" dxfId="2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A2E-AA21-4B13-BAB5-C21C53192B4C}">
  <sheetPr>
    <tabColor rgb="FFFF0000"/>
  </sheetPr>
  <dimension ref="A1:K73"/>
  <sheetViews>
    <sheetView showGridLines="0" zoomScaleNormal="100" zoomScaleSheetLayoutView="85" workbookViewId="0"/>
  </sheetViews>
  <sheetFormatPr defaultRowHeight="13.5"/>
  <cols>
    <col min="1" max="2" width="9.140625" style="285"/>
    <col min="3" max="3" width="9.85546875" style="285" customWidth="1"/>
    <col min="4" max="16384" width="9.140625" style="285"/>
  </cols>
  <sheetData>
    <row r="1" spans="1:11" ht="3.75" customHeight="1">
      <c r="A1" s="280"/>
      <c r="B1" s="281"/>
      <c r="C1" s="282"/>
      <c r="D1" s="283"/>
      <c r="E1" s="283"/>
      <c r="F1" s="284"/>
      <c r="G1" s="283"/>
      <c r="H1" s="283"/>
      <c r="I1" s="283"/>
      <c r="J1" s="283"/>
      <c r="K1" s="283"/>
    </row>
    <row r="2" spans="1:11" ht="41.25">
      <c r="A2" s="295" t="s">
        <v>621</v>
      </c>
      <c r="B2" s="295"/>
      <c r="C2" s="295"/>
      <c r="D2" s="295"/>
      <c r="E2" s="295"/>
      <c r="F2" s="295"/>
      <c r="G2" s="295"/>
      <c r="H2" s="295"/>
      <c r="I2" s="295"/>
      <c r="J2" s="295"/>
      <c r="K2" s="295"/>
    </row>
    <row r="4" spans="1:11" ht="17.25">
      <c r="A4" s="286" t="s">
        <v>622</v>
      </c>
      <c r="B4" s="287"/>
      <c r="C4" s="287"/>
      <c r="D4" s="287"/>
      <c r="E4" s="287"/>
      <c r="F4" s="287"/>
      <c r="G4" s="287"/>
      <c r="H4" s="287"/>
      <c r="I4" s="287"/>
      <c r="J4" s="287"/>
      <c r="K4" s="287"/>
    </row>
    <row r="6" spans="1:11" ht="26.25">
      <c r="A6" s="288"/>
    </row>
    <row r="7" spans="1:11" ht="130.5" customHeight="1">
      <c r="A7" s="288"/>
    </row>
    <row r="8" spans="1:11" ht="26.25">
      <c r="A8" s="288"/>
    </row>
    <row r="9" spans="1:11" ht="26.25">
      <c r="A9" s="288"/>
    </row>
    <row r="10" spans="1:11" ht="40.5" customHeight="1">
      <c r="A10" s="288" t="s">
        <v>623</v>
      </c>
    </row>
    <row r="11" spans="1:11" ht="19.5" customHeight="1">
      <c r="A11" s="288"/>
    </row>
    <row r="12" spans="1:11" ht="17.25">
      <c r="A12" s="289" t="s">
        <v>624</v>
      </c>
    </row>
    <row r="13" spans="1:11" ht="40.5">
      <c r="A13" s="260" t="s">
        <v>0</v>
      </c>
      <c r="B13" s="261" t="s">
        <v>74</v>
      </c>
      <c r="C13" s="262" t="s">
        <v>65</v>
      </c>
      <c r="D13" s="262" t="s">
        <v>162</v>
      </c>
      <c r="E13" s="263" t="s">
        <v>148</v>
      </c>
      <c r="F13" s="261" t="s">
        <v>153</v>
      </c>
      <c r="G13" s="263" t="s">
        <v>151</v>
      </c>
      <c r="H13" s="263" t="s">
        <v>155</v>
      </c>
      <c r="I13" s="264" t="s">
        <v>157</v>
      </c>
      <c r="J13" s="263" t="s">
        <v>6</v>
      </c>
      <c r="K13" s="290" t="s">
        <v>7</v>
      </c>
    </row>
    <row r="14" spans="1:11" ht="16.5">
      <c r="A14" s="266" t="s">
        <v>119</v>
      </c>
      <c r="B14" s="267" t="s">
        <v>298</v>
      </c>
      <c r="C14" s="268" t="s">
        <v>67</v>
      </c>
      <c r="D14" s="269">
        <v>0.81799999999999995</v>
      </c>
      <c r="E14" s="270">
        <v>945</v>
      </c>
      <c r="F14" s="271" t="s">
        <v>124</v>
      </c>
      <c r="G14" s="279" t="s">
        <v>266</v>
      </c>
      <c r="H14" s="272">
        <v>1</v>
      </c>
      <c r="I14" s="273">
        <v>2693.598</v>
      </c>
      <c r="J14" s="276">
        <v>0</v>
      </c>
      <c r="K14" s="291">
        <v>38.46156701928053</v>
      </c>
    </row>
    <row r="15" spans="1:11" ht="16.5">
      <c r="A15" s="266" t="s">
        <v>119</v>
      </c>
      <c r="B15" s="267" t="s">
        <v>300</v>
      </c>
      <c r="C15" s="268" t="s">
        <v>67</v>
      </c>
      <c r="D15" s="269">
        <v>0.80470095750923853</v>
      </c>
      <c r="E15" s="270">
        <v>5764</v>
      </c>
      <c r="F15" s="271" t="s">
        <v>122</v>
      </c>
      <c r="G15" s="279" t="s">
        <v>221</v>
      </c>
      <c r="H15" s="272">
        <v>11</v>
      </c>
      <c r="I15" s="273">
        <v>1662.86</v>
      </c>
      <c r="J15" s="276">
        <v>0.12027470743177418</v>
      </c>
      <c r="K15" s="291">
        <v>35.420901338657494</v>
      </c>
    </row>
    <row r="16" spans="1:11" ht="16.5">
      <c r="A16" s="266" t="s">
        <v>119</v>
      </c>
      <c r="B16" s="267" t="s">
        <v>304</v>
      </c>
      <c r="C16" s="268" t="s">
        <v>70</v>
      </c>
      <c r="D16" s="269">
        <v>0.7081719893819618</v>
      </c>
      <c r="E16" s="270">
        <v>6836</v>
      </c>
      <c r="F16" s="271" t="s">
        <v>124</v>
      </c>
      <c r="G16" s="279" t="s">
        <v>273</v>
      </c>
      <c r="H16" s="272">
        <v>2</v>
      </c>
      <c r="I16" s="273">
        <v>2314.732</v>
      </c>
      <c r="J16" s="276">
        <v>8.6403091156989228E-2</v>
      </c>
      <c r="K16" s="291">
        <v>68.085635831707521</v>
      </c>
    </row>
    <row r="17" spans="1:11" ht="16.5">
      <c r="A17" s="266" t="s">
        <v>119</v>
      </c>
      <c r="B17" s="267" t="s">
        <v>316</v>
      </c>
      <c r="C17" s="268" t="s">
        <v>70</v>
      </c>
      <c r="D17" s="269">
        <v>0.72450000000000003</v>
      </c>
      <c r="E17" s="270">
        <v>4560</v>
      </c>
      <c r="F17" s="271" t="s">
        <v>124</v>
      </c>
      <c r="G17" s="279" t="s">
        <v>275</v>
      </c>
      <c r="H17" s="272">
        <v>1</v>
      </c>
      <c r="I17" s="273">
        <v>2660.933</v>
      </c>
      <c r="J17" s="276">
        <v>0</v>
      </c>
      <c r="K17" s="291">
        <v>41.902595818834975</v>
      </c>
    </row>
    <row r="18" spans="1:11" ht="16.5">
      <c r="A18" s="266" t="s">
        <v>119</v>
      </c>
      <c r="B18" s="267" t="s">
        <v>318</v>
      </c>
      <c r="C18" s="268" t="s">
        <v>70</v>
      </c>
      <c r="D18" s="269">
        <v>0.73750000000000004</v>
      </c>
      <c r="E18" s="270">
        <v>1906</v>
      </c>
      <c r="F18" s="271" t="s">
        <v>124</v>
      </c>
      <c r="G18" s="279" t="s">
        <v>275</v>
      </c>
      <c r="H18" s="272">
        <v>1</v>
      </c>
      <c r="I18" s="273">
        <v>2735.7339999999999</v>
      </c>
      <c r="J18" s="276">
        <v>0</v>
      </c>
      <c r="K18" s="291">
        <v>52.30771705143848</v>
      </c>
    </row>
    <row r="19" spans="1:11" ht="16.5">
      <c r="A19" s="266" t="s">
        <v>119</v>
      </c>
      <c r="B19" s="267" t="s">
        <v>320</v>
      </c>
      <c r="C19" s="268" t="s">
        <v>70</v>
      </c>
      <c r="D19" s="269">
        <v>0.74850000000000005</v>
      </c>
      <c r="E19" s="270">
        <v>3119</v>
      </c>
      <c r="F19" s="271" t="s">
        <v>124</v>
      </c>
      <c r="G19" s="279" t="s">
        <v>271</v>
      </c>
      <c r="H19" s="272">
        <v>1</v>
      </c>
      <c r="I19" s="273">
        <v>2613.462</v>
      </c>
      <c r="J19" s="276">
        <v>0</v>
      </c>
      <c r="K19" s="291">
        <v>40.061803079593275</v>
      </c>
    </row>
    <row r="20" spans="1:11" ht="16.5">
      <c r="A20" s="266" t="s">
        <v>119</v>
      </c>
      <c r="B20" s="267" t="s">
        <v>322</v>
      </c>
      <c r="C20" s="268" t="s">
        <v>67</v>
      </c>
      <c r="D20" s="269">
        <v>0.84959319638127107</v>
      </c>
      <c r="E20" s="270">
        <v>3253</v>
      </c>
      <c r="F20" s="271" t="s">
        <v>120</v>
      </c>
      <c r="G20" s="279" t="s">
        <v>203</v>
      </c>
      <c r="H20" s="272">
        <v>10</v>
      </c>
      <c r="I20" s="273">
        <v>2376.3710000000001</v>
      </c>
      <c r="J20" s="276">
        <v>0.16832388545391269</v>
      </c>
      <c r="K20" s="291">
        <v>22.008348023099085</v>
      </c>
    </row>
    <row r="21" spans="1:11" ht="16.5">
      <c r="A21" s="266" t="s">
        <v>119</v>
      </c>
      <c r="B21" s="267" t="s">
        <v>326</v>
      </c>
      <c r="C21" s="268" t="s">
        <v>69</v>
      </c>
      <c r="D21" s="269">
        <v>0.86758133140281757</v>
      </c>
      <c r="E21" s="270">
        <v>4202</v>
      </c>
      <c r="F21" s="271" t="s">
        <v>123</v>
      </c>
      <c r="G21" s="279" t="s">
        <v>251</v>
      </c>
      <c r="H21" s="272">
        <v>12</v>
      </c>
      <c r="I21" s="273">
        <v>2274.0340000000001</v>
      </c>
      <c r="J21" s="276">
        <v>0.13192414889135343</v>
      </c>
      <c r="K21" s="291">
        <v>28.583565593126576</v>
      </c>
    </row>
    <row r="22" spans="1:11" ht="16.5">
      <c r="A22" s="266" t="s">
        <v>119</v>
      </c>
      <c r="B22" s="267" t="s">
        <v>334</v>
      </c>
      <c r="C22" s="268" t="s">
        <v>70</v>
      </c>
      <c r="D22" s="269">
        <v>0.75483957065794827</v>
      </c>
      <c r="E22" s="270">
        <v>4889</v>
      </c>
      <c r="F22" s="271" t="s">
        <v>124</v>
      </c>
      <c r="G22" s="279" t="s">
        <v>277</v>
      </c>
      <c r="H22" s="272">
        <v>3</v>
      </c>
      <c r="I22" s="273">
        <v>3110.402</v>
      </c>
      <c r="J22" s="276">
        <v>1.1252564781015444</v>
      </c>
      <c r="K22" s="291">
        <v>40.091280805503594</v>
      </c>
    </row>
    <row r="23" spans="1:11" ht="16.5">
      <c r="A23" s="266" t="s">
        <v>119</v>
      </c>
      <c r="B23" s="267" t="s">
        <v>198</v>
      </c>
      <c r="C23" s="268" t="s">
        <v>70</v>
      </c>
      <c r="D23" s="269">
        <v>0.74333681940768026</v>
      </c>
      <c r="E23" s="270">
        <v>6569</v>
      </c>
      <c r="F23" s="271" t="s">
        <v>124</v>
      </c>
      <c r="G23" s="279" t="s">
        <v>282</v>
      </c>
      <c r="H23" s="272">
        <v>10</v>
      </c>
      <c r="I23" s="273">
        <v>2281.1509999999998</v>
      </c>
      <c r="J23" s="276">
        <v>0</v>
      </c>
      <c r="K23" s="291">
        <v>59.838213252871036</v>
      </c>
    </row>
    <row r="24" spans="1:11" ht="16.5">
      <c r="A24" s="266" t="s">
        <v>119</v>
      </c>
      <c r="B24" s="267" t="s">
        <v>348</v>
      </c>
      <c r="C24" s="268" t="s">
        <v>70</v>
      </c>
      <c r="D24" s="269">
        <v>0.73357930566401719</v>
      </c>
      <c r="E24" s="270">
        <v>4214</v>
      </c>
      <c r="F24" s="271" t="s">
        <v>124</v>
      </c>
      <c r="G24" s="279" t="s">
        <v>281</v>
      </c>
      <c r="H24" s="272">
        <v>15</v>
      </c>
      <c r="I24" s="273">
        <v>8146.1799999999994</v>
      </c>
      <c r="J24" s="276">
        <v>8.5929846873012874E-2</v>
      </c>
      <c r="K24" s="291">
        <v>23.372918349459503</v>
      </c>
    </row>
    <row r="25" spans="1:11" ht="16.5">
      <c r="A25" s="266" t="s">
        <v>119</v>
      </c>
      <c r="B25" s="267" t="s">
        <v>352</v>
      </c>
      <c r="C25" s="268" t="s">
        <v>70</v>
      </c>
      <c r="D25" s="269">
        <v>0.71835082074834888</v>
      </c>
      <c r="E25" s="270">
        <v>3970</v>
      </c>
      <c r="F25" s="271" t="s">
        <v>91</v>
      </c>
      <c r="G25" s="279" t="s">
        <v>295</v>
      </c>
      <c r="H25" s="272">
        <v>2</v>
      </c>
      <c r="I25" s="273">
        <v>1712.2459999999999</v>
      </c>
      <c r="J25" s="276">
        <v>0.11680564591770108</v>
      </c>
      <c r="K25" s="291">
        <v>22.076267078445504</v>
      </c>
    </row>
    <row r="26" spans="1:11" ht="16.5">
      <c r="A26" s="266" t="s">
        <v>119</v>
      </c>
      <c r="B26" s="267" t="s">
        <v>356</v>
      </c>
      <c r="C26" s="268" t="s">
        <v>70</v>
      </c>
      <c r="D26" s="269">
        <v>0.7019177108609076</v>
      </c>
      <c r="E26" s="270">
        <v>3782</v>
      </c>
      <c r="F26" s="271" t="s">
        <v>122</v>
      </c>
      <c r="G26" s="279" t="s">
        <v>226</v>
      </c>
      <c r="H26" s="272">
        <v>9</v>
      </c>
      <c r="I26" s="273">
        <v>1928.8040000000001</v>
      </c>
      <c r="J26" s="276">
        <v>5.1845599656574745E-2</v>
      </c>
      <c r="K26" s="291">
        <v>52.001136455544469</v>
      </c>
    </row>
    <row r="27" spans="1:11" ht="16.5">
      <c r="A27" s="266" t="s">
        <v>119</v>
      </c>
      <c r="B27" s="267" t="s">
        <v>370</v>
      </c>
      <c r="C27" s="268" t="s">
        <v>70</v>
      </c>
      <c r="D27" s="269">
        <v>0.73025451313587442</v>
      </c>
      <c r="E27" s="270">
        <v>8303</v>
      </c>
      <c r="F27" s="271" t="s">
        <v>124</v>
      </c>
      <c r="G27" s="279" t="s">
        <v>289</v>
      </c>
      <c r="H27" s="272">
        <v>3</v>
      </c>
      <c r="I27" s="273">
        <v>2750.2999999999997</v>
      </c>
      <c r="J27" s="276">
        <v>7.2719339708395461E-2</v>
      </c>
      <c r="K27" s="291">
        <v>28.869577864232994</v>
      </c>
    </row>
    <row r="28" spans="1:11" ht="16.5">
      <c r="A28" s="266" t="s">
        <v>119</v>
      </c>
      <c r="B28" s="267" t="s">
        <v>586</v>
      </c>
      <c r="C28" s="268" t="s">
        <v>70</v>
      </c>
      <c r="D28" s="269">
        <v>0.73614194350187379</v>
      </c>
      <c r="E28" s="270">
        <v>4002</v>
      </c>
      <c r="F28" s="271" t="s">
        <v>124</v>
      </c>
      <c r="G28" s="279" t="s">
        <v>294</v>
      </c>
      <c r="H28" s="272">
        <v>5</v>
      </c>
      <c r="I28" s="273">
        <v>2672.95</v>
      </c>
      <c r="J28" s="276">
        <v>0</v>
      </c>
      <c r="K28" s="291">
        <v>44.1459810321929</v>
      </c>
    </row>
    <row r="29" spans="1:11" ht="16.5">
      <c r="A29" s="266" t="s">
        <v>119</v>
      </c>
      <c r="B29" s="267" t="s">
        <v>376</v>
      </c>
      <c r="C29" s="268" t="s">
        <v>70</v>
      </c>
      <c r="D29" s="269">
        <v>0.79593536597749348</v>
      </c>
      <c r="E29" s="270">
        <v>2644</v>
      </c>
      <c r="F29" s="271" t="s">
        <v>122</v>
      </c>
      <c r="G29" s="279" t="s">
        <v>233</v>
      </c>
      <c r="H29" s="272">
        <v>2</v>
      </c>
      <c r="I29" s="273">
        <v>2791.4259999999999</v>
      </c>
      <c r="J29" s="276">
        <v>0</v>
      </c>
      <c r="K29" s="291">
        <v>36.325519644798035</v>
      </c>
    </row>
    <row r="30" spans="1:11" ht="16.5">
      <c r="A30" s="266" t="s">
        <v>119</v>
      </c>
      <c r="B30" s="267" t="s">
        <v>383</v>
      </c>
      <c r="C30" s="268" t="s">
        <v>70</v>
      </c>
      <c r="D30" s="269">
        <v>0.71366123385747449</v>
      </c>
      <c r="E30" s="270">
        <v>1261</v>
      </c>
      <c r="F30" s="271" t="s">
        <v>124</v>
      </c>
      <c r="G30" s="279" t="s">
        <v>288</v>
      </c>
      <c r="H30" s="272">
        <v>3</v>
      </c>
      <c r="I30" s="273">
        <v>2545.6260000000002</v>
      </c>
      <c r="J30" s="276">
        <v>0.11784920487141472</v>
      </c>
      <c r="K30" s="291">
        <v>28.755205988625193</v>
      </c>
    </row>
    <row r="31" spans="1:11" ht="16.5">
      <c r="A31" s="266" t="s">
        <v>119</v>
      </c>
      <c r="B31" s="267" t="s">
        <v>387</v>
      </c>
      <c r="C31" s="268" t="s">
        <v>70</v>
      </c>
      <c r="D31" s="269">
        <v>0.77880000000000005</v>
      </c>
      <c r="E31" s="270">
        <v>3722</v>
      </c>
      <c r="F31" s="271" t="s">
        <v>123</v>
      </c>
      <c r="G31" s="279" t="s">
        <v>240</v>
      </c>
      <c r="H31" s="272">
        <v>1</v>
      </c>
      <c r="I31" s="273">
        <v>2736.163</v>
      </c>
      <c r="J31" s="276">
        <v>0.14619012098328937</v>
      </c>
      <c r="K31" s="291">
        <v>27.77612298682498</v>
      </c>
    </row>
    <row r="32" spans="1:11" ht="16.5">
      <c r="A32" s="266" t="s">
        <v>119</v>
      </c>
      <c r="B32" s="267" t="s">
        <v>391</v>
      </c>
      <c r="C32" s="268" t="s">
        <v>69</v>
      </c>
      <c r="D32" s="269">
        <v>0.86769230769230754</v>
      </c>
      <c r="E32" s="270">
        <v>6931</v>
      </c>
      <c r="F32" s="271" t="s">
        <v>123</v>
      </c>
      <c r="G32" s="279" t="s">
        <v>235</v>
      </c>
      <c r="H32" s="272">
        <v>1</v>
      </c>
      <c r="I32" s="273">
        <v>2682.7429999999999</v>
      </c>
      <c r="J32" s="276">
        <v>0.26092696915060443</v>
      </c>
      <c r="K32" s="291">
        <v>34.218708240036413</v>
      </c>
    </row>
    <row r="33" spans="1:11" ht="16.5">
      <c r="A33" s="266" t="s">
        <v>119</v>
      </c>
      <c r="B33" s="267" t="s">
        <v>399</v>
      </c>
      <c r="C33" s="268" t="s">
        <v>70</v>
      </c>
      <c r="D33" s="269">
        <v>0.72909090909090912</v>
      </c>
      <c r="E33" s="270">
        <v>6721</v>
      </c>
      <c r="F33" s="271" t="s">
        <v>122</v>
      </c>
      <c r="G33" s="279" t="s">
        <v>232</v>
      </c>
      <c r="H33" s="272">
        <v>1</v>
      </c>
      <c r="I33" s="273">
        <v>2636.288</v>
      </c>
      <c r="J33" s="276">
        <v>0</v>
      </c>
      <c r="K33" s="291">
        <v>21.92476694503787</v>
      </c>
    </row>
    <row r="34" spans="1:11" ht="16.5">
      <c r="A34" s="266" t="s">
        <v>119</v>
      </c>
      <c r="B34" s="267" t="s">
        <v>401</v>
      </c>
      <c r="C34" s="268" t="s">
        <v>69</v>
      </c>
      <c r="D34" s="269">
        <v>0.86242659066479788</v>
      </c>
      <c r="E34" s="270">
        <v>9401</v>
      </c>
      <c r="F34" s="271" t="s">
        <v>123</v>
      </c>
      <c r="G34" s="279" t="s">
        <v>262</v>
      </c>
      <c r="H34" s="272">
        <v>18</v>
      </c>
      <c r="I34" s="273">
        <v>7043.262999999999</v>
      </c>
      <c r="J34" s="276">
        <v>0.7240962037055837</v>
      </c>
      <c r="K34" s="291">
        <v>20.516059104991538</v>
      </c>
    </row>
    <row r="35" spans="1:11" ht="16.5">
      <c r="A35" s="266" t="s">
        <v>119</v>
      </c>
      <c r="B35" s="267" t="s">
        <v>405</v>
      </c>
      <c r="C35" s="268" t="s">
        <v>70</v>
      </c>
      <c r="D35" s="269">
        <v>0.75005709965766754</v>
      </c>
      <c r="E35" s="270">
        <v>2001</v>
      </c>
      <c r="F35" s="271" t="s">
        <v>122</v>
      </c>
      <c r="G35" s="279" t="s">
        <v>224</v>
      </c>
      <c r="H35" s="272">
        <v>3</v>
      </c>
      <c r="I35" s="273">
        <v>3042.3650000000002</v>
      </c>
      <c r="J35" s="276">
        <v>0.85459831414047949</v>
      </c>
      <c r="K35" s="291">
        <v>25.802295253856784</v>
      </c>
    </row>
    <row r="36" spans="1:11" ht="16.5">
      <c r="A36" s="266" t="s">
        <v>119</v>
      </c>
      <c r="B36" s="267" t="s">
        <v>413</v>
      </c>
      <c r="C36" s="268" t="s">
        <v>69</v>
      </c>
      <c r="D36" s="269">
        <v>0.8980834689031274</v>
      </c>
      <c r="E36" s="270">
        <v>9426</v>
      </c>
      <c r="F36" s="271" t="s">
        <v>124</v>
      </c>
      <c r="G36" s="279" t="s">
        <v>283</v>
      </c>
      <c r="H36" s="272">
        <v>6</v>
      </c>
      <c r="I36" s="273">
        <v>2540.0389999999998</v>
      </c>
      <c r="J36" s="276">
        <v>0</v>
      </c>
      <c r="K36" s="291">
        <v>71.219378915048168</v>
      </c>
    </row>
    <row r="37" spans="1:11" ht="16.5">
      <c r="A37" s="266" t="s">
        <v>119</v>
      </c>
      <c r="B37" s="267" t="s">
        <v>201</v>
      </c>
      <c r="C37" s="268" t="s">
        <v>70</v>
      </c>
      <c r="D37" s="269">
        <v>0.6768062892157245</v>
      </c>
      <c r="E37" s="270">
        <v>4500</v>
      </c>
      <c r="F37" s="271" t="s">
        <v>120</v>
      </c>
      <c r="G37" s="279" t="s">
        <v>206</v>
      </c>
      <c r="H37" s="272">
        <v>3</v>
      </c>
      <c r="I37" s="273">
        <v>2009.7160000000001</v>
      </c>
      <c r="J37" s="276">
        <v>9.951654860686783E-2</v>
      </c>
      <c r="K37" s="291">
        <v>29.456898387632879</v>
      </c>
    </row>
    <row r="38" spans="1:11" ht="16.5">
      <c r="A38" s="266" t="s">
        <v>119</v>
      </c>
      <c r="B38" s="267" t="s">
        <v>616</v>
      </c>
      <c r="C38" s="268" t="s">
        <v>70</v>
      </c>
      <c r="D38" s="269">
        <v>0.71588792443721627</v>
      </c>
      <c r="E38" s="270">
        <v>6630</v>
      </c>
      <c r="F38" s="271" t="s">
        <v>122</v>
      </c>
      <c r="G38" s="279" t="s">
        <v>222</v>
      </c>
      <c r="H38" s="272">
        <v>4</v>
      </c>
      <c r="I38" s="273">
        <v>1263.585</v>
      </c>
      <c r="J38" s="276">
        <v>0</v>
      </c>
      <c r="K38" s="291">
        <v>28.886066232188575</v>
      </c>
    </row>
    <row r="39" spans="1:11" ht="16.5">
      <c r="A39" s="266" t="s">
        <v>119</v>
      </c>
      <c r="B39" s="267" t="s">
        <v>595</v>
      </c>
      <c r="C39" s="268" t="s">
        <v>70</v>
      </c>
      <c r="D39" s="269">
        <v>0.65449999999999997</v>
      </c>
      <c r="E39" s="270">
        <v>3664</v>
      </c>
      <c r="F39" s="271" t="s">
        <v>124</v>
      </c>
      <c r="G39" s="279" t="s">
        <v>274</v>
      </c>
      <c r="H39" s="272">
        <v>1</v>
      </c>
      <c r="I39" s="273">
        <v>2900.107</v>
      </c>
      <c r="J39" s="276">
        <v>6.8962972745488363E-2</v>
      </c>
      <c r="K39" s="291">
        <v>43.239783911421199</v>
      </c>
    </row>
    <row r="40" spans="1:11" ht="16.5">
      <c r="A40" s="266" t="s">
        <v>119</v>
      </c>
      <c r="B40" s="267" t="s">
        <v>418</v>
      </c>
      <c r="C40" s="268" t="s">
        <v>70</v>
      </c>
      <c r="D40" s="269">
        <v>0.73469928656785422</v>
      </c>
      <c r="E40" s="270">
        <v>4604</v>
      </c>
      <c r="F40" s="271" t="s">
        <v>124</v>
      </c>
      <c r="G40" s="279" t="s">
        <v>274</v>
      </c>
      <c r="H40" s="272">
        <v>2</v>
      </c>
      <c r="I40" s="273">
        <v>2608.377</v>
      </c>
      <c r="J40" s="276">
        <v>0</v>
      </c>
      <c r="K40" s="291">
        <v>26.223203164266515</v>
      </c>
    </row>
    <row r="41" spans="1:11" ht="16.5">
      <c r="A41" s="266" t="s">
        <v>119</v>
      </c>
      <c r="B41" s="267" t="s">
        <v>428</v>
      </c>
      <c r="C41" s="268" t="s">
        <v>70</v>
      </c>
      <c r="D41" s="269">
        <v>0.748</v>
      </c>
      <c r="E41" s="270">
        <v>1081</v>
      </c>
      <c r="F41" s="271" t="s">
        <v>123</v>
      </c>
      <c r="G41" s="279" t="s">
        <v>250</v>
      </c>
      <c r="H41" s="272">
        <v>1</v>
      </c>
      <c r="I41" s="273">
        <v>2430.7260000000001</v>
      </c>
      <c r="J41" s="276">
        <v>1.8924387199544497</v>
      </c>
      <c r="K41" s="291">
        <v>72.118371219133707</v>
      </c>
    </row>
    <row r="42" spans="1:11" ht="16.5">
      <c r="A42" s="266" t="s">
        <v>119</v>
      </c>
      <c r="B42" s="267" t="s">
        <v>430</v>
      </c>
      <c r="C42" s="268" t="s">
        <v>70</v>
      </c>
      <c r="D42" s="269">
        <v>0.78467789787637987</v>
      </c>
      <c r="E42" s="270">
        <v>8</v>
      </c>
      <c r="F42" s="271" t="s">
        <v>124</v>
      </c>
      <c r="G42" s="279" t="s">
        <v>275</v>
      </c>
      <c r="H42" s="272">
        <v>12</v>
      </c>
      <c r="I42" s="273">
        <v>2541.9019999999996</v>
      </c>
      <c r="J42" s="276">
        <v>0.39340619740650906</v>
      </c>
      <c r="K42" s="291">
        <v>27.971180635602792</v>
      </c>
    </row>
    <row r="43" spans="1:11" ht="16.5">
      <c r="A43" s="266" t="s">
        <v>119</v>
      </c>
      <c r="B43" s="267" t="s">
        <v>438</v>
      </c>
      <c r="C43" s="268" t="s">
        <v>69</v>
      </c>
      <c r="D43" s="269">
        <v>0.85384615384615392</v>
      </c>
      <c r="E43" s="270">
        <v>1172</v>
      </c>
      <c r="F43" s="271" t="s">
        <v>123</v>
      </c>
      <c r="G43" s="279" t="s">
        <v>263</v>
      </c>
      <c r="H43" s="272">
        <v>1</v>
      </c>
      <c r="I43" s="273">
        <v>1216.241</v>
      </c>
      <c r="J43" s="276">
        <v>4.8510122582613153</v>
      </c>
      <c r="K43" s="291">
        <v>50.236754064367176</v>
      </c>
    </row>
    <row r="44" spans="1:11" ht="16.5">
      <c r="A44" s="266" t="s">
        <v>119</v>
      </c>
      <c r="B44" s="267" t="s">
        <v>446</v>
      </c>
      <c r="C44" s="268" t="s">
        <v>70</v>
      </c>
      <c r="D44" s="269">
        <v>0.75423566970637412</v>
      </c>
      <c r="E44" s="270">
        <v>325</v>
      </c>
      <c r="F44" s="271" t="s">
        <v>122</v>
      </c>
      <c r="G44" s="279" t="s">
        <v>227</v>
      </c>
      <c r="H44" s="272">
        <v>11</v>
      </c>
      <c r="I44" s="273">
        <v>1717.943</v>
      </c>
      <c r="J44" s="276">
        <v>0.17462744689433818</v>
      </c>
      <c r="K44" s="291">
        <v>26.601581076904182</v>
      </c>
    </row>
    <row r="45" spans="1:11" ht="16.5">
      <c r="A45" s="266" t="s">
        <v>119</v>
      </c>
      <c r="B45" s="267" t="s">
        <v>450</v>
      </c>
      <c r="C45" s="268" t="s">
        <v>67</v>
      </c>
      <c r="D45" s="269">
        <v>0.81113338776552757</v>
      </c>
      <c r="E45" s="270">
        <v>3892</v>
      </c>
      <c r="F45" s="271" t="s">
        <v>124</v>
      </c>
      <c r="G45" s="279" t="s">
        <v>282</v>
      </c>
      <c r="H45" s="272">
        <v>4</v>
      </c>
      <c r="I45" s="273">
        <v>2802.6770000000001</v>
      </c>
      <c r="J45" s="276">
        <v>0</v>
      </c>
      <c r="K45" s="291">
        <v>28.008935742506182</v>
      </c>
    </row>
    <row r="46" spans="1:11" ht="16.5">
      <c r="A46" s="266" t="s">
        <v>119</v>
      </c>
      <c r="B46" s="267" t="s">
        <v>454</v>
      </c>
      <c r="C46" s="268" t="s">
        <v>70</v>
      </c>
      <c r="D46" s="269">
        <v>0.75492280333875972</v>
      </c>
      <c r="E46" s="270">
        <v>9509</v>
      </c>
      <c r="F46" s="271" t="s">
        <v>124</v>
      </c>
      <c r="G46" s="279" t="s">
        <v>268</v>
      </c>
      <c r="H46" s="272">
        <v>2</v>
      </c>
      <c r="I46" s="273">
        <v>2528.9630000000002</v>
      </c>
      <c r="J46" s="276">
        <v>3.9541899189509691E-2</v>
      </c>
      <c r="K46" s="291">
        <v>23.646055715326796</v>
      </c>
    </row>
    <row r="47" spans="1:11" ht="16.5">
      <c r="A47" s="266" t="s">
        <v>119</v>
      </c>
      <c r="B47" s="267" t="s">
        <v>458</v>
      </c>
      <c r="C47" s="268" t="s">
        <v>70</v>
      </c>
      <c r="D47" s="269">
        <v>0.7780071754707415</v>
      </c>
      <c r="E47" s="270">
        <v>3715</v>
      </c>
      <c r="F47" s="271" t="s">
        <v>123</v>
      </c>
      <c r="G47" s="279" t="s">
        <v>235</v>
      </c>
      <c r="H47" s="272">
        <v>14</v>
      </c>
      <c r="I47" s="273">
        <v>2755.4959999999996</v>
      </c>
      <c r="J47" s="276">
        <v>0.43549328324192821</v>
      </c>
      <c r="K47" s="291">
        <v>58.682719916849827</v>
      </c>
    </row>
    <row r="48" spans="1:11" ht="16.5">
      <c r="A48" s="266" t="s">
        <v>119</v>
      </c>
      <c r="B48" s="267" t="s">
        <v>460</v>
      </c>
      <c r="C48" s="268" t="s">
        <v>67</v>
      </c>
      <c r="D48" s="269">
        <v>0.80066888245583545</v>
      </c>
      <c r="E48" s="270">
        <v>1003</v>
      </c>
      <c r="F48" s="271" t="s">
        <v>124</v>
      </c>
      <c r="G48" s="279" t="s">
        <v>292</v>
      </c>
      <c r="H48" s="272">
        <v>9</v>
      </c>
      <c r="I48" s="273">
        <v>2648.16</v>
      </c>
      <c r="J48" s="276">
        <v>0.15104827502869919</v>
      </c>
      <c r="K48" s="291">
        <v>42.369041145550121</v>
      </c>
    </row>
    <row r="49" spans="1:11" ht="16.5">
      <c r="A49" s="266" t="s">
        <v>119</v>
      </c>
      <c r="B49" s="267" t="s">
        <v>464</v>
      </c>
      <c r="C49" s="268" t="s">
        <v>70</v>
      </c>
      <c r="D49" s="269">
        <v>0.76184416692941537</v>
      </c>
      <c r="E49" s="270">
        <v>6293</v>
      </c>
      <c r="F49" s="271" t="s">
        <v>124</v>
      </c>
      <c r="G49" s="279" t="s">
        <v>288</v>
      </c>
      <c r="H49" s="272">
        <v>5</v>
      </c>
      <c r="I49" s="273">
        <v>678.72199999999998</v>
      </c>
      <c r="J49" s="276">
        <v>0</v>
      </c>
      <c r="K49" s="291">
        <v>34.623896087057737</v>
      </c>
    </row>
    <row r="50" spans="1:11" ht="16.5">
      <c r="A50" s="266" t="s">
        <v>119</v>
      </c>
      <c r="B50" s="267" t="s">
        <v>465</v>
      </c>
      <c r="C50" s="268" t="s">
        <v>70</v>
      </c>
      <c r="D50" s="269">
        <v>0.76649999999999996</v>
      </c>
      <c r="E50" s="270">
        <v>3718</v>
      </c>
      <c r="F50" s="271" t="s">
        <v>124</v>
      </c>
      <c r="G50" s="279" t="s">
        <v>272</v>
      </c>
      <c r="H50" s="272">
        <v>3</v>
      </c>
      <c r="I50" s="273">
        <v>2905.0720000000001</v>
      </c>
      <c r="J50" s="276">
        <v>6.8845109518800227E-2</v>
      </c>
      <c r="K50" s="291">
        <v>72.356210104259034</v>
      </c>
    </row>
    <row r="51" spans="1:11" ht="16.5">
      <c r="A51" s="266" t="s">
        <v>119</v>
      </c>
      <c r="B51" s="267" t="s">
        <v>467</v>
      </c>
      <c r="C51" s="268" t="s">
        <v>70</v>
      </c>
      <c r="D51" s="269">
        <v>0.72872052846233981</v>
      </c>
      <c r="E51" s="270">
        <v>5377</v>
      </c>
      <c r="F51" s="271" t="s">
        <v>124</v>
      </c>
      <c r="G51" s="279" t="s">
        <v>280</v>
      </c>
      <c r="H51" s="272">
        <v>3</v>
      </c>
      <c r="I51" s="273">
        <v>2803.299</v>
      </c>
      <c r="J51" s="276">
        <v>3.5672256152483199E-2</v>
      </c>
      <c r="K51" s="291">
        <v>35.10150005404347</v>
      </c>
    </row>
    <row r="52" spans="1:11" ht="16.5">
      <c r="A52" s="266" t="s">
        <v>119</v>
      </c>
      <c r="B52" s="267" t="s">
        <v>473</v>
      </c>
      <c r="C52" s="268" t="s">
        <v>69</v>
      </c>
      <c r="D52" s="269">
        <v>0.8684615384615384</v>
      </c>
      <c r="E52" s="270">
        <v>193</v>
      </c>
      <c r="F52" s="271" t="s">
        <v>123</v>
      </c>
      <c r="G52" s="279" t="s">
        <v>253</v>
      </c>
      <c r="H52" s="272">
        <v>1</v>
      </c>
      <c r="I52" s="273">
        <v>2467.9630000000002</v>
      </c>
      <c r="J52" s="276">
        <v>4.0519246034077493E-2</v>
      </c>
      <c r="K52" s="291">
        <v>22.407143056844852</v>
      </c>
    </row>
    <row r="53" spans="1:11" ht="16.5">
      <c r="A53" s="266" t="s">
        <v>119</v>
      </c>
      <c r="B53" s="267" t="s">
        <v>475</v>
      </c>
      <c r="C53" s="268" t="s">
        <v>70</v>
      </c>
      <c r="D53" s="269">
        <v>0.71664184768573314</v>
      </c>
      <c r="E53" s="270">
        <v>9041</v>
      </c>
      <c r="F53" s="271" t="s">
        <v>124</v>
      </c>
      <c r="G53" s="279" t="s">
        <v>266</v>
      </c>
      <c r="H53" s="272">
        <v>11</v>
      </c>
      <c r="I53" s="273">
        <v>2432.9840000000004</v>
      </c>
      <c r="J53" s="276">
        <v>4.1101791051646859E-2</v>
      </c>
      <c r="K53" s="291">
        <v>35.347540304416299</v>
      </c>
    </row>
    <row r="54" spans="1:11" ht="16.5">
      <c r="A54" s="266" t="s">
        <v>119</v>
      </c>
      <c r="B54" s="267" t="s">
        <v>477</v>
      </c>
      <c r="C54" s="268" t="s">
        <v>70</v>
      </c>
      <c r="D54" s="269">
        <v>0.72599999999999998</v>
      </c>
      <c r="E54" s="270">
        <v>5260</v>
      </c>
      <c r="F54" s="271" t="s">
        <v>124</v>
      </c>
      <c r="G54" s="279" t="s">
        <v>270</v>
      </c>
      <c r="H54" s="272">
        <v>1</v>
      </c>
      <c r="I54" s="273">
        <v>2702.6210000000001</v>
      </c>
      <c r="J54" s="276">
        <v>7.4002237087627154E-2</v>
      </c>
      <c r="K54" s="291">
        <v>29.674897072138489</v>
      </c>
    </row>
    <row r="55" spans="1:11" ht="16.5">
      <c r="A55" s="266" t="s">
        <v>119</v>
      </c>
      <c r="B55" s="267" t="s">
        <v>479</v>
      </c>
      <c r="C55" s="268" t="s">
        <v>70</v>
      </c>
      <c r="D55" s="269">
        <v>0.77900000000000003</v>
      </c>
      <c r="E55" s="270">
        <v>5929</v>
      </c>
      <c r="F55" s="271" t="s">
        <v>122</v>
      </c>
      <c r="G55" s="279" t="s">
        <v>217</v>
      </c>
      <c r="H55" s="272">
        <v>1</v>
      </c>
      <c r="I55" s="273">
        <v>2918.4160000000002</v>
      </c>
      <c r="J55" s="276">
        <v>1.2335458687178249</v>
      </c>
      <c r="K55" s="291">
        <v>35.087526932418129</v>
      </c>
    </row>
    <row r="56" spans="1:11" ht="16.5">
      <c r="A56" s="266" t="s">
        <v>119</v>
      </c>
      <c r="B56" s="267" t="s">
        <v>481</v>
      </c>
      <c r="C56" s="268" t="s">
        <v>69</v>
      </c>
      <c r="D56" s="269">
        <v>0.88195942247836268</v>
      </c>
      <c r="E56" s="270">
        <v>3928</v>
      </c>
      <c r="F56" s="271" t="s">
        <v>123</v>
      </c>
      <c r="G56" s="279" t="s">
        <v>251</v>
      </c>
      <c r="H56" s="272">
        <v>2</v>
      </c>
      <c r="I56" s="273">
        <v>2395.8130000000001</v>
      </c>
      <c r="J56" s="276">
        <v>4.1739484675974291E-2</v>
      </c>
      <c r="K56" s="291">
        <v>23.916724719333271</v>
      </c>
    </row>
    <row r="57" spans="1:11" ht="16.5">
      <c r="A57" s="266" t="s">
        <v>119</v>
      </c>
      <c r="B57" s="267" t="s">
        <v>588</v>
      </c>
      <c r="C57" s="268" t="s">
        <v>70</v>
      </c>
      <c r="D57" s="269">
        <v>0.70850000000000002</v>
      </c>
      <c r="E57" s="270">
        <v>6342</v>
      </c>
      <c r="F57" s="271" t="s">
        <v>124</v>
      </c>
      <c r="G57" s="279" t="s">
        <v>271</v>
      </c>
      <c r="H57" s="272">
        <v>1</v>
      </c>
      <c r="I57" s="273">
        <v>2591.2510000000002</v>
      </c>
      <c r="J57" s="276">
        <v>0</v>
      </c>
      <c r="K57" s="291">
        <v>68.036635586440681</v>
      </c>
    </row>
    <row r="58" spans="1:11" ht="16.5">
      <c r="A58" s="266" t="s">
        <v>119</v>
      </c>
      <c r="B58" s="267" t="s">
        <v>491</v>
      </c>
      <c r="C58" s="268" t="s">
        <v>70</v>
      </c>
      <c r="D58" s="269">
        <v>0.76</v>
      </c>
      <c r="E58" s="270">
        <v>7658</v>
      </c>
      <c r="F58" s="271" t="s">
        <v>124</v>
      </c>
      <c r="G58" s="279" t="s">
        <v>285</v>
      </c>
      <c r="H58" s="272">
        <v>1</v>
      </c>
      <c r="I58" s="273">
        <v>3839.5259999999998</v>
      </c>
      <c r="J58" s="276">
        <v>0.23440393423563222</v>
      </c>
      <c r="K58" s="291">
        <v>23.36225877881801</v>
      </c>
    </row>
    <row r="59" spans="1:11" ht="16.5">
      <c r="A59" s="266" t="s">
        <v>119</v>
      </c>
      <c r="B59" s="267" t="s">
        <v>493</v>
      </c>
      <c r="C59" s="268" t="s">
        <v>70</v>
      </c>
      <c r="D59" s="269">
        <v>0.76178473603827446</v>
      </c>
      <c r="E59" s="270">
        <v>8965</v>
      </c>
      <c r="F59" s="271" t="s">
        <v>124</v>
      </c>
      <c r="G59" s="279" t="s">
        <v>291</v>
      </c>
      <c r="H59" s="272">
        <v>5</v>
      </c>
      <c r="I59" s="273">
        <v>2729.6180000000004</v>
      </c>
      <c r="J59" s="276">
        <v>7.3270325737887124E-2</v>
      </c>
      <c r="K59" s="291">
        <v>45.537507446096846</v>
      </c>
    </row>
    <row r="60" spans="1:11" ht="16.5">
      <c r="A60" s="266" t="s">
        <v>119</v>
      </c>
      <c r="B60" s="267" t="s">
        <v>503</v>
      </c>
      <c r="C60" s="268" t="s">
        <v>70</v>
      </c>
      <c r="D60" s="269">
        <v>0.71945562595126289</v>
      </c>
      <c r="E60" s="270">
        <v>1710</v>
      </c>
      <c r="F60" s="271" t="s">
        <v>124</v>
      </c>
      <c r="G60" s="279" t="s">
        <v>289</v>
      </c>
      <c r="H60" s="272">
        <v>2</v>
      </c>
      <c r="I60" s="273">
        <v>2841.3980000000001</v>
      </c>
      <c r="J60" s="276">
        <v>0.42232731915768223</v>
      </c>
      <c r="K60" s="291">
        <v>36.707282823455216</v>
      </c>
    </row>
    <row r="61" spans="1:11" ht="16.5">
      <c r="A61" s="266" t="s">
        <v>119</v>
      </c>
      <c r="B61" s="267" t="s">
        <v>505</v>
      </c>
      <c r="C61" s="268" t="s">
        <v>70</v>
      </c>
      <c r="D61" s="269">
        <v>0.75874585251062254</v>
      </c>
      <c r="E61" s="270">
        <v>2151</v>
      </c>
      <c r="F61" s="271" t="s">
        <v>124</v>
      </c>
      <c r="G61" s="279" t="s">
        <v>280</v>
      </c>
      <c r="H61" s="272">
        <v>3</v>
      </c>
      <c r="I61" s="273">
        <v>2791.2370000000001</v>
      </c>
      <c r="J61" s="276">
        <v>3.5826409581128364E-2</v>
      </c>
      <c r="K61" s="291">
        <v>35.145707799086928</v>
      </c>
    </row>
    <row r="62" spans="1:11" ht="16.5">
      <c r="A62" s="266" t="s">
        <v>119</v>
      </c>
      <c r="B62" s="267" t="s">
        <v>509</v>
      </c>
      <c r="C62" s="268" t="s">
        <v>70</v>
      </c>
      <c r="D62" s="269">
        <v>0.70125000000000004</v>
      </c>
      <c r="E62" s="270">
        <v>7229</v>
      </c>
      <c r="F62" s="271" t="s">
        <v>124</v>
      </c>
      <c r="G62" s="279" t="s">
        <v>284</v>
      </c>
      <c r="H62" s="272">
        <v>1</v>
      </c>
      <c r="I62" s="273">
        <v>2845.1179999999999</v>
      </c>
      <c r="J62" s="276">
        <v>0</v>
      </c>
      <c r="K62" s="291">
        <v>44.778459100817614</v>
      </c>
    </row>
    <row r="63" spans="1:11" ht="16.5">
      <c r="A63" s="266" t="s">
        <v>119</v>
      </c>
      <c r="B63" s="267" t="s">
        <v>515</v>
      </c>
      <c r="C63" s="268" t="s">
        <v>70</v>
      </c>
      <c r="D63" s="269">
        <v>0.66597519557016149</v>
      </c>
      <c r="E63" s="270">
        <v>2350</v>
      </c>
      <c r="F63" s="271" t="s">
        <v>124</v>
      </c>
      <c r="G63" s="279" t="s">
        <v>277</v>
      </c>
      <c r="H63" s="272">
        <v>3</v>
      </c>
      <c r="I63" s="273">
        <v>2571.4359999999997</v>
      </c>
      <c r="J63" s="276">
        <v>1.5166622851978429</v>
      </c>
      <c r="K63" s="291">
        <v>22.399935289075835</v>
      </c>
    </row>
    <row r="64" spans="1:11" ht="16.5">
      <c r="A64" s="266" t="s">
        <v>119</v>
      </c>
      <c r="B64" s="267" t="s">
        <v>531</v>
      </c>
      <c r="C64" s="268" t="s">
        <v>70</v>
      </c>
      <c r="D64" s="269">
        <v>0.75129823403250573</v>
      </c>
      <c r="E64" s="270">
        <v>7880</v>
      </c>
      <c r="F64" s="271" t="s">
        <v>124</v>
      </c>
      <c r="G64" s="279" t="s">
        <v>287</v>
      </c>
      <c r="H64" s="272">
        <v>2</v>
      </c>
      <c r="I64" s="273">
        <v>2541.1</v>
      </c>
      <c r="J64" s="276">
        <v>0</v>
      </c>
      <c r="K64" s="291">
        <v>32.112077446775018</v>
      </c>
    </row>
    <row r="65" spans="1:11" ht="16.5">
      <c r="A65" s="266" t="s">
        <v>119</v>
      </c>
      <c r="B65" s="267" t="s">
        <v>537</v>
      </c>
      <c r="C65" s="268" t="s">
        <v>70</v>
      </c>
      <c r="D65" s="269">
        <v>0.75075797379229259</v>
      </c>
      <c r="E65" s="270">
        <v>6408</v>
      </c>
      <c r="F65" s="271" t="s">
        <v>124</v>
      </c>
      <c r="G65" s="279" t="s">
        <v>287</v>
      </c>
      <c r="H65" s="272">
        <v>3</v>
      </c>
      <c r="I65" s="273">
        <v>2478.7629999999999</v>
      </c>
      <c r="J65" s="276">
        <v>4.0342703195101755E-2</v>
      </c>
      <c r="K65" s="291">
        <v>22.06745864772066</v>
      </c>
    </row>
    <row r="66" spans="1:11" ht="16.5">
      <c r="A66" s="266" t="s">
        <v>119</v>
      </c>
      <c r="B66" s="267" t="s">
        <v>545</v>
      </c>
      <c r="C66" s="268" t="s">
        <v>70</v>
      </c>
      <c r="D66" s="269">
        <v>0.76889247571135955</v>
      </c>
      <c r="E66" s="270">
        <v>4078</v>
      </c>
      <c r="F66" s="271" t="s">
        <v>122</v>
      </c>
      <c r="G66" s="279" t="s">
        <v>228</v>
      </c>
      <c r="H66" s="272">
        <v>2</v>
      </c>
      <c r="I66" s="273">
        <v>2851.3249999999998</v>
      </c>
      <c r="J66" s="276">
        <v>0</v>
      </c>
      <c r="K66" s="291">
        <v>29.03913093035694</v>
      </c>
    </row>
    <row r="67" spans="1:11" ht="16.5">
      <c r="A67" s="266" t="s">
        <v>119</v>
      </c>
      <c r="B67" s="267" t="s">
        <v>547</v>
      </c>
      <c r="C67" s="268" t="s">
        <v>70</v>
      </c>
      <c r="D67" s="269">
        <v>0.6590625</v>
      </c>
      <c r="E67" s="270">
        <v>1526</v>
      </c>
      <c r="F67" s="271" t="s">
        <v>120</v>
      </c>
      <c r="G67" s="279" t="s">
        <v>208</v>
      </c>
      <c r="H67" s="272">
        <v>1</v>
      </c>
      <c r="I67" s="273">
        <v>2170.9119999999998</v>
      </c>
      <c r="J67" s="276">
        <v>0.23031794932268099</v>
      </c>
      <c r="K67" s="291">
        <v>55.552689376630653</v>
      </c>
    </row>
    <row r="68" spans="1:11" ht="16.5">
      <c r="A68" s="266" t="s">
        <v>119</v>
      </c>
      <c r="B68" s="267" t="s">
        <v>551</v>
      </c>
      <c r="C68" s="268" t="s">
        <v>70</v>
      </c>
      <c r="D68" s="269">
        <v>0.79075768860031448</v>
      </c>
      <c r="E68" s="270">
        <v>7607</v>
      </c>
      <c r="F68" s="271" t="s">
        <v>120</v>
      </c>
      <c r="G68" s="279" t="s">
        <v>203</v>
      </c>
      <c r="H68" s="272">
        <v>9</v>
      </c>
      <c r="I68" s="273">
        <v>2133.8880000000004</v>
      </c>
      <c r="J68" s="276">
        <v>0.32803970967548429</v>
      </c>
      <c r="K68" s="291">
        <v>42.410848179473327</v>
      </c>
    </row>
    <row r="69" spans="1:11" ht="16.5">
      <c r="A69" s="266" t="s">
        <v>119</v>
      </c>
      <c r="B69" s="267" t="s">
        <v>555</v>
      </c>
      <c r="C69" s="268" t="s">
        <v>70</v>
      </c>
      <c r="D69" s="269">
        <v>0.73598018245006469</v>
      </c>
      <c r="E69" s="270">
        <v>4914</v>
      </c>
      <c r="F69" s="271" t="s">
        <v>122</v>
      </c>
      <c r="G69" s="279" t="s">
        <v>227</v>
      </c>
      <c r="H69" s="272">
        <v>11</v>
      </c>
      <c r="I69" s="273">
        <v>2181.4859999999999</v>
      </c>
      <c r="J69" s="276">
        <v>9.1680625041829292E-2</v>
      </c>
      <c r="K69" s="291">
        <v>29.979564388678178</v>
      </c>
    </row>
    <row r="70" spans="1:11" ht="16.5">
      <c r="A70" s="266" t="s">
        <v>119</v>
      </c>
      <c r="B70" s="267" t="s">
        <v>559</v>
      </c>
      <c r="C70" s="268" t="s">
        <v>70</v>
      </c>
      <c r="D70" s="269">
        <v>0.76900000000000002</v>
      </c>
      <c r="E70" s="270">
        <v>4677</v>
      </c>
      <c r="F70" s="271" t="s">
        <v>122</v>
      </c>
      <c r="G70" s="279" t="s">
        <v>221</v>
      </c>
      <c r="H70" s="272">
        <v>1</v>
      </c>
      <c r="I70" s="273">
        <v>3118.279</v>
      </c>
      <c r="J70" s="276">
        <v>0</v>
      </c>
      <c r="K70" s="291">
        <v>29.375177782360076</v>
      </c>
    </row>
    <row r="71" spans="1:11" ht="16.5">
      <c r="A71" s="266" t="s">
        <v>119</v>
      </c>
      <c r="B71" s="267" t="s">
        <v>563</v>
      </c>
      <c r="C71" s="268" t="s">
        <v>70</v>
      </c>
      <c r="D71" s="269">
        <v>0.66846153846153844</v>
      </c>
      <c r="E71" s="270">
        <v>2985</v>
      </c>
      <c r="F71" s="271" t="s">
        <v>122</v>
      </c>
      <c r="G71" s="279" t="s">
        <v>227</v>
      </c>
      <c r="H71" s="272">
        <v>1</v>
      </c>
      <c r="I71" s="273">
        <v>2517.672</v>
      </c>
      <c r="J71" s="276">
        <v>3.9719232687975239E-2</v>
      </c>
      <c r="K71" s="291">
        <v>39.560355757223341</v>
      </c>
    </row>
    <row r="72" spans="1:11" ht="16.5">
      <c r="A72" s="266" t="s">
        <v>119</v>
      </c>
      <c r="B72" s="267" t="s">
        <v>571</v>
      </c>
      <c r="C72" s="268" t="s">
        <v>70</v>
      </c>
      <c r="D72" s="269">
        <v>0.77049848957341105</v>
      </c>
      <c r="E72" s="270">
        <v>8959</v>
      </c>
      <c r="F72" s="271" t="s">
        <v>124</v>
      </c>
      <c r="G72" s="279" t="s">
        <v>291</v>
      </c>
      <c r="H72" s="272">
        <v>6</v>
      </c>
      <c r="I72" s="273">
        <v>2617.0720000000001</v>
      </c>
      <c r="J72" s="276">
        <v>0.22926384906490918</v>
      </c>
      <c r="K72" s="291">
        <v>50.246993586725928</v>
      </c>
    </row>
    <row r="73" spans="1:11" ht="16.5">
      <c r="A73" s="266" t="s">
        <v>119</v>
      </c>
      <c r="B73" s="267" t="s">
        <v>577</v>
      </c>
      <c r="C73" s="268" t="s">
        <v>67</v>
      </c>
      <c r="D73" s="269">
        <v>0.81100000000000005</v>
      </c>
      <c r="E73" s="270">
        <v>9125</v>
      </c>
      <c r="F73" s="271" t="s">
        <v>124</v>
      </c>
      <c r="G73" s="279" t="s">
        <v>269</v>
      </c>
      <c r="H73" s="272">
        <v>1</v>
      </c>
      <c r="I73" s="273">
        <v>2609.2249999999999</v>
      </c>
      <c r="J73" s="276">
        <v>3.8325556439172549E-2</v>
      </c>
      <c r="K73" s="291">
        <v>38.248905326294206</v>
      </c>
    </row>
  </sheetData>
  <mergeCells count="1">
    <mergeCell ref="A2:K2"/>
  </mergeCells>
  <phoneticPr fontId="2" type="noConversion"/>
  <conditionalFormatting sqref="C14:D73">
    <cfRule type="containsText" dxfId="21" priority="1" operator="containsText" text="F">
      <formula>NOT(ISERROR(SEARCH("F",C14)))</formula>
    </cfRule>
    <cfRule type="containsText" dxfId="20" priority="2" operator="containsText" text="D">
      <formula>NOT(ISERROR(SEARCH("D",C14)))</formula>
    </cfRule>
    <cfRule type="containsText" dxfId="19" priority="3" operator="containsText" text="C">
      <formula>NOT(ISERROR(SEARCH("C",C14)))</formula>
    </cfRule>
    <cfRule type="containsText" dxfId="18" priority="4" operator="containsText" text="B">
      <formula>NOT(ISERROR(SEARCH("B",C14)))</formula>
    </cfRule>
    <cfRule type="containsText" dxfId="17" priority="5" operator="containsText" text="A">
      <formula>NOT(ISERROR(SEARCH("A",C14)))</formula>
    </cfRule>
    <cfRule type="containsText" dxfId="16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6</vt:i4>
      </vt:variant>
    </vt:vector>
  </HeadingPairs>
  <TitlesOfParts>
    <vt:vector size="14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2024-08-02T02:43:21Z</dcterms:modified>
</cp:coreProperties>
</file>