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F3B39F42-6CDE-464C-B3D1-7C5C36792F0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운전자별!$A$1:$R$104</definedName>
    <definedName name="_xlnm.Print_Area" localSheetId="1">종합!$A$1:$L$119</definedName>
    <definedName name="_xlnm.Print_Area" localSheetId="3">차량별!$A$1:$T$43</definedName>
    <definedName name="_xlnm.Print_Titles" localSheetId="4">운전자별!$4:$4</definedName>
    <definedName name="_xlnm.Print_Titles" localSheetId="3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" i="7" l="1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B6" i="60"/>
  <c r="B5" i="60"/>
  <c r="C5" i="60"/>
  <c r="F28" i="60" l="1"/>
  <c r="F12" i="60"/>
  <c r="F34" i="60"/>
  <c r="F42" i="60"/>
  <c r="F26" i="60"/>
  <c r="F36" i="60"/>
  <c r="F20" i="60"/>
  <c r="F39" i="60"/>
  <c r="F15" i="60"/>
  <c r="F7" i="60"/>
  <c r="F33" i="60"/>
  <c r="F38" i="60"/>
  <c r="F30" i="60"/>
  <c r="F43" i="60"/>
  <c r="F27" i="60"/>
  <c r="F24" i="60"/>
  <c r="F8" i="60"/>
  <c r="F37" i="60"/>
  <c r="F29" i="60"/>
  <c r="F21" i="60"/>
  <c r="F13" i="60"/>
  <c r="F41" i="60"/>
  <c r="F25" i="60"/>
  <c r="F9" i="60"/>
  <c r="F40" i="60"/>
  <c r="F32" i="60"/>
  <c r="F18" i="60"/>
  <c r="F17" i="60"/>
  <c r="F22" i="60"/>
  <c r="F14" i="60"/>
  <c r="F35" i="60"/>
  <c r="F19" i="60"/>
  <c r="F11" i="60"/>
  <c r="F16" i="60"/>
  <c r="F31" i="60"/>
  <c r="F23" i="60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11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7" i="12" l="1"/>
  <c r="B108" i="12" l="1"/>
  <c r="H108" i="12" s="1"/>
  <c r="B109" i="12"/>
  <c r="B110" i="12"/>
  <c r="J10" i="12" l="1"/>
  <c r="J29" i="12" s="1"/>
  <c r="N23" i="12"/>
  <c r="K25" i="12"/>
  <c r="D25" i="12" l="1"/>
  <c r="I47" i="12" a="1"/>
  <c r="E47" i="12" a="1"/>
  <c r="N47" i="12" a="1"/>
  <c r="D47" i="12" a="1"/>
  <c r="G47" i="12" a="1"/>
  <c r="F47" i="12" a="1"/>
  <c r="H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J47" i="12" a="1"/>
  <c r="J4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  <c r="F110" i="12"/>
  <c r="I108" i="12"/>
  <c r="J111" i="12"/>
  <c r="G107" i="12"/>
  <c r="E111" i="12"/>
  <c r="J107" i="12"/>
  <c r="I111" i="12"/>
  <c r="I107" i="12"/>
  <c r="G110" i="12"/>
  <c r="F111" i="12"/>
  <c r="E107" i="12"/>
  <c r="J110" i="12"/>
  <c r="I110" i="12"/>
  <c r="G111" i="12"/>
  <c r="E109" i="12"/>
  <c r="H107" i="12"/>
  <c r="H111" i="12"/>
  <c r="D110" i="12"/>
  <c r="G109" i="12"/>
  <c r="F108" i="12"/>
  <c r="E110" i="12"/>
  <c r="D111" i="12"/>
  <c r="J108" i="12"/>
  <c r="F107" i="12"/>
  <c r="I109" i="12"/>
  <c r="G108" i="12"/>
  <c r="H109" i="12"/>
  <c r="F109" i="12"/>
  <c r="D107" i="12"/>
  <c r="D108" i="12"/>
  <c r="H110" i="12"/>
  <c r="J109" i="12"/>
  <c r="D109" i="12"/>
  <c r="E10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<sst xmlns="http://schemas.openxmlformats.org/spreadsheetml/2006/main" count="2684" uniqueCount="625">
  <si>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</si>
  <si>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</si>
  <si>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</si>
  <si>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</si>
  <si>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</si>
  <si>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</si>
  <si>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</si>
  <si>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</si>
  <si>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</si>
  <si>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</si>
  <si>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</si>
  <si>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</si>
  <si>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</si>
  <si>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</si>
  <si>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</si>
  <si>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</si>
  <si>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</si>
  <si>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</si>
  <si>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</si>
  <si>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</si>
  <si>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</si>
  <si>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</si>
  <si>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</si>
  <si>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</si>
  <si>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</si>
  <si>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</si>
  <si>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</si>
  <si>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</si>
  <si>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</si>
  <si>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</si>
  <si>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</si>
  <si>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</si>
  <si>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</si>
  <si>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</si>
  <si>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</si>
  <si>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</si>
  <si>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</si>
  <si>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</si>
  <si>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</si>
  <si>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</si>
  <si>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</si>
  <si>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</si>
  <si>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</si>
  <si>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</si>
  <si>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</si>
  <si>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</si>
  <si>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</si>
  <si>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</si>
  <si>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</si>
  <si>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</si>
  <si>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</si>
  <si>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</si>
  <si>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</si>
  <si>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</si>
  <si>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</si>
  <si>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</si>
  <si>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</si>
  <si>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</si>
  <si>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</si>
  <si>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</si>
  <si>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</si>
  <si>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</si>
  <si>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</si>
  <si>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</si>
  <si>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</si>
  <si>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</si>
  <si>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</si>
  <si>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</si>
  <si>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</si>
  <si>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</si>
  <si>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</si>
  <si>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</si>
  <si>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</si>
  <si>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</si>
  <si>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</si>
  <si>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</si>
  <si>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</si>
  <si>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</si>
  <si>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</si>
  <si>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</si>
  <si>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</si>
  <si>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</si>
  <si>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</si>
  <si>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</si>
  <si>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</si>
  <si>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</si>
  <si>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</si>
  <si>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</si>
  <si>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</si>
  <si>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</si>
  <si>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</si>
  <si>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</si>
  <si>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</si>
  <si>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</si>
  <si>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</si>
  <si>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</si>
  <si>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</si>
  <si>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</si>
  <si>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</si>
  <si>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</si>
  <si>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</si>
  <si>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</si>
  <si>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</si>
  <si>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</si>
  <si>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</si>
  <si>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</si>
  <si>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</si>
  <si>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</si>
  <si>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</si>
  <si>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</si>
  <si>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</si>
  <si>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</si>
  <si>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</si>
  <si>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</si>
  <si>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</si>
  <si>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</si>
  <si>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</si>
  <si>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</si>
  <si>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</si>
  <si>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세운교통</t>
  </si>
  <si>
    <t>11</t>
  </si>
  <si>
    <t>24-1</t>
  </si>
  <si>
    <t>26</t>
  </si>
  <si>
    <t>28</t>
  </si>
  <si>
    <t>67-1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</si>
  <si>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</si>
  <si>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</si>
  <si>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</si>
  <si>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</si>
  <si>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</si>
  <si>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</si>
  <si>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</si>
  <si>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</si>
  <si>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</si>
  <si>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</si>
  <si>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</si>
  <si>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</si>
  <si>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</si>
  <si>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</si>
  <si>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</si>
  <si>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</si>
  <si>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</si>
  <si>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</si>
  <si>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</si>
  <si>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</si>
  <si>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</si>
  <si>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</si>
  <si>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</si>
  <si>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</si>
  <si>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</si>
  <si>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</si>
  <si>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</si>
  <si>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</si>
  <si>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</si>
  <si>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</si>
  <si>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</si>
  <si>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</si>
  <si>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</si>
  <si>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</si>
  <si>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</si>
  <si>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</si>
  <si>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</si>
  <si>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</si>
  <si>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</si>
  <si>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</si>
  <si>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</si>
  <si>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</si>
  <si>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</si>
  <si>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</si>
  <si>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</si>
  <si>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</si>
  <si>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</si>
  <si>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</si>
  <si>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</si>
  <si>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</si>
  <si>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</si>
  <si>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</si>
  <si>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</si>
  <si>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</si>
  <si>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</si>
  <si>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</si>
  <si>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</si>
  <si>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</si>
  <si>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</si>
  <si>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</si>
  <si>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</si>
  <si>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</si>
  <si>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</si>
  <si>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</si>
  <si>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</si>
  <si>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</si>
  <si>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</si>
  <si>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</si>
  <si>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</si>
  <si>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</si>
  <si>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</si>
  <si>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</si>
  <si>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</si>
  <si>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이상우</t>
  </si>
  <si>
    <t>세운교통</t>
    <phoneticPr fontId="2" type="noConversion"/>
  </si>
  <si>
    <t>EC</t>
  </si>
  <si>
    <t>1111</t>
  </si>
  <si>
    <t>70바3820</t>
  </si>
  <si>
    <t>70바3823</t>
  </si>
  <si>
    <t>70바3828</t>
  </si>
  <si>
    <t>70바3837</t>
  </si>
  <si>
    <t>70바3840</t>
  </si>
  <si>
    <t>70바3841</t>
  </si>
  <si>
    <t>세운교통11B1</t>
  </si>
  <si>
    <t>70바3849</t>
  </si>
  <si>
    <t>70바3855</t>
  </si>
  <si>
    <t>73아1597</t>
  </si>
  <si>
    <t>세운교통11S1</t>
  </si>
  <si>
    <t>70바3810</t>
  </si>
  <si>
    <t>WC</t>
  </si>
  <si>
    <t>70바3811</t>
  </si>
  <si>
    <t>70바3812</t>
  </si>
  <si>
    <t>70바3813</t>
  </si>
  <si>
    <t>70바3816</t>
  </si>
  <si>
    <t>70바3819</t>
  </si>
  <si>
    <t>70바3821</t>
  </si>
  <si>
    <t>70바3833</t>
  </si>
  <si>
    <t>70바3834</t>
  </si>
  <si>
    <t>70바3853</t>
  </si>
  <si>
    <t>70바3854</t>
  </si>
  <si>
    <t>73아1446</t>
  </si>
  <si>
    <t>70바1511</t>
  </si>
  <si>
    <t>2626</t>
  </si>
  <si>
    <t>70바1578</t>
  </si>
  <si>
    <t>세운교통26S1</t>
  </si>
  <si>
    <t>73아1010</t>
  </si>
  <si>
    <t>73아1018</t>
  </si>
  <si>
    <t>73아1020</t>
  </si>
  <si>
    <t>73아1021</t>
  </si>
  <si>
    <t>73아1026</t>
  </si>
  <si>
    <t>73아1027</t>
  </si>
  <si>
    <t>70바3835</t>
  </si>
  <si>
    <t>70바3836</t>
  </si>
  <si>
    <t>70바3838</t>
  </si>
  <si>
    <t>70바3815</t>
  </si>
  <si>
    <t>70바3817</t>
  </si>
  <si>
    <t>73아1039</t>
  </si>
  <si>
    <t>강희섭</t>
  </si>
  <si>
    <t>5208363</t>
  </si>
  <si>
    <t>계성민</t>
  </si>
  <si>
    <t>5207573</t>
  </si>
  <si>
    <t>고영길</t>
  </si>
  <si>
    <t>5209195</t>
  </si>
  <si>
    <t>권문규</t>
  </si>
  <si>
    <t>5202089</t>
  </si>
  <si>
    <t>권영국</t>
  </si>
  <si>
    <t>5204520</t>
  </si>
  <si>
    <t>권태원</t>
  </si>
  <si>
    <t>520849</t>
  </si>
  <si>
    <t>김경철</t>
  </si>
  <si>
    <t>5207294</t>
  </si>
  <si>
    <t>김도훈</t>
  </si>
  <si>
    <t>5208604</t>
  </si>
  <si>
    <t>김동환</t>
  </si>
  <si>
    <t>5209139</t>
  </si>
  <si>
    <t>김성철</t>
  </si>
  <si>
    <t>5201002</t>
  </si>
  <si>
    <t>김수연</t>
  </si>
  <si>
    <t>5201310</t>
  </si>
  <si>
    <t>김순일</t>
  </si>
  <si>
    <t>5201178</t>
  </si>
  <si>
    <t>김승권</t>
  </si>
  <si>
    <t>5203295</t>
  </si>
  <si>
    <t>김은수</t>
  </si>
  <si>
    <t>5203420</t>
  </si>
  <si>
    <t>김재균B</t>
  </si>
  <si>
    <t>5207177</t>
  </si>
  <si>
    <t>김주영</t>
  </si>
  <si>
    <t>5205618</t>
  </si>
  <si>
    <t>김현남</t>
  </si>
  <si>
    <t>5209380</t>
  </si>
  <si>
    <t>김현채</t>
  </si>
  <si>
    <t>5203706</t>
  </si>
  <si>
    <t>김형복</t>
  </si>
  <si>
    <t>5207866</t>
  </si>
  <si>
    <t>민찬기</t>
  </si>
  <si>
    <t>5206764</t>
  </si>
  <si>
    <t>박경술</t>
  </si>
  <si>
    <t>5207938</t>
  </si>
  <si>
    <t>박명철</t>
  </si>
  <si>
    <t>5209696</t>
  </si>
  <si>
    <t>박상모</t>
  </si>
  <si>
    <t>5201270</t>
  </si>
  <si>
    <t>박상배</t>
  </si>
  <si>
    <t>5207542</t>
  </si>
  <si>
    <t>박종배</t>
  </si>
  <si>
    <t>5208499</t>
  </si>
  <si>
    <t>박종철</t>
  </si>
  <si>
    <t>5205096</t>
  </si>
  <si>
    <t>방명천</t>
  </si>
  <si>
    <t>5205228</t>
  </si>
  <si>
    <t>서영석</t>
  </si>
  <si>
    <t>5206852</t>
  </si>
  <si>
    <t>선종열</t>
  </si>
  <si>
    <t>5203237</t>
  </si>
  <si>
    <t>소종원</t>
  </si>
  <si>
    <t>5205465</t>
  </si>
  <si>
    <t>송상역</t>
  </si>
  <si>
    <t>5201741</t>
  </si>
  <si>
    <t>송우성</t>
  </si>
  <si>
    <t>5203903</t>
  </si>
  <si>
    <t>신용진</t>
  </si>
  <si>
    <t>520418</t>
  </si>
  <si>
    <t>양철호</t>
  </si>
  <si>
    <t>5204099</t>
  </si>
  <si>
    <t>양홍규</t>
  </si>
  <si>
    <t>5206863</t>
  </si>
  <si>
    <t>염기원</t>
  </si>
  <si>
    <t>5207390</t>
  </si>
  <si>
    <t>오익환</t>
  </si>
  <si>
    <t>5205649</t>
  </si>
  <si>
    <t>우성윤</t>
  </si>
  <si>
    <t>5208301</t>
  </si>
  <si>
    <t>유병완</t>
  </si>
  <si>
    <t>5201351</t>
  </si>
  <si>
    <t>윤경일</t>
  </si>
  <si>
    <t>5206288</t>
  </si>
  <si>
    <t>이강철</t>
  </si>
  <si>
    <t>520537</t>
  </si>
  <si>
    <t>이강춘</t>
  </si>
  <si>
    <t>5208672</t>
  </si>
  <si>
    <t>이기석</t>
  </si>
  <si>
    <t>5203853</t>
  </si>
  <si>
    <t>이덕구</t>
  </si>
  <si>
    <t>5206902</t>
  </si>
  <si>
    <t>이무원</t>
  </si>
  <si>
    <t>5204919</t>
  </si>
  <si>
    <t>이병주</t>
  </si>
  <si>
    <t>5202058</t>
  </si>
  <si>
    <t>5206523</t>
  </si>
  <si>
    <t>이석준</t>
  </si>
  <si>
    <t>5208177</t>
  </si>
  <si>
    <t>이성호A</t>
  </si>
  <si>
    <t>5202796</t>
  </si>
  <si>
    <t>이성호B</t>
  </si>
  <si>
    <t>5202107</t>
  </si>
  <si>
    <t>이종국</t>
  </si>
  <si>
    <t>5209099</t>
  </si>
  <si>
    <t>이진원</t>
  </si>
  <si>
    <t>5207548</t>
  </si>
  <si>
    <t>이진훈</t>
  </si>
  <si>
    <t>520944</t>
  </si>
  <si>
    <t>이창재</t>
  </si>
  <si>
    <t>5207377</t>
  </si>
  <si>
    <t>이형준</t>
  </si>
  <si>
    <t>5207230</t>
  </si>
  <si>
    <t>임강준</t>
  </si>
  <si>
    <t>5206465</t>
  </si>
  <si>
    <t>임병석</t>
  </si>
  <si>
    <t>5201183</t>
  </si>
  <si>
    <t>임진웅</t>
  </si>
  <si>
    <t>5206608</t>
  </si>
  <si>
    <t>임혜준</t>
  </si>
  <si>
    <t>520629</t>
  </si>
  <si>
    <t>장종복</t>
  </si>
  <si>
    <t>520467</t>
  </si>
  <si>
    <t>장호현</t>
  </si>
  <si>
    <t>5203345</t>
  </si>
  <si>
    <t>전경덕</t>
  </si>
  <si>
    <t>5206712</t>
  </si>
  <si>
    <t>전목용</t>
  </si>
  <si>
    <t>520511</t>
  </si>
  <si>
    <t>정구연</t>
  </si>
  <si>
    <t>5201590</t>
  </si>
  <si>
    <t>정권철</t>
  </si>
  <si>
    <t>520992</t>
  </si>
  <si>
    <t>정승조</t>
  </si>
  <si>
    <t>5209476</t>
  </si>
  <si>
    <t>정재민</t>
  </si>
  <si>
    <t>5201897</t>
  </si>
  <si>
    <t>정재영B</t>
  </si>
  <si>
    <t>5202536</t>
  </si>
  <si>
    <t>정한성</t>
  </si>
  <si>
    <t>5209591</t>
  </si>
  <si>
    <t>조규대</t>
  </si>
  <si>
    <t>5207671</t>
  </si>
  <si>
    <t>최현준</t>
  </si>
  <si>
    <t>5205528</t>
  </si>
  <si>
    <t>최회수</t>
  </si>
  <si>
    <t>5205647</t>
  </si>
  <si>
    <t>최희철</t>
  </si>
  <si>
    <t>5209248</t>
  </si>
  <si>
    <t>허준</t>
  </si>
  <si>
    <t>5209011</t>
  </si>
  <si>
    <t>황숙이</t>
  </si>
  <si>
    <t>5207968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</si>
  <si>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</si>
  <si>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</si>
  <si>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</si>
  <si>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</si>
  <si>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세운교통11A1</t>
  </si>
  <si>
    <t>세운교통11B2</t>
  </si>
  <si>
    <t>70바1513</t>
  </si>
  <si>
    <t>73아1008</t>
  </si>
  <si>
    <t>70바3852</t>
  </si>
  <si>
    <t>김형균</t>
  </si>
  <si>
    <t>5204391</t>
  </si>
  <si>
    <t>박순형</t>
  </si>
  <si>
    <t>5209974</t>
  </si>
  <si>
    <t>이용섭</t>
  </si>
  <si>
    <t>5202455</t>
  </si>
  <si>
    <t>허정훈</t>
  </si>
  <si>
    <t>5209092</t>
  </si>
  <si>
    <t>백상기</t>
  </si>
  <si>
    <t>520894</t>
  </si>
  <si>
    <t>안진욱</t>
  </si>
  <si>
    <t>5201319</t>
  </si>
  <si>
    <t>임태형</t>
  </si>
  <si>
    <t>5206868</t>
  </si>
  <si>
    <t>지정선</t>
  </si>
  <si>
    <t>520915</t>
  </si>
  <si>
    <t>NEW</t>
  </si>
  <si>
    <t>new</t>
  </si>
  <si>
    <t>세운교통11A2</t>
  </si>
  <si>
    <t>세운교통26B2</t>
  </si>
  <si>
    <t>세운교통26B1</t>
  </si>
  <si>
    <t>권오균</t>
  </si>
  <si>
    <t>5203598</t>
  </si>
  <si>
    <t>권혁래</t>
  </si>
  <si>
    <t>김종복</t>
  </si>
  <si>
    <t>5208470</t>
  </si>
  <si>
    <t>김종엽</t>
  </si>
  <si>
    <t>5209898</t>
  </si>
  <si>
    <t>김효중</t>
  </si>
  <si>
    <t>5204298</t>
  </si>
  <si>
    <t>남경환</t>
  </si>
  <si>
    <t>5201065</t>
  </si>
  <si>
    <t>남태우</t>
  </si>
  <si>
    <t>5201015</t>
  </si>
  <si>
    <t>안영일</t>
  </si>
  <si>
    <t>5203111</t>
  </si>
  <si>
    <t>[24년 7월] 공회전과다 명단</t>
    <phoneticPr fontId="2" type="noConversion"/>
  </si>
  <si>
    <t>537537</t>
  </si>
  <si>
    <t>성원운수537D3</t>
  </si>
  <si>
    <t>▽</t>
  </si>
  <si>
    <t>성원운수537C2</t>
  </si>
  <si>
    <t>538538</t>
  </si>
  <si>
    <t>성원운수538S1</t>
  </si>
  <si>
    <t>=</t>
  </si>
  <si>
    <t>성원운수538D1</t>
  </si>
  <si>
    <t>성원운수538B1</t>
  </si>
  <si>
    <t>성원운수538C1</t>
  </si>
  <si>
    <t>성원운수538D2</t>
  </si>
  <si>
    <t>성원운수538B2</t>
  </si>
  <si>
    <t>성원운수538C2</t>
  </si>
  <si>
    <t>539539</t>
  </si>
  <si>
    <t>성원운수539F3</t>
  </si>
  <si>
    <t>성원운수539F4</t>
  </si>
  <si>
    <t>성원운수539F1</t>
  </si>
  <si>
    <t>성원운수539F2</t>
  </si>
  <si>
    <t>순환54순환54</t>
  </si>
  <si>
    <t>성원운수순환54C1</t>
  </si>
  <si>
    <t>▲</t>
  </si>
  <si>
    <t>세운교통11A4</t>
  </si>
  <si>
    <t>세운교통11A3</t>
  </si>
  <si>
    <t>세운교통11S3</t>
  </si>
  <si>
    <t>세운교통11S2</t>
  </si>
  <si>
    <t>4531545315</t>
  </si>
  <si>
    <t>세운교통45315A1</t>
  </si>
  <si>
    <t>세운교통45315S1</t>
  </si>
  <si>
    <t>세운교통45315B4</t>
  </si>
  <si>
    <t>73아1019</t>
  </si>
  <si>
    <t>세운교통45315C1</t>
  </si>
  <si>
    <t>세운교통45315B2</t>
  </si>
  <si>
    <t>세운교통45315D2</t>
  </si>
  <si>
    <t>세운교통45315B1</t>
  </si>
  <si>
    <t>세운교통45315D3</t>
  </si>
  <si>
    <t>세운교통45315D1</t>
  </si>
  <si>
    <t>세운교통45315B3</t>
  </si>
  <si>
    <t>70바3851</t>
  </si>
  <si>
    <t>세운교통45315D4</t>
  </si>
  <si>
    <t>세운교통26C2</t>
  </si>
  <si>
    <t>세운교통26A1</t>
  </si>
  <si>
    <t>강승우</t>
  </si>
  <si>
    <t>520968</t>
  </si>
  <si>
    <t>520968163.054</t>
  </si>
  <si>
    <t>52083632734.385</t>
  </si>
  <si>
    <t>5207573478.605</t>
  </si>
  <si>
    <t>52091951941.795</t>
  </si>
  <si>
    <t>52020891875.382</t>
  </si>
  <si>
    <t>52045202469.84</t>
  </si>
  <si>
    <t>5203598198.335</t>
  </si>
  <si>
    <t>520849455.834</t>
  </si>
  <si>
    <t>5207294137.128</t>
  </si>
  <si>
    <t>52086042360.731</t>
  </si>
  <si>
    <t>52091391860.383</t>
  </si>
  <si>
    <t>52010022718.394</t>
  </si>
  <si>
    <t>52013102154.244</t>
  </si>
  <si>
    <t>5201178232.498</t>
  </si>
  <si>
    <t>52032951167.055</t>
  </si>
  <si>
    <t>김신필</t>
  </si>
  <si>
    <t>5207510</t>
  </si>
  <si>
    <t>5207510326.676</t>
  </si>
  <si>
    <t>5203420295.689</t>
  </si>
  <si>
    <t>52071771518.122</t>
  </si>
  <si>
    <t>5208470230.567</t>
  </si>
  <si>
    <t>5209898432.225</t>
  </si>
  <si>
    <t>5205618367.437</t>
  </si>
  <si>
    <t>52093802892.625</t>
  </si>
  <si>
    <t>5203706302.308</t>
  </si>
  <si>
    <t>5204391587.854</t>
  </si>
  <si>
    <t>5207866265.577</t>
  </si>
  <si>
    <t>52042983387.068</t>
  </si>
  <si>
    <t>5201065199.486</t>
  </si>
  <si>
    <t>5201015328.301</t>
  </si>
  <si>
    <t>52067642019.96</t>
  </si>
  <si>
    <t>5207938375.378</t>
  </si>
  <si>
    <t>52096963222.535</t>
  </si>
  <si>
    <t>52012702250.746</t>
  </si>
  <si>
    <t>5207542257.097</t>
  </si>
  <si>
    <t>5209974904.296</t>
  </si>
  <si>
    <t>52084991566.72</t>
  </si>
  <si>
    <t>52050962316.338</t>
  </si>
  <si>
    <t>52052282108.39</t>
  </si>
  <si>
    <t>5208941449.13</t>
  </si>
  <si>
    <t>5206852430.093</t>
  </si>
  <si>
    <t>52032371163.748</t>
  </si>
  <si>
    <t>5205465608.608</t>
  </si>
  <si>
    <t>5201741345.018</t>
  </si>
  <si>
    <t>5203903213.456</t>
  </si>
  <si>
    <t>520418257.088</t>
  </si>
  <si>
    <t>5203111247.407</t>
  </si>
  <si>
    <t>52013191193.41</t>
  </si>
  <si>
    <t>52040993004.297</t>
  </si>
  <si>
    <t>52068632068.213</t>
  </si>
  <si>
    <t>52073901155.802</t>
  </si>
  <si>
    <t>52056492119.404</t>
  </si>
  <si>
    <t>52083011410.612</t>
  </si>
  <si>
    <t>5201351268.239</t>
  </si>
  <si>
    <t>육동성</t>
  </si>
  <si>
    <t>5205779</t>
  </si>
  <si>
    <t>5205779426.169</t>
  </si>
  <si>
    <t>52062882570.565</t>
  </si>
  <si>
    <t>520537647.088</t>
  </si>
  <si>
    <t>5208672191.553</t>
  </si>
  <si>
    <t>5203853259.089</t>
  </si>
  <si>
    <t>52069022138.082</t>
  </si>
  <si>
    <t>52049192008.848</t>
  </si>
  <si>
    <t>52020582748.28</t>
  </si>
  <si>
    <t>5206523789.052</t>
  </si>
  <si>
    <t>52081772266.079</t>
  </si>
  <si>
    <t>이석호</t>
  </si>
  <si>
    <t>5209966</t>
  </si>
  <si>
    <t>5209966523.228</t>
  </si>
  <si>
    <t>52027962139.428</t>
  </si>
  <si>
    <t>52021072821.153</t>
  </si>
  <si>
    <t>52024551806.177</t>
  </si>
  <si>
    <t>52090993113.46</t>
  </si>
  <si>
    <t>52075482914.036</t>
  </si>
  <si>
    <t>5209441547.102</t>
  </si>
  <si>
    <t>52073771415.404</t>
  </si>
  <si>
    <t>5207230203.438</t>
  </si>
  <si>
    <t>52064652290.29</t>
  </si>
  <si>
    <t>52011831983.394</t>
  </si>
  <si>
    <t>임재현</t>
  </si>
  <si>
    <t>5202113</t>
  </si>
  <si>
    <t>5202113259.13</t>
  </si>
  <si>
    <t>52066082407.757</t>
  </si>
  <si>
    <t>52068681559.009</t>
  </si>
  <si>
    <t>5206292422.629</t>
  </si>
  <si>
    <t>5204671675.623</t>
  </si>
  <si>
    <t>52033451569.92</t>
  </si>
  <si>
    <t>52067122203.202</t>
  </si>
  <si>
    <t>5205111274.17</t>
  </si>
  <si>
    <t>52015902653.617</t>
  </si>
  <si>
    <t>5209921122.598</t>
  </si>
  <si>
    <t>정성하</t>
  </si>
  <si>
    <t>5206926</t>
  </si>
  <si>
    <t>52069261201.862</t>
  </si>
  <si>
    <t>52094761277.334</t>
  </si>
  <si>
    <t>정장수</t>
  </si>
  <si>
    <t>5203346</t>
  </si>
  <si>
    <t>5203346619.172</t>
  </si>
  <si>
    <t>5201897638.238</t>
  </si>
  <si>
    <t>5202536511.073</t>
  </si>
  <si>
    <t>5209591271.374</t>
  </si>
  <si>
    <t>5207671258.183</t>
  </si>
  <si>
    <t>지광배</t>
  </si>
  <si>
    <t>5204733</t>
  </si>
  <si>
    <t>52047332672.712</t>
  </si>
  <si>
    <t>520915515.567</t>
  </si>
  <si>
    <t>지정훈</t>
  </si>
  <si>
    <t>5207108</t>
  </si>
  <si>
    <t>5207108675.763</t>
  </si>
  <si>
    <t>최예동</t>
  </si>
  <si>
    <t>5206413</t>
  </si>
  <si>
    <t>5206413402.642</t>
  </si>
  <si>
    <t>5205528514.468</t>
  </si>
  <si>
    <t>5205647265.971</t>
  </si>
  <si>
    <t>52092482071.837</t>
  </si>
  <si>
    <t>5209092196.489</t>
  </si>
  <si>
    <t>52090111779.824</t>
  </si>
  <si>
    <t>52079682139.715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</si>
  <si>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</si>
  <si>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</si>
  <si>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</si>
  <si>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</si>
  <si>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</si>
  <si>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분석기간: 24.07.01-24.07.30</t>
  </si>
  <si>
    <t>24'07</t>
  </si>
  <si>
    <t>개선율(유카전)</t>
  </si>
  <si>
    <t>2위/(32개사)</t>
  </si>
  <si>
    <t>인천전체</t>
  </si>
  <si>
    <t>11%(12명)</t>
  </si>
  <si>
    <t>14%(14명)</t>
  </si>
  <si>
    <t>17%(18명)</t>
  </si>
  <si>
    <t>24%(23명)</t>
  </si>
  <si>
    <t>24%(22명)</t>
  </si>
  <si>
    <t>10%(11명)</t>
  </si>
  <si>
    <t>11%(1명)</t>
  </si>
  <si>
    <t>17%(1명)</t>
  </si>
  <si>
    <t>0%(0명)</t>
  </si>
  <si>
    <t>44%(4명)</t>
  </si>
  <si>
    <t>9%(1명)</t>
  </si>
  <si>
    <t>25%(1명)</t>
  </si>
  <si>
    <t>27%(3명)</t>
  </si>
  <si>
    <t>33%(2명)</t>
  </si>
  <si>
    <t>50%(2명)</t>
  </si>
  <si>
    <t>80%(4명)</t>
  </si>
  <si>
    <t>20%(1명)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</si>
</sst>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180" fontId="61" fillId="16" borderId="0" xfId="0" applyNumberFormat="1" applyFont="1" applyFill="1" applyAlignment="1">
      <alignment horizontal="center" vertical="center"/>
    </xf>
    <xf numFmtId="183" fontId="32" fillId="16" borderId="0" xfId="0" applyNumberFormat="1" applyFont="1" applyFill="1" applyAlignment="1">
      <alignment horizontal="center" vertical="center"/>
    </xf>
    <xf numFmtId="9" fontId="75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8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0" fontId="77" fillId="9" borderId="22" xfId="0" applyFont="1" applyFill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193" fontId="79" fillId="16" borderId="0" xfId="0" applyNumberFormat="1" applyFont="1" applyFill="1" applyAlignment="1">
      <alignment horizontal="right" vertical="center"/>
    </xf>
    <xf numFmtId="49" fontId="79" fillId="15" borderId="0" xfId="0" applyNumberFormat="1" applyFont="1" applyFill="1" applyAlignment="1">
      <alignment horizontal="center" vertical="center" wrapText="1"/>
    </xf>
    <xf numFmtId="180" fontId="66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58" fillId="17" borderId="0" xfId="0" applyFont="1" applyFill="1">
      <alignment vertical="center"/>
    </xf>
    <xf numFmtId="0" fontId="0" fillId="17" borderId="0" xfId="0" applyFill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9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</cellStyles>
  <dxfs count="5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DE0-4423-996B-51A9AEE7968E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2.0002261769687921</c:v>
                </c:pt>
                <c:pt idx="5">
                  <c:v>1.74</c:v>
                </c:pt>
                <c:pt idx="6">
                  <c:v>1.8379871896620164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0.11320754716981132</c:v>
                </c:pt>
                <c:pt idx="1">
                  <c:v>0.14150943396226415</c:v>
                </c:pt>
                <c:pt idx="2">
                  <c:v>0.16981132075471697</c:v>
                </c:pt>
                <c:pt idx="3">
                  <c:v>0.23584905660377359</c:v>
                </c:pt>
                <c:pt idx="4">
                  <c:v>0.23584905660377359</c:v>
                </c:pt>
                <c:pt idx="5">
                  <c:v>0.10377358490566038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0.27272727272727271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0.33333333333333331</c:v>
                </c:pt>
                <c:pt idx="2">
                  <c:v>0.5</c:v>
                </c:pt>
                <c:pt idx="3">
                  <c:v>0.27272727272727271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0.27272727272727271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0.44444444444444442</c:v>
                </c:pt>
                <c:pt idx="1">
                  <c:v>0.16666666666666666</c:v>
                </c:pt>
                <c:pt idx="2">
                  <c:v>0.25</c:v>
                </c:pt>
                <c:pt idx="3">
                  <c:v>9.0909090909090912E-2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0.44444444444444442</c:v>
                </c:pt>
                <c:pt idx="1">
                  <c:v>0.16666666666666666</c:v>
                </c:pt>
                <c:pt idx="2">
                  <c:v>0</c:v>
                </c:pt>
                <c:pt idx="3">
                  <c:v>9.0909090909090912E-2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0.1111111111111111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795618</xdr:colOff>
      <xdr:row>8</xdr:row>
      <xdr:rowOff>526677</xdr:rowOff>
    </xdr:from>
    <xdr:to>
      <xdr:col>2</xdr:col>
      <xdr:colOff>313766</xdr:colOff>
      <xdr:row>16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96471" y="2711824"/>
          <a:ext cx="448236" cy="2487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324967</xdr:colOff>
      <xdr:row>11</xdr:row>
      <xdr:rowOff>56030</xdr:rowOff>
    </xdr:from>
    <xdr:to>
      <xdr:col>2</xdr:col>
      <xdr:colOff>425824</xdr:colOff>
      <xdr:row>12</xdr:row>
      <xdr:rowOff>246531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25820" y="369794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212913</xdr:colOff>
      <xdr:row>7</xdr:row>
      <xdr:rowOff>123264</xdr:rowOff>
    </xdr:from>
    <xdr:to>
      <xdr:col>3</xdr:col>
      <xdr:colOff>369799</xdr:colOff>
      <xdr:row>8</xdr:row>
      <xdr:rowOff>470647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243854" y="21739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627528</xdr:colOff>
      <xdr:row>8</xdr:row>
      <xdr:rowOff>291353</xdr:rowOff>
    </xdr:from>
    <xdr:to>
      <xdr:col>3</xdr:col>
      <xdr:colOff>156882</xdr:colOff>
      <xdr:row>8</xdr:row>
      <xdr:rowOff>470647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658469" y="2476500"/>
          <a:ext cx="403413" cy="179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481854</xdr:colOff>
      <xdr:row>8</xdr:row>
      <xdr:rowOff>179294</xdr:rowOff>
    </xdr:from>
    <xdr:to>
      <xdr:col>3</xdr:col>
      <xdr:colOff>806824</xdr:colOff>
      <xdr:row>8</xdr:row>
      <xdr:rowOff>212912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EDD003C-0DA7-4047-BD9D-4282B8DADA82}"/>
            </a:ext>
          </a:extLst>
        </xdr:cNvPr>
        <xdr:cNvCxnSpPr/>
      </xdr:nvCxnSpPr>
      <xdr:spPr>
        <a:xfrm flipV="1">
          <a:off x="2386854" y="2364441"/>
          <a:ext cx="324970" cy="33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118782</xdr:colOff>
      <xdr:row>6</xdr:row>
      <xdr:rowOff>152398</xdr:rowOff>
    </xdr:from>
    <xdr:to>
      <xdr:col>4</xdr:col>
      <xdr:colOff>275668</xdr:colOff>
      <xdr:row>8</xdr:row>
      <xdr:rowOff>286870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84FCE02D-289E-478E-9779-334E872159B1}"/>
            </a:ext>
          </a:extLst>
        </xdr:cNvPr>
        <xdr:cNvSpPr txBox="1"/>
      </xdr:nvSpPr>
      <xdr:spPr>
        <a:xfrm>
          <a:off x="2023782" y="199016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2DC62B-A7B4-416C-BF95-E9011F4A4A4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775446</xdr:colOff>
      <xdr:row>8</xdr:row>
      <xdr:rowOff>24652</xdr:rowOff>
    </xdr:from>
    <xdr:to>
      <xdr:col>5</xdr:col>
      <xdr:colOff>58273</xdr:colOff>
      <xdr:row>8</xdr:row>
      <xdr:rowOff>506506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A75A4D7-DA5D-424C-97A5-821351FEF948}"/>
            </a:ext>
          </a:extLst>
        </xdr:cNvPr>
        <xdr:cNvSpPr txBox="1"/>
      </xdr:nvSpPr>
      <xdr:spPr>
        <a:xfrm>
          <a:off x="2680446" y="220979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E00E79-2FD2-4DD7-AE84-5835B82EB5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212912</xdr:colOff>
      <xdr:row>8</xdr:row>
      <xdr:rowOff>123265</xdr:rowOff>
    </xdr:from>
    <xdr:to>
      <xdr:col>4</xdr:col>
      <xdr:colOff>593911</xdr:colOff>
      <xdr:row>8</xdr:row>
      <xdr:rowOff>156882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43B498B-B55E-4756-BB91-E79E91BDEDA6}"/>
            </a:ext>
          </a:extLst>
        </xdr:cNvPr>
        <xdr:cNvCxnSpPr/>
      </xdr:nvCxnSpPr>
      <xdr:spPr>
        <a:xfrm flipV="1">
          <a:off x="2991971" y="2308412"/>
          <a:ext cx="380999" cy="336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53787</xdr:colOff>
      <xdr:row>8</xdr:row>
      <xdr:rowOff>692523</xdr:rowOff>
    </xdr:from>
    <xdr:to>
      <xdr:col>6</xdr:col>
      <xdr:colOff>210674</xdr:colOff>
      <xdr:row>10</xdr:row>
      <xdr:rowOff>8965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AB07CDD8-6202-480D-8F59-20DF1D095189}"/>
            </a:ext>
          </a:extLst>
        </xdr:cNvPr>
        <xdr:cNvSpPr txBox="1"/>
      </xdr:nvSpPr>
      <xdr:spPr>
        <a:xfrm>
          <a:off x="3706905" y="28776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2719AA2-3A0D-43BA-893A-3F3DF2B20D9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11205</xdr:colOff>
      <xdr:row>8</xdr:row>
      <xdr:rowOff>280146</xdr:rowOff>
    </xdr:from>
    <xdr:to>
      <xdr:col>5</xdr:col>
      <xdr:colOff>470646</xdr:colOff>
      <xdr:row>12</xdr:row>
      <xdr:rowOff>246528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D314CE7-0492-40BE-B758-9FF453441587}"/>
            </a:ext>
          </a:extLst>
        </xdr:cNvPr>
        <xdr:cNvCxnSpPr/>
      </xdr:nvCxnSpPr>
      <xdr:spPr>
        <a:xfrm>
          <a:off x="3664323" y="2465293"/>
          <a:ext cx="459441" cy="1714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575980</xdr:colOff>
      <xdr:row>11</xdr:row>
      <xdr:rowOff>138952</xdr:rowOff>
    </xdr:from>
    <xdr:to>
      <xdr:col>6</xdr:col>
      <xdr:colOff>732867</xdr:colOff>
      <xdr:row>13</xdr:row>
      <xdr:rowOff>38100</xdr:rowOff>
    </xdr:to>
    <xdr:sp macro="" textlink="$K$17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229098" y="37808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5.6%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690281</xdr:colOff>
      <xdr:row>10</xdr:row>
      <xdr:rowOff>257735</xdr:rowOff>
    </xdr:from>
    <xdr:to>
      <xdr:col>6</xdr:col>
      <xdr:colOff>112059</xdr:colOff>
      <xdr:row>13</xdr:row>
      <xdr:rowOff>174811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 flipV="1">
          <a:off x="4343399" y="3608294"/>
          <a:ext cx="295836" cy="7911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603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300" t="s">
        <v>38</v>
      </c>
      <c r="D4" s="300"/>
      <c r="E4" s="62" t="s">
        <v>113</v>
      </c>
      <c r="F4" s="62" t="s">
        <v>64</v>
      </c>
      <c r="G4" s="94" t="s">
        <v>116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604</v>
      </c>
      <c r="C5" s="301" t="s">
        <v>199</v>
      </c>
      <c r="D5" s="301"/>
      <c r="E5" s="63">
        <v>5</v>
      </c>
      <c r="F5" s="64">
        <v>52</v>
      </c>
      <c r="G5" s="95" t="s">
        <v>68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5"/>
    </row>
    <row r="7" spans="1:28" ht="16.5" customHeight="1">
      <c r="B7" s="52" t="s">
        <v>130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6"/>
      <c r="P9" s="306"/>
    </row>
    <row r="10" spans="1:28" ht="23.25" customHeight="1" thickBot="1">
      <c r="G10" s="6"/>
      <c r="H10" s="202" t="s">
        <v>92</v>
      </c>
      <c r="I10" s="203" t="s">
        <v>93</v>
      </c>
      <c r="J10" s="204" t="str">
        <f>C5</f>
        <v>세운교통</v>
      </c>
      <c r="K10" s="205" t="s">
        <v>94</v>
      </c>
      <c r="X10" s="305"/>
      <c r="Z10" s="39"/>
      <c r="AA10" s="39"/>
      <c r="AB10" s="39"/>
    </row>
    <row r="11" spans="1:28" ht="23.25" customHeight="1" thickTop="1">
      <c r="G11" s="6"/>
      <c r="H11" s="253">
        <v>1</v>
      </c>
      <c r="I11" s="199">
        <v>2.0099999999999998</v>
      </c>
      <c r="J11" s="200">
        <v>1.6200035645275037</v>
      </c>
      <c r="K11" s="201"/>
      <c r="M11" s="2"/>
      <c r="Y11" s="307"/>
      <c r="Z11" s="260"/>
      <c r="AA11" s="258"/>
      <c r="AB11" s="39"/>
    </row>
    <row r="12" spans="1:28" ht="23.25" customHeight="1">
      <c r="G12" s="6"/>
      <c r="H12" s="254">
        <v>2</v>
      </c>
      <c r="I12" s="193">
        <v>2.3662575846193561</v>
      </c>
      <c r="J12" s="200">
        <v>1.9457716284651119</v>
      </c>
      <c r="K12" s="255">
        <v>0.20109095502677055</v>
      </c>
      <c r="M12" s="258"/>
      <c r="Y12" s="307"/>
      <c r="Z12" s="260"/>
      <c r="AA12" s="258"/>
      <c r="AB12" s="39"/>
    </row>
    <row r="13" spans="1:28" ht="23.25" customHeight="1">
      <c r="G13" s="6"/>
      <c r="H13" s="254">
        <v>3</v>
      </c>
      <c r="I13" s="193">
        <v>2.37</v>
      </c>
      <c r="J13" s="200">
        <v>1.9827780472333607</v>
      </c>
      <c r="K13" s="257">
        <v>1.901889113135069E-2</v>
      </c>
      <c r="M13" s="258"/>
      <c r="Y13" s="307"/>
      <c r="Z13" s="260"/>
      <c r="AA13" s="258"/>
      <c r="AB13" s="39"/>
    </row>
    <row r="14" spans="1:28" ht="23.25" customHeight="1">
      <c r="G14" s="6"/>
      <c r="H14" s="254">
        <v>4</v>
      </c>
      <c r="I14" s="193">
        <v>2.33</v>
      </c>
      <c r="J14" s="200">
        <v>1.9933606422329238</v>
      </c>
      <c r="K14" s="257">
        <v>5.3372564893632291E-3</v>
      </c>
      <c r="M14" s="258"/>
      <c r="Y14" s="307"/>
      <c r="Z14" s="260"/>
      <c r="AA14" s="258"/>
      <c r="AB14" s="39"/>
    </row>
    <row r="15" spans="1:28" ht="23.25" customHeight="1">
      <c r="G15" s="6"/>
      <c r="H15" s="254">
        <v>5</v>
      </c>
      <c r="I15" s="193">
        <v>2.29</v>
      </c>
      <c r="J15" s="200">
        <v>2.0002261769687921</v>
      </c>
      <c r="K15" s="257">
        <v>3.4442010092954334E-3</v>
      </c>
      <c r="M15" s="258"/>
      <c r="Y15" s="307"/>
      <c r="Z15" s="260"/>
      <c r="AA15" s="258"/>
      <c r="AB15" s="39"/>
    </row>
    <row r="16" spans="1:28" ht="23.25" customHeight="1">
      <c r="G16" s="6"/>
      <c r="H16" s="254">
        <v>6</v>
      </c>
      <c r="I16" s="193">
        <v>2.0664933427553414</v>
      </c>
      <c r="J16" s="200">
        <v>1.74</v>
      </c>
      <c r="K16" s="257">
        <v>-0.13009837585624806</v>
      </c>
      <c r="M16" s="258"/>
      <c r="Y16" s="307"/>
      <c r="Z16" s="260"/>
      <c r="AA16" s="258"/>
      <c r="AB16" s="39"/>
    </row>
    <row r="17" spans="2:28" ht="23.25" customHeight="1">
      <c r="G17" s="6"/>
      <c r="H17" s="254">
        <v>7</v>
      </c>
      <c r="I17" s="193">
        <v>2.13</v>
      </c>
      <c r="J17" s="200">
        <v>1.8379871896620164</v>
      </c>
      <c r="K17" s="257">
        <v>5.6314476817250769E-2</v>
      </c>
      <c r="M17" s="258"/>
      <c r="Y17" s="307"/>
      <c r="Z17" s="260"/>
      <c r="AA17" s="258"/>
      <c r="AB17" s="39"/>
    </row>
    <row r="18" spans="2:28" ht="23.25" customHeight="1">
      <c r="G18" s="6"/>
      <c r="H18" s="256" t="s">
        <v>605</v>
      </c>
      <c r="I18" s="194">
        <v>5.9701492537313383E-2</v>
      </c>
      <c r="J18" s="195">
        <v>0.13455749722260069</v>
      </c>
      <c r="K18" s="196">
        <v>7.4856004685287303E-2</v>
      </c>
      <c r="M18" s="258"/>
      <c r="Y18" s="307"/>
      <c r="Z18" s="260"/>
      <c r="AA18" s="258"/>
      <c r="AB18" s="39"/>
    </row>
    <row r="19" spans="2:28" ht="23.25" customHeight="1">
      <c r="H19" s="197" t="s">
        <v>109</v>
      </c>
      <c r="I19" s="198"/>
      <c r="J19" s="303" t="s">
        <v>606</v>
      </c>
      <c r="K19" s="304"/>
      <c r="M19" s="258"/>
      <c r="X19" s="2"/>
      <c r="Y19" s="2"/>
      <c r="AB19" s="39"/>
    </row>
    <row r="20" spans="2:28" ht="9" customHeight="1">
      <c r="M20" s="258"/>
      <c r="X20" s="2"/>
      <c r="Y20" s="2"/>
      <c r="AB20" s="258"/>
    </row>
    <row r="21" spans="2:28" ht="16.5" customHeight="1">
      <c r="B21" s="52" t="s">
        <v>131</v>
      </c>
      <c r="C21" s="52"/>
      <c r="D21" s="51"/>
      <c r="E21" s="51"/>
      <c r="F21" s="51"/>
      <c r="G21" s="51"/>
      <c r="H21" s="51"/>
      <c r="I21" s="51"/>
      <c r="J21" s="51"/>
      <c r="K21" s="51"/>
      <c r="M21" s="258"/>
      <c r="X21" s="2"/>
      <c r="Y21" s="2"/>
      <c r="AB21" s="258"/>
    </row>
    <row r="22" spans="2:28" ht="27.75" customHeight="1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58"/>
      <c r="X22" s="2"/>
      <c r="Y22" s="2"/>
      <c r="AB22" s="258"/>
    </row>
    <row r="23" spans="2:28" ht="23.25" customHeight="1">
      <c r="B23" s="76" t="s">
        <v>607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58"/>
      <c r="N23" s="308" t="str">
        <f>C5</f>
        <v>세운교통</v>
      </c>
      <c r="Y23" s="2"/>
    </row>
    <row r="24" spans="2:28" ht="22.5" customHeight="1">
      <c r="B24" s="249" t="s">
        <v>119</v>
      </c>
      <c r="C24" s="69">
        <v>7</v>
      </c>
      <c r="D24" s="70">
        <v>3.0360453497172084E-2</v>
      </c>
      <c r="E24" s="70">
        <v>0.35357328267680993</v>
      </c>
      <c r="F24" s="70">
        <v>0.14471871975467002</v>
      </c>
      <c r="G24" s="71">
        <v>15.290605263157895</v>
      </c>
      <c r="H24" s="72">
        <v>0.14661934083962816</v>
      </c>
      <c r="I24" s="72">
        <v>14.313788570940323</v>
      </c>
      <c r="J24" s="73">
        <v>1.8379871896620164</v>
      </c>
      <c r="K24" s="74" t="s">
        <v>68</v>
      </c>
      <c r="M24" s="258"/>
      <c r="N24" s="39" t="s">
        <v>68</v>
      </c>
      <c r="O24" s="39">
        <v>100</v>
      </c>
      <c r="Y24" s="2"/>
    </row>
    <row r="25" spans="2:28" ht="22.5" customHeight="1">
      <c r="B25" s="53" t="s">
        <v>108</v>
      </c>
      <c r="C25" s="53"/>
      <c r="D25" s="67">
        <f>D24/D23-1</f>
        <v>0.44801525637833528</v>
      </c>
      <c r="E25" s="67">
        <f t="shared" ref="E25:J25" si="0">E24/E23-1</f>
        <v>1.2564893950379075E-2</v>
      </c>
      <c r="F25" s="67">
        <f t="shared" si="0"/>
        <v>-0.1593303821672688</v>
      </c>
      <c r="G25" s="67">
        <f t="shared" si="0"/>
        <v>0.12080407615605315</v>
      </c>
      <c r="H25" s="67">
        <f t="shared" si="0"/>
        <v>-0.3671747558420444</v>
      </c>
      <c r="I25" s="67">
        <f t="shared" si="0"/>
        <v>3.0710969010388833E-2</v>
      </c>
      <c r="J25" s="67">
        <f t="shared" si="0"/>
        <v>-0.13784237615597217</v>
      </c>
      <c r="K25" s="68" t="str">
        <f>J19</f>
        <v>2위/(32개사)</v>
      </c>
      <c r="M25" s="2" t="s">
        <v>188</v>
      </c>
      <c r="N25" s="309">
        <v>0.11320754716981132</v>
      </c>
      <c r="O25" s="39">
        <v>12</v>
      </c>
      <c r="X25" s="2"/>
      <c r="Y25" s="2"/>
    </row>
    <row r="26" spans="2:28" ht="22.5" customHeight="1">
      <c r="M26" s="2" t="s">
        <v>189</v>
      </c>
      <c r="N26" s="309">
        <v>0.14150943396226415</v>
      </c>
      <c r="O26" s="39">
        <v>14</v>
      </c>
      <c r="X26" s="2"/>
      <c r="Y26" s="2"/>
    </row>
    <row r="27" spans="2:28" ht="17.25" customHeight="1">
      <c r="B27" s="52" t="s">
        <v>132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118</v>
      </c>
      <c r="N27" s="309">
        <v>0.16981132075471697</v>
      </c>
      <c r="O27" s="39">
        <v>18</v>
      </c>
      <c r="X27" s="2"/>
      <c r="Y27" s="2"/>
    </row>
    <row r="28" spans="2:28" ht="22.5" customHeight="1">
      <c r="B28" s="60"/>
      <c r="C28" s="60"/>
      <c r="M28" s="2" t="s">
        <v>190</v>
      </c>
      <c r="N28" s="309">
        <v>0.23584905660377359</v>
      </c>
      <c r="O28" s="39">
        <v>23</v>
      </c>
      <c r="X28" s="2"/>
      <c r="Y28" s="2"/>
    </row>
    <row r="29" spans="2:28" ht="22.5" customHeight="1" thickBot="1">
      <c r="H29" s="206" t="s">
        <v>92</v>
      </c>
      <c r="I29" s="207" t="s">
        <v>93</v>
      </c>
      <c r="J29" s="208" t="str">
        <f>J10</f>
        <v>세운교통</v>
      </c>
      <c r="K29" s="209" t="s">
        <v>117</v>
      </c>
      <c r="M29" s="2" t="s">
        <v>191</v>
      </c>
      <c r="N29" s="309">
        <v>0.23584905660377359</v>
      </c>
      <c r="O29" s="39">
        <v>22</v>
      </c>
      <c r="X29" s="2"/>
      <c r="Y29" s="2"/>
    </row>
    <row r="30" spans="2:28" ht="22.5" customHeight="1" thickTop="1">
      <c r="H30" s="214" t="s">
        <v>111</v>
      </c>
      <c r="I30" s="215" t="s">
        <v>69</v>
      </c>
      <c r="J30" s="216" t="s">
        <v>68</v>
      </c>
      <c r="K30" s="217"/>
      <c r="M30" s="2" t="s">
        <v>76</v>
      </c>
      <c r="N30" s="309">
        <v>0.10377358490566038</v>
      </c>
      <c r="O30" s="39">
        <v>11</v>
      </c>
      <c r="X30" s="2"/>
      <c r="Z30" s="39"/>
      <c r="AA30" s="39"/>
      <c r="AB30" s="39"/>
    </row>
    <row r="31" spans="2:28" ht="21" customHeight="1">
      <c r="H31" s="210" t="s">
        <v>95</v>
      </c>
      <c r="I31" s="211">
        <v>4.5564191905655319E-2</v>
      </c>
      <c r="J31" s="212" t="s">
        <v>608</v>
      </c>
      <c r="K31" s="213">
        <v>6.7643355264156005E-2</v>
      </c>
      <c r="M31" s="2"/>
      <c r="X31" s="2"/>
      <c r="Z31" s="39"/>
      <c r="AA31" s="39"/>
      <c r="AB31" s="39"/>
    </row>
    <row r="32" spans="2:28" ht="21" customHeight="1">
      <c r="H32" s="185" t="s">
        <v>96</v>
      </c>
      <c r="I32" s="177">
        <v>6.968641114982578E-2</v>
      </c>
      <c r="J32" s="186" t="s">
        <v>609</v>
      </c>
      <c r="K32" s="187">
        <v>7.1823022812438367E-2</v>
      </c>
      <c r="L32" s="4"/>
      <c r="M32" s="2"/>
      <c r="X32" s="2"/>
      <c r="Z32" s="39"/>
      <c r="AA32" s="39"/>
      <c r="AB32" s="39"/>
    </row>
    <row r="33" spans="2:28" ht="21" customHeight="1">
      <c r="H33" s="184" t="s">
        <v>97</v>
      </c>
      <c r="I33" s="177">
        <v>0.13669257571696597</v>
      </c>
      <c r="J33" s="186" t="s">
        <v>610</v>
      </c>
      <c r="K33" s="187">
        <v>3.3118745037751002E-2</v>
      </c>
      <c r="L33" s="4"/>
      <c r="M33" s="2"/>
      <c r="X33" s="2"/>
      <c r="Z33" s="39"/>
      <c r="AA33" s="39"/>
      <c r="AB33" s="39"/>
    </row>
    <row r="34" spans="2:28" ht="21" customHeight="1">
      <c r="H34" s="184" t="s">
        <v>100</v>
      </c>
      <c r="I34" s="177">
        <v>0.22728491021173949</v>
      </c>
      <c r="J34" s="186" t="s">
        <v>611</v>
      </c>
      <c r="K34" s="187">
        <v>8.5641463920340943E-3</v>
      </c>
      <c r="L34" s="4"/>
      <c r="M34" s="2"/>
      <c r="X34" s="2"/>
      <c r="Z34" s="39"/>
      <c r="AA34" s="39"/>
      <c r="AB34" s="39"/>
    </row>
    <row r="35" spans="2:28" ht="21" customHeight="1">
      <c r="H35" s="188" t="s">
        <v>98</v>
      </c>
      <c r="I35" s="177">
        <v>0.24658268560707586</v>
      </c>
      <c r="J35" s="186" t="s">
        <v>612</v>
      </c>
      <c r="K35" s="187">
        <v>-1.073362900330227E-2</v>
      </c>
      <c r="L35" s="4"/>
      <c r="M35" s="2"/>
      <c r="X35" s="2"/>
      <c r="Z35" s="39"/>
      <c r="AA35" s="39"/>
      <c r="AB35" s="39"/>
    </row>
    <row r="36" spans="2:28" ht="21" customHeight="1">
      <c r="H36" s="189" t="s">
        <v>99</v>
      </c>
      <c r="I36" s="190">
        <v>0.27418922540873758</v>
      </c>
      <c r="J36" s="191" t="s">
        <v>613</v>
      </c>
      <c r="K36" s="192">
        <v>-0.1704156405030772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133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126</v>
      </c>
      <c r="X39" s="2"/>
      <c r="Z39" s="39"/>
      <c r="AA39" s="39"/>
      <c r="AB39" s="39"/>
    </row>
    <row r="40" spans="2:28" ht="22.5" customHeight="1">
      <c r="B40" s="251" t="s">
        <v>119</v>
      </c>
      <c r="C40" s="77">
        <v>1</v>
      </c>
      <c r="D40" s="78">
        <v>5.2281653476100018E-2</v>
      </c>
      <c r="E40" s="78">
        <v>0.50188845848997832</v>
      </c>
      <c r="F40" s="78">
        <v>0.16446806024258009</v>
      </c>
      <c r="G40" s="79">
        <v>19.411125000000002</v>
      </c>
      <c r="H40" s="80">
        <v>1.9697088686123025</v>
      </c>
      <c r="I40" s="80">
        <v>34.964023316362983</v>
      </c>
      <c r="J40" s="81">
        <v>1.6200035645275037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49" t="s">
        <v>119</v>
      </c>
      <c r="C41" s="69">
        <v>2</v>
      </c>
      <c r="D41" s="70">
        <v>8.9610827158475001E-2</v>
      </c>
      <c r="E41" s="70">
        <v>0.37867048240351647</v>
      </c>
      <c r="F41" s="70">
        <v>0.15200566769255347</v>
      </c>
      <c r="G41" s="71">
        <v>15.967413793103452</v>
      </c>
      <c r="H41" s="72">
        <v>0.60205717811165504</v>
      </c>
      <c r="I41" s="72">
        <v>10.380719859897017</v>
      </c>
      <c r="J41" s="73">
        <v>1.9457716284651119</v>
      </c>
      <c r="K41" s="74" t="s">
        <v>118</v>
      </c>
      <c r="M41" s="2"/>
      <c r="N41" s="39">
        <v>4</v>
      </c>
      <c r="X41" s="2"/>
      <c r="Z41" s="39"/>
      <c r="AA41" s="39"/>
      <c r="AB41" s="39"/>
    </row>
    <row r="42" spans="2:28" ht="22.5" customHeight="1">
      <c r="B42" s="249" t="s">
        <v>119</v>
      </c>
      <c r="C42" s="69">
        <v>3</v>
      </c>
      <c r="D42" s="70">
        <v>2.8451837859002217E-2</v>
      </c>
      <c r="E42" s="70">
        <v>0.3599501103353171</v>
      </c>
      <c r="F42" s="70">
        <v>0.15610498912018692</v>
      </c>
      <c r="G42" s="71">
        <v>14.130687499999997</v>
      </c>
      <c r="H42" s="72">
        <v>1.3300765833897565</v>
      </c>
      <c r="I42" s="72">
        <v>13.218932952476091</v>
      </c>
      <c r="J42" s="73">
        <v>1.9827780472333607</v>
      </c>
      <c r="K42" s="74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49" t="s">
        <v>119</v>
      </c>
      <c r="C43" s="69">
        <v>4</v>
      </c>
      <c r="D43" s="70">
        <v>2.5228876281622448E-2</v>
      </c>
      <c r="E43" s="70">
        <v>0.35860212284610615</v>
      </c>
      <c r="F43" s="70">
        <v>0.16030397174152802</v>
      </c>
      <c r="G43" s="71">
        <v>13.978793103448275</v>
      </c>
      <c r="H43" s="72">
        <v>0.20505398943611561</v>
      </c>
      <c r="I43" s="72">
        <v>13.014897329504043</v>
      </c>
      <c r="J43" s="73">
        <v>1.9933606422329238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49" t="s">
        <v>119</v>
      </c>
      <c r="C44" s="69">
        <v>5</v>
      </c>
      <c r="D44" s="70">
        <v>2.7414650630482061E-2</v>
      </c>
      <c r="E44" s="70">
        <v>0.35403004594150678</v>
      </c>
      <c r="F44" s="70">
        <v>0.15466186002718635</v>
      </c>
      <c r="G44" s="71">
        <v>13.903359999999997</v>
      </c>
      <c r="H44" s="72">
        <v>0.17023670775826133</v>
      </c>
      <c r="I44" s="72">
        <v>12.925765345187774</v>
      </c>
      <c r="J44" s="73">
        <v>2.0002261769687921</v>
      </c>
      <c r="K44" s="74" t="s">
        <v>66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49" t="s">
        <v>119</v>
      </c>
      <c r="C45" s="69">
        <v>6</v>
      </c>
      <c r="D45" s="70">
        <v>2.8583132391298963E-2</v>
      </c>
      <c r="E45" s="70">
        <v>0.34759212413675317</v>
      </c>
      <c r="F45" s="70">
        <v>0.14689963724970828</v>
      </c>
      <c r="G45" s="71">
        <v>14.36916279069767</v>
      </c>
      <c r="H45" s="72">
        <v>0.21291435153523669</v>
      </c>
      <c r="I45" s="72">
        <v>14.456771816146521</v>
      </c>
      <c r="J45" s="73">
        <v>1.74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49" t="s">
        <v>119</v>
      </c>
      <c r="C46" s="69">
        <v>7</v>
      </c>
      <c r="D46" s="70">
        <v>3.0360453497172084E-2</v>
      </c>
      <c r="E46" s="70">
        <v>0.35357328267680993</v>
      </c>
      <c r="F46" s="70">
        <v>0.14471871975467002</v>
      </c>
      <c r="G46" s="71">
        <v>15.290605263157895</v>
      </c>
      <c r="H46" s="72">
        <v>0.14661934083962816</v>
      </c>
      <c r="I46" s="72">
        <v>14.313788570940323</v>
      </c>
      <c r="J46" s="73">
        <v>1.8379871896620164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5.5" customHeight="1">
      <c r="B47" s="53" t="s">
        <v>108</v>
      </c>
      <c r="C47" s="53"/>
      <c r="D47" s="67" cm="1">
        <f t="array" aca="1" ref="D47" ca="1">(INDIRECT(ADDRESS(ROW()-1,COLUMN()))/INDIRECT(ADDRESS(ROW()-2,COLUMN())))-1</f>
        <v>6.2180767368035461E-2</v>
      </c>
      <c r="E47" s="67" cm="1">
        <f t="array" aca="1" ref="E47" ca="1">(INDIRECT(ADDRESS(ROW()-1,COLUMN()))/INDIRECT(ADDRESS(ROW()-2,COLUMN())))-1</f>
        <v>1.7207405245187823E-2</v>
      </c>
      <c r="F47" s="67" cm="1">
        <f t="array" aca="1" ref="F47" ca="1">(INDIRECT(ADDRESS(ROW()-1,COLUMN()))/INDIRECT(ADDRESS(ROW()-2,COLUMN())))-1</f>
        <v>-1.4846309602051799E-2</v>
      </c>
      <c r="G47" s="67" cm="1">
        <f t="array" aca="1" ref="G47" ca="1">(INDIRECT(ADDRESS(ROW()-1,COLUMN()))/INDIRECT(ADDRESS(ROW()-2,COLUMN())))-1</f>
        <v>6.4126385502205396E-2</v>
      </c>
      <c r="H47" s="67" cm="1">
        <f t="array" aca="1" ref="H47" ca="1">(INDIRECT(ADDRESS(ROW()-1,COLUMN()))/INDIRECT(ADDRESS(ROW()-2,COLUMN())))-1</f>
        <v>-0.31136938500191658</v>
      </c>
      <c r="I47" s="67" cm="1">
        <f t="array" aca="1" ref="I47" ca="1">(INDIRECT(ADDRESS(ROW()-1,COLUMN()))/INDIRECT(ADDRESS(ROW()-2,COLUMN())))-1</f>
        <v>-9.8903992554203457E-3</v>
      </c>
      <c r="J47" s="67" cm="1">
        <f t="array" aca="1" ref="J47" ca="1">(INDIRECT(ADDRESS(ROW()-1,COLUMN()))/INDIRECT(ADDRESS(ROW()-2,COLUMN())))-1</f>
        <v>5.6314476817250769E-2</v>
      </c>
      <c r="K47" s="75" t="str" cm="1">
        <f t="array" aca="1" ref="K47" ca="1">_xlfn.IFS(N47=0,"등급유지",N47&gt;0,N47&amp;"등급 상승",N47&lt;0,N47&amp;"등급 하락")</f>
        <v>1등급 상승</v>
      </c>
      <c r="M47" s="310"/>
      <c r="N47" s="39" cm="1">
        <f t="array" aca="1" ref="N47" ca="1">(INDIRECT(ADDRESS(ROW()-1,COLUMN()))-INDIRECT(ADDRESS(ROW()-2,COLUMN())))</f>
        <v>1</v>
      </c>
      <c r="O47" s="39" t="s">
        <v>127</v>
      </c>
      <c r="X47" s="311"/>
      <c r="Z47" s="259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310"/>
      <c r="N48" s="2"/>
      <c r="O48" s="2"/>
      <c r="X48" s="311"/>
      <c r="Z48" s="259"/>
      <c r="AA48" s="39"/>
      <c r="AB48" s="39"/>
    </row>
    <row r="49" spans="2:28" ht="18" customHeight="1">
      <c r="B49" s="52" t="s">
        <v>134</v>
      </c>
      <c r="C49" s="52"/>
      <c r="D49" s="51"/>
      <c r="E49" s="51"/>
      <c r="F49" s="51"/>
      <c r="G49" s="51"/>
      <c r="H49" s="51"/>
      <c r="I49" s="51"/>
      <c r="J49" s="51"/>
      <c r="K49" s="51"/>
      <c r="M49" s="310"/>
      <c r="X49" s="311"/>
      <c r="Z49" s="259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10"/>
      <c r="X50" s="311"/>
      <c r="Z50" s="259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10"/>
      <c r="N51" s="311"/>
      <c r="P51" s="259"/>
      <c r="AA51" s="40"/>
    </row>
    <row r="52" spans="2:28" ht="25.5" customHeight="1">
      <c r="B52" s="48"/>
      <c r="C52" s="48"/>
      <c r="D52" s="49"/>
      <c r="M52" s="310"/>
      <c r="N52" s="311"/>
      <c r="P52" s="259"/>
      <c r="AA52" s="40"/>
    </row>
    <row r="53" spans="2:28" ht="25.5" customHeight="1">
      <c r="B53" s="48"/>
      <c r="C53" s="48"/>
      <c r="D53" s="49"/>
      <c r="M53" s="310"/>
      <c r="N53" s="311"/>
      <c r="P53" s="259"/>
      <c r="AA53" s="40"/>
    </row>
    <row r="54" spans="2:28" ht="25.5" customHeight="1">
      <c r="B54" s="48"/>
      <c r="C54" s="48"/>
      <c r="D54" s="49"/>
      <c r="M54" s="310"/>
      <c r="N54" s="311"/>
      <c r="P54" s="259"/>
      <c r="AA54" s="40"/>
    </row>
    <row r="55" spans="2:28" ht="25.5" customHeight="1">
      <c r="B55" s="48"/>
      <c r="C55" s="48"/>
      <c r="D55" s="49"/>
      <c r="M55" s="310"/>
      <c r="N55" s="311"/>
      <c r="P55" s="259"/>
      <c r="AA55" s="40"/>
    </row>
    <row r="56" spans="2:28" ht="25.5" customHeight="1">
      <c r="B56" s="48"/>
      <c r="C56" s="48"/>
      <c r="D56" s="49"/>
      <c r="M56" s="310"/>
      <c r="N56" s="311"/>
      <c r="P56" s="259"/>
      <c r="AA56" s="40"/>
    </row>
    <row r="57" spans="2:28" ht="25.5" customHeight="1">
      <c r="B57" s="48"/>
      <c r="C57" s="48"/>
      <c r="D57" s="49"/>
      <c r="M57" s="310"/>
      <c r="N57" s="311"/>
      <c r="P57" s="259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0"/>
      <c r="N58" s="311"/>
      <c r="P58" s="259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10"/>
      <c r="N59" s="311"/>
      <c r="P59" s="259"/>
      <c r="AA59" s="40"/>
    </row>
    <row r="60" spans="2:28" ht="25.5" customHeight="1" thickBot="1">
      <c r="B60" s="218" t="s">
        <v>92</v>
      </c>
      <c r="C60" s="219" t="s">
        <v>120</v>
      </c>
      <c r="D60" s="219" t="s">
        <v>123</v>
      </c>
      <c r="E60" s="219" t="s">
        <v>122</v>
      </c>
      <c r="F60" s="219" t="s">
        <v>121</v>
      </c>
      <c r="G60" s="219" t="s">
        <v>124</v>
      </c>
      <c r="H60" s="219" t="s">
        <v>178</v>
      </c>
      <c r="I60" s="219" t="s">
        <v>178</v>
      </c>
      <c r="J60" s="219" t="s">
        <v>178</v>
      </c>
      <c r="K60" s="220" t="s">
        <v>178</v>
      </c>
      <c r="M60" s="312">
        <v>1</v>
      </c>
      <c r="N60" s="313">
        <v>2</v>
      </c>
      <c r="O60" s="313">
        <v>3</v>
      </c>
      <c r="P60" s="312">
        <v>4</v>
      </c>
      <c r="Q60" s="313">
        <v>5</v>
      </c>
      <c r="R60" s="313"/>
      <c r="S60" s="312"/>
      <c r="T60" s="313"/>
      <c r="U60" s="314"/>
      <c r="AA60" s="40"/>
    </row>
    <row r="61" spans="2:28" ht="25.5" customHeight="1" thickTop="1">
      <c r="B61" s="223" t="s">
        <v>111</v>
      </c>
      <c r="C61" s="224" t="s">
        <v>66</v>
      </c>
      <c r="D61" s="225" t="s">
        <v>68</v>
      </c>
      <c r="E61" s="225" t="s">
        <v>69</v>
      </c>
      <c r="F61" s="225" t="s">
        <v>69</v>
      </c>
      <c r="G61" s="225" t="s">
        <v>67</v>
      </c>
      <c r="H61" s="225" t="s">
        <v>178</v>
      </c>
      <c r="I61" s="225" t="s">
        <v>178</v>
      </c>
      <c r="J61" s="225" t="s">
        <v>178</v>
      </c>
      <c r="K61" s="225" t="s">
        <v>178</v>
      </c>
      <c r="M61" s="312" t="s">
        <v>120</v>
      </c>
      <c r="N61" s="312" t="s">
        <v>123</v>
      </c>
      <c r="O61" s="312" t="s">
        <v>122</v>
      </c>
      <c r="P61" s="312" t="s">
        <v>121</v>
      </c>
      <c r="Q61" s="312" t="s">
        <v>124</v>
      </c>
      <c r="R61" s="312"/>
      <c r="S61" s="312"/>
      <c r="T61" s="312"/>
      <c r="U61" s="310"/>
      <c r="AA61" s="40"/>
    </row>
    <row r="62" spans="2:28" ht="25.5" customHeight="1">
      <c r="B62" s="221" t="s">
        <v>95</v>
      </c>
      <c r="C62" s="211" t="s">
        <v>614</v>
      </c>
      <c r="D62" s="211" t="s">
        <v>615</v>
      </c>
      <c r="E62" s="211" t="s">
        <v>616</v>
      </c>
      <c r="F62" s="211" t="s">
        <v>616</v>
      </c>
      <c r="G62" s="211" t="s">
        <v>616</v>
      </c>
      <c r="H62" s="211" t="s">
        <v>178</v>
      </c>
      <c r="I62" s="211" t="s">
        <v>178</v>
      </c>
      <c r="J62" s="211" t="s">
        <v>178</v>
      </c>
      <c r="K62" s="222" t="s">
        <v>178</v>
      </c>
      <c r="M62" s="310"/>
      <c r="N62" s="311"/>
      <c r="P62" s="259"/>
      <c r="AA62" s="40"/>
    </row>
    <row r="63" spans="2:28" ht="25.5" customHeight="1">
      <c r="B63" s="176" t="s">
        <v>96</v>
      </c>
      <c r="C63" s="178" t="s">
        <v>617</v>
      </c>
      <c r="D63" s="178" t="s">
        <v>615</v>
      </c>
      <c r="E63" s="178" t="s">
        <v>616</v>
      </c>
      <c r="F63" s="178" t="s">
        <v>618</v>
      </c>
      <c r="G63" s="178" t="s">
        <v>616</v>
      </c>
      <c r="H63" s="178" t="s">
        <v>178</v>
      </c>
      <c r="I63" s="178" t="s">
        <v>178</v>
      </c>
      <c r="J63" s="178" t="s">
        <v>178</v>
      </c>
      <c r="K63" s="179" t="s">
        <v>178</v>
      </c>
      <c r="M63" s="315">
        <v>0.1111111111111111</v>
      </c>
      <c r="N63" s="315">
        <v>0.16666666666666666</v>
      </c>
      <c r="O63" s="315">
        <v>0</v>
      </c>
      <c r="P63" s="315">
        <v>0</v>
      </c>
      <c r="Q63" s="315">
        <v>0</v>
      </c>
      <c r="R63" s="315"/>
      <c r="S63" s="315"/>
      <c r="T63" s="315"/>
      <c r="AA63" s="40"/>
    </row>
    <row r="64" spans="2:28" ht="25.5" customHeight="1">
      <c r="B64" s="175" t="s">
        <v>97</v>
      </c>
      <c r="C64" s="178" t="s">
        <v>617</v>
      </c>
      <c r="D64" s="178" t="s">
        <v>615</v>
      </c>
      <c r="E64" s="178" t="s">
        <v>619</v>
      </c>
      <c r="F64" s="178" t="s">
        <v>618</v>
      </c>
      <c r="G64" s="178" t="s">
        <v>616</v>
      </c>
      <c r="H64" s="178" t="s">
        <v>178</v>
      </c>
      <c r="I64" s="178" t="s">
        <v>178</v>
      </c>
      <c r="J64" s="178" t="s">
        <v>178</v>
      </c>
      <c r="K64" s="179" t="s">
        <v>178</v>
      </c>
      <c r="M64" s="315">
        <v>0.44444444444444442</v>
      </c>
      <c r="N64" s="315">
        <v>0.16666666666666666</v>
      </c>
      <c r="O64" s="315">
        <v>0</v>
      </c>
      <c r="P64" s="315">
        <v>9.0909090909090912E-2</v>
      </c>
      <c r="Q64" s="315">
        <v>0</v>
      </c>
      <c r="R64" s="315"/>
      <c r="S64" s="315"/>
      <c r="T64" s="315"/>
      <c r="AA64" s="40"/>
    </row>
    <row r="65" spans="2:27" ht="25.5" customHeight="1">
      <c r="B65" s="175" t="s">
        <v>100</v>
      </c>
      <c r="C65" s="178" t="s">
        <v>616</v>
      </c>
      <c r="D65" s="178" t="s">
        <v>616</v>
      </c>
      <c r="E65" s="178" t="s">
        <v>619</v>
      </c>
      <c r="F65" s="178" t="s">
        <v>620</v>
      </c>
      <c r="G65" s="178" t="s">
        <v>616</v>
      </c>
      <c r="H65" s="178" t="s">
        <v>178</v>
      </c>
      <c r="I65" s="178" t="s">
        <v>178</v>
      </c>
      <c r="J65" s="178" t="s">
        <v>178</v>
      </c>
      <c r="K65" s="179" t="s">
        <v>178</v>
      </c>
      <c r="M65" s="315">
        <v>0.44444444444444442</v>
      </c>
      <c r="N65" s="315">
        <v>0.16666666666666666</v>
      </c>
      <c r="O65" s="315">
        <v>0.25</v>
      </c>
      <c r="P65" s="315">
        <v>9.0909090909090912E-2</v>
      </c>
      <c r="Q65" s="315">
        <v>0</v>
      </c>
      <c r="R65" s="315"/>
      <c r="S65" s="315"/>
      <c r="T65" s="315"/>
      <c r="AA65" s="40"/>
    </row>
    <row r="66" spans="2:27" ht="25.5" customHeight="1">
      <c r="B66" s="180" t="s">
        <v>98</v>
      </c>
      <c r="C66" s="178" t="s">
        <v>616</v>
      </c>
      <c r="D66" s="178" t="s">
        <v>621</v>
      </c>
      <c r="E66" s="178" t="s">
        <v>622</v>
      </c>
      <c r="F66" s="178" t="s">
        <v>620</v>
      </c>
      <c r="G66" s="178" t="s">
        <v>623</v>
      </c>
      <c r="H66" s="178" t="s">
        <v>178</v>
      </c>
      <c r="I66" s="178" t="s">
        <v>178</v>
      </c>
      <c r="J66" s="178" t="s">
        <v>178</v>
      </c>
      <c r="K66" s="179" t="s">
        <v>178</v>
      </c>
      <c r="M66" s="315">
        <v>0</v>
      </c>
      <c r="N66" s="315">
        <v>0</v>
      </c>
      <c r="O66" s="315">
        <v>0.25</v>
      </c>
      <c r="P66" s="315">
        <v>0.27272727272727271</v>
      </c>
      <c r="Q66" s="315">
        <v>0</v>
      </c>
      <c r="R66" s="315"/>
      <c r="S66" s="315"/>
      <c r="T66" s="315"/>
      <c r="AA66" s="40"/>
    </row>
    <row r="67" spans="2:27" ht="25.5" customHeight="1">
      <c r="B67" s="181" t="s">
        <v>99</v>
      </c>
      <c r="C67" s="182" t="s">
        <v>616</v>
      </c>
      <c r="D67" s="182" t="s">
        <v>616</v>
      </c>
      <c r="E67" s="182" t="s">
        <v>616</v>
      </c>
      <c r="F67" s="182" t="s">
        <v>620</v>
      </c>
      <c r="G67" s="182" t="s">
        <v>624</v>
      </c>
      <c r="H67" s="182" t="s">
        <v>178</v>
      </c>
      <c r="I67" s="182" t="s">
        <v>178</v>
      </c>
      <c r="J67" s="182" t="s">
        <v>178</v>
      </c>
      <c r="K67" s="183" t="s">
        <v>178</v>
      </c>
      <c r="M67" s="315">
        <v>0</v>
      </c>
      <c r="N67" s="315">
        <v>0.33333333333333331</v>
      </c>
      <c r="O67" s="315">
        <v>0.5</v>
      </c>
      <c r="P67" s="315">
        <v>0.27272727272727271</v>
      </c>
      <c r="Q67" s="315">
        <v>0.8</v>
      </c>
      <c r="R67" s="315"/>
      <c r="S67" s="315"/>
      <c r="T67" s="315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15">
        <v>0</v>
      </c>
      <c r="N68" s="315">
        <v>0</v>
      </c>
      <c r="O68" s="315">
        <v>0</v>
      </c>
      <c r="P68" s="315">
        <v>0.27272727272727271</v>
      </c>
      <c r="Q68" s="315">
        <v>0.2</v>
      </c>
      <c r="R68" s="315"/>
      <c r="S68" s="315"/>
      <c r="T68" s="315"/>
      <c r="AA68" s="40"/>
    </row>
    <row r="69" spans="2:27" ht="17.25" customHeight="1">
      <c r="B69" s="52" t="s">
        <v>135</v>
      </c>
      <c r="C69" s="52"/>
      <c r="D69" s="51"/>
      <c r="E69" s="51"/>
      <c r="F69" s="51"/>
      <c r="G69" s="51"/>
      <c r="H69" s="51"/>
      <c r="I69" s="51"/>
      <c r="J69" s="51"/>
      <c r="K69" s="51"/>
      <c r="M69" s="310"/>
      <c r="N69" s="311"/>
      <c r="P69" s="259"/>
      <c r="AA69" s="40"/>
    </row>
    <row r="70" spans="2:27" ht="30.75" customHeight="1">
      <c r="B70" s="56" t="s">
        <v>75</v>
      </c>
      <c r="C70" s="56" t="s">
        <v>102</v>
      </c>
      <c r="D70" s="56" t="s">
        <v>103</v>
      </c>
      <c r="E70" s="56" t="s">
        <v>104</v>
      </c>
      <c r="F70" s="56" t="s">
        <v>105</v>
      </c>
      <c r="G70" s="56" t="s">
        <v>106</v>
      </c>
      <c r="H70" s="56" t="s">
        <v>6</v>
      </c>
      <c r="I70" s="56" t="s">
        <v>7</v>
      </c>
      <c r="J70" s="56" t="s">
        <v>107</v>
      </c>
      <c r="K70" s="56" t="s">
        <v>110</v>
      </c>
      <c r="M70" s="310"/>
      <c r="N70" s="311"/>
      <c r="P70" s="259"/>
      <c r="AA70" s="40"/>
    </row>
    <row r="71" spans="2:27" ht="19.5" customHeight="1">
      <c r="B71" s="87" t="s">
        <v>120</v>
      </c>
      <c r="C71" s="66">
        <v>1</v>
      </c>
      <c r="D71" s="88">
        <v>4.5501938391325526E-2</v>
      </c>
      <c r="E71" s="88">
        <v>0.50425017710522779</v>
      </c>
      <c r="F71" s="88">
        <v>0.17491083653356107</v>
      </c>
      <c r="G71" s="89">
        <v>21.505705882352938</v>
      </c>
      <c r="H71" s="90">
        <v>2.4561630297856603</v>
      </c>
      <c r="I71" s="90">
        <v>35.345284661381058</v>
      </c>
      <c r="J71" s="91">
        <v>1.6041574363231759</v>
      </c>
      <c r="K71" s="74"/>
      <c r="M71" s="310"/>
      <c r="N71" s="311"/>
      <c r="P71" s="259"/>
      <c r="AA71" s="40"/>
    </row>
    <row r="72" spans="2:27" ht="19.5" customHeight="1">
      <c r="B72" s="87" t="s">
        <v>120</v>
      </c>
      <c r="C72" s="66">
        <v>2</v>
      </c>
      <c r="D72" s="88">
        <v>6.2417790783889218E-2</v>
      </c>
      <c r="E72" s="88">
        <v>0.39445957071969728</v>
      </c>
      <c r="F72" s="88">
        <v>0.17075607030500242</v>
      </c>
      <c r="G72" s="89">
        <v>16.146222222222221</v>
      </c>
      <c r="H72" s="90">
        <v>0.26489758628534149</v>
      </c>
      <c r="I72" s="90">
        <v>11.456177651534503</v>
      </c>
      <c r="J72" s="91">
        <v>1.800937435351752</v>
      </c>
      <c r="K72" s="74"/>
      <c r="M72" s="310"/>
      <c r="N72" s="311"/>
      <c r="P72" s="259"/>
      <c r="AA72" s="40"/>
    </row>
    <row r="73" spans="2:27" ht="19.5" customHeight="1">
      <c r="B73" s="87" t="s">
        <v>120</v>
      </c>
      <c r="C73" s="66">
        <v>3</v>
      </c>
      <c r="D73" s="88">
        <v>2.5360587203914424E-2</v>
      </c>
      <c r="E73" s="88">
        <v>0.36016221100089862</v>
      </c>
      <c r="F73" s="88">
        <v>0.16358947216643444</v>
      </c>
      <c r="G73" s="89">
        <v>15.702476190476188</v>
      </c>
      <c r="H73" s="90">
        <v>0.4465769301678576</v>
      </c>
      <c r="I73" s="90">
        <v>14.918613930882275</v>
      </c>
      <c r="J73" s="91">
        <v>1.8969835518866793</v>
      </c>
      <c r="K73" s="74"/>
      <c r="M73" s="310"/>
      <c r="N73" s="311"/>
      <c r="P73" s="259"/>
      <c r="AA73" s="40"/>
    </row>
    <row r="74" spans="2:27" ht="19.5" customHeight="1">
      <c r="B74" s="87" t="s">
        <v>120</v>
      </c>
      <c r="C74" s="66">
        <v>4</v>
      </c>
      <c r="D74" s="88">
        <v>2.4496932181282006E-2</v>
      </c>
      <c r="E74" s="88">
        <v>0.37527389937836558</v>
      </c>
      <c r="F74" s="88">
        <v>0.18167749080153825</v>
      </c>
      <c r="G74" s="89">
        <v>16.247500000000002</v>
      </c>
      <c r="H74" s="90">
        <v>0.26469242069750443</v>
      </c>
      <c r="I74" s="90">
        <v>18.64665769248559</v>
      </c>
      <c r="J74" s="91">
        <v>1.8787414000006615</v>
      </c>
      <c r="K74" s="74"/>
      <c r="M74" s="310"/>
      <c r="N74" s="311"/>
      <c r="P74" s="259"/>
      <c r="AA74" s="40"/>
    </row>
    <row r="75" spans="2:27" ht="19.5" customHeight="1">
      <c r="B75" s="87" t="s">
        <v>120</v>
      </c>
      <c r="C75" s="66">
        <v>5</v>
      </c>
      <c r="D75" s="88">
        <v>2.6135894160840802E-2</v>
      </c>
      <c r="E75" s="88">
        <v>0.37357657297393426</v>
      </c>
      <c r="F75" s="88">
        <v>0.18757570234591658</v>
      </c>
      <c r="G75" s="89">
        <v>16.261538461538461</v>
      </c>
      <c r="H75" s="90">
        <v>0.17596578582465919</v>
      </c>
      <c r="I75" s="90">
        <v>18.704015430210241</v>
      </c>
      <c r="J75" s="91">
        <v>1.8862968293385052</v>
      </c>
      <c r="K75" s="74"/>
      <c r="M75" s="310"/>
      <c r="N75" s="311"/>
      <c r="P75" s="259"/>
      <c r="AA75" s="40"/>
    </row>
    <row r="76" spans="2:27" ht="19.5" customHeight="1">
      <c r="B76" s="87" t="s">
        <v>120</v>
      </c>
      <c r="C76" s="66">
        <v>6</v>
      </c>
      <c r="D76" s="88">
        <v>2.6285240403054941E-2</v>
      </c>
      <c r="E76" s="88">
        <v>0.36312959024786806</v>
      </c>
      <c r="F76" s="88">
        <v>0.17703266388713509</v>
      </c>
      <c r="G76" s="89">
        <v>16.138111111111112</v>
      </c>
      <c r="H76" s="90">
        <v>0.49972887234769825</v>
      </c>
      <c r="I76" s="90">
        <v>19.922359450574326</v>
      </c>
      <c r="J76" s="91">
        <v>1.8490302772338774</v>
      </c>
      <c r="K76" s="74"/>
      <c r="M76" s="310"/>
      <c r="N76" s="311"/>
      <c r="P76" s="259"/>
      <c r="AA76" s="40"/>
    </row>
    <row r="77" spans="2:27" ht="19.5" customHeight="1">
      <c r="B77" s="87" t="s">
        <v>120</v>
      </c>
      <c r="C77" s="66">
        <v>7</v>
      </c>
      <c r="D77" s="88">
        <v>2.7830853158634126E-2</v>
      </c>
      <c r="E77" s="88">
        <v>0.36426788114177516</v>
      </c>
      <c r="F77" s="88">
        <v>0.17030610405284866</v>
      </c>
      <c r="G77" s="89">
        <v>16.571777777777779</v>
      </c>
      <c r="H77" s="90">
        <v>0.24873793941839301</v>
      </c>
      <c r="I77" s="90">
        <v>17.620701474330627</v>
      </c>
      <c r="J77" s="91">
        <v>1.811791958206237</v>
      </c>
      <c r="K77" s="74" t="s">
        <v>66</v>
      </c>
      <c r="M77" s="310"/>
      <c r="N77" s="311"/>
      <c r="P77" s="259"/>
      <c r="AA77" s="40"/>
    </row>
    <row r="78" spans="2:27" ht="20.25" customHeight="1">
      <c r="B78" s="87" t="s">
        <v>123</v>
      </c>
      <c r="C78" s="66">
        <v>1</v>
      </c>
      <c r="D78" s="88">
        <v>5.6594597719307013E-2</v>
      </c>
      <c r="E78" s="88">
        <v>0.53010672196370123</v>
      </c>
      <c r="F78" s="88">
        <v>0.14718619403685831</v>
      </c>
      <c r="G78" s="89">
        <v>20.586000000000002</v>
      </c>
      <c r="H78" s="90">
        <v>0.6366184863185913</v>
      </c>
      <c r="I78" s="90">
        <v>13.725494565028828</v>
      </c>
      <c r="J78" s="91">
        <v>1.6087355762440845</v>
      </c>
      <c r="K78" s="74"/>
      <c r="M78" s="310"/>
      <c r="N78" s="311"/>
      <c r="P78" s="259"/>
      <c r="AA78" s="40"/>
    </row>
    <row r="79" spans="2:27" ht="20.25" customHeight="1">
      <c r="B79" s="87" t="s">
        <v>123</v>
      </c>
      <c r="C79" s="66">
        <v>2</v>
      </c>
      <c r="D79" s="88">
        <v>8.1639283822115438E-2</v>
      </c>
      <c r="E79" s="88">
        <v>0.40733861612771832</v>
      </c>
      <c r="F79" s="88">
        <v>0.13564158442216276</v>
      </c>
      <c r="G79" s="89">
        <v>15.466818181818184</v>
      </c>
      <c r="H79" s="90">
        <v>0.38645876781595329</v>
      </c>
      <c r="I79" s="90">
        <v>4.7681391634757055</v>
      </c>
      <c r="J79" s="91">
        <v>1.8977681378664562</v>
      </c>
      <c r="K79" s="74"/>
      <c r="M79" s="310"/>
      <c r="N79" s="311"/>
      <c r="P79" s="259"/>
      <c r="AA79" s="40"/>
    </row>
    <row r="80" spans="2:27" ht="20.25" customHeight="1">
      <c r="B80" s="87" t="s">
        <v>123</v>
      </c>
      <c r="C80" s="66">
        <v>3</v>
      </c>
      <c r="D80" s="88">
        <v>3.1445610768589739E-2</v>
      </c>
      <c r="E80" s="88">
        <v>0.38042467423832782</v>
      </c>
      <c r="F80" s="88">
        <v>0.14082308818394446</v>
      </c>
      <c r="G80" s="89">
        <v>13.955750000000002</v>
      </c>
      <c r="H80" s="90">
        <v>0.24320829409770953</v>
      </c>
      <c r="I80" s="90">
        <v>5.7492246364150281</v>
      </c>
      <c r="J80" s="91">
        <v>2.0582236229012274</v>
      </c>
      <c r="K80" s="74"/>
      <c r="M80" s="310"/>
      <c r="N80" s="311"/>
      <c r="P80" s="259"/>
      <c r="AA80" s="40"/>
    </row>
    <row r="81" spans="2:27" ht="20.25" customHeight="1">
      <c r="B81" s="87" t="s">
        <v>123</v>
      </c>
      <c r="C81" s="66">
        <v>4</v>
      </c>
      <c r="D81" s="88">
        <v>2.5511627731221603E-2</v>
      </c>
      <c r="E81" s="88">
        <v>0.36891537071249098</v>
      </c>
      <c r="F81" s="88">
        <v>0.14388615924269457</v>
      </c>
      <c r="G81" s="89">
        <v>14.413999999999998</v>
      </c>
      <c r="H81" s="90">
        <v>3.3378302465293178E-2</v>
      </c>
      <c r="I81" s="90">
        <v>5.0555290426278665</v>
      </c>
      <c r="J81" s="91">
        <v>2.0540022698338865</v>
      </c>
      <c r="K81" s="74"/>
      <c r="M81" s="310"/>
      <c r="N81" s="311"/>
      <c r="P81" s="259"/>
      <c r="AA81" s="40"/>
    </row>
    <row r="82" spans="2:27" ht="20.25" customHeight="1">
      <c r="B82" s="87" t="s">
        <v>123</v>
      </c>
      <c r="C82" s="66">
        <v>5</v>
      </c>
      <c r="D82" s="88">
        <v>2.9102796392331622E-2</v>
      </c>
      <c r="E82" s="88">
        <v>0.36927313806261891</v>
      </c>
      <c r="F82" s="88">
        <v>0.14466610804096458</v>
      </c>
      <c r="G82" s="89">
        <v>13.774499999999998</v>
      </c>
      <c r="H82" s="90">
        <v>2.458739885973479E-2</v>
      </c>
      <c r="I82" s="90">
        <v>5.8763883274766151</v>
      </c>
      <c r="J82" s="91">
        <v>2.0764819739404863</v>
      </c>
      <c r="K82" s="74"/>
    </row>
    <row r="83" spans="2:27" ht="20.25" customHeight="1">
      <c r="B83" s="87" t="s">
        <v>123</v>
      </c>
      <c r="C83" s="66">
        <v>6</v>
      </c>
      <c r="D83" s="88">
        <v>3.126349037044078E-2</v>
      </c>
      <c r="E83" s="88">
        <v>0.36435903695326211</v>
      </c>
      <c r="F83" s="88">
        <v>0.15958678873026672</v>
      </c>
      <c r="G83" s="89">
        <v>14.536428571428571</v>
      </c>
      <c r="H83" s="90">
        <v>3.652800352422178E-2</v>
      </c>
      <c r="I83" s="90">
        <v>8.3365021376390587</v>
      </c>
      <c r="J83" s="91">
        <v>2.0217050796931662</v>
      </c>
      <c r="K83" s="74"/>
    </row>
    <row r="84" spans="2:27" ht="20.25" customHeight="1">
      <c r="B84" s="87" t="s">
        <v>123</v>
      </c>
      <c r="C84" s="66">
        <v>7</v>
      </c>
      <c r="D84" s="88">
        <v>3.285929845587033E-2</v>
      </c>
      <c r="E84" s="88">
        <v>0.36924950171011034</v>
      </c>
      <c r="F84" s="88">
        <v>0.15029795548573094</v>
      </c>
      <c r="G84" s="89">
        <v>15.314400000000001</v>
      </c>
      <c r="H84" s="90">
        <v>2.0628322191288902E-2</v>
      </c>
      <c r="I84" s="90">
        <v>6.955870242902618</v>
      </c>
      <c r="J84" s="91">
        <v>1.9467960519071295</v>
      </c>
      <c r="K84" s="74" t="s">
        <v>68</v>
      </c>
    </row>
    <row r="85" spans="2:27" ht="20.25" customHeight="1">
      <c r="B85" s="87" t="s">
        <v>122</v>
      </c>
      <c r="C85" s="66">
        <v>1</v>
      </c>
      <c r="D85" s="88">
        <v>5.9190545812375296E-2</v>
      </c>
      <c r="E85" s="88">
        <v>0.49703017894328061</v>
      </c>
      <c r="F85" s="88">
        <v>0.1696457256783577</v>
      </c>
      <c r="G85" s="89">
        <v>18.993857142857141</v>
      </c>
      <c r="H85" s="90">
        <v>0.49328087112543961</v>
      </c>
      <c r="I85" s="90">
        <v>21.575676363138793</v>
      </c>
      <c r="J85" s="91">
        <v>1.616469016329164</v>
      </c>
      <c r="K85" s="74"/>
    </row>
    <row r="86" spans="2:27" ht="20.25" customHeight="1">
      <c r="B86" s="87" t="s">
        <v>122</v>
      </c>
      <c r="C86" s="66">
        <v>2</v>
      </c>
      <c r="D86" s="88">
        <v>9.7840675715097525E-2</v>
      </c>
      <c r="E86" s="88">
        <v>0.3660538457493383</v>
      </c>
      <c r="F86" s="88">
        <v>0.14950298410931462</v>
      </c>
      <c r="G86" s="89">
        <v>15.411888888888889</v>
      </c>
      <c r="H86" s="90">
        <v>0.26891084015069988</v>
      </c>
      <c r="I86" s="90">
        <v>8.3562613200020674</v>
      </c>
      <c r="J86" s="91">
        <v>1.7554984526315109</v>
      </c>
      <c r="K86" s="74"/>
    </row>
    <row r="87" spans="2:27" ht="20.25" customHeight="1">
      <c r="B87" s="87" t="s">
        <v>122</v>
      </c>
      <c r="C87" s="66">
        <v>3</v>
      </c>
      <c r="D87" s="88">
        <v>2.944990631187101E-2</v>
      </c>
      <c r="E87" s="88">
        <v>0.34730042755885332</v>
      </c>
      <c r="F87" s="88">
        <v>0.15848737981882502</v>
      </c>
      <c r="G87" s="89">
        <v>14.582111111111111</v>
      </c>
      <c r="H87" s="90">
        <v>9.1792772606542421</v>
      </c>
      <c r="I87" s="90">
        <v>15.578529990060243</v>
      </c>
      <c r="J87" s="91">
        <v>1.8802002694397855</v>
      </c>
      <c r="K87" s="74"/>
    </row>
    <row r="88" spans="2:27" ht="20.25" customHeight="1">
      <c r="B88" s="87" t="s">
        <v>122</v>
      </c>
      <c r="C88" s="66">
        <v>4</v>
      </c>
      <c r="D88" s="88">
        <v>2.6568686644526246E-2</v>
      </c>
      <c r="E88" s="88">
        <v>0.34398359547073143</v>
      </c>
      <c r="F88" s="88">
        <v>0.14879323227535646</v>
      </c>
      <c r="G88" s="89">
        <v>13.363</v>
      </c>
      <c r="H88" s="90">
        <v>0.29735772783699216</v>
      </c>
      <c r="I88" s="90">
        <v>9.3610500090222324</v>
      </c>
      <c r="J88" s="91">
        <v>1.9001910312301644</v>
      </c>
      <c r="K88" s="74"/>
    </row>
    <row r="89" spans="2:27" ht="20.25" customHeight="1">
      <c r="B89" s="87" t="s">
        <v>122</v>
      </c>
      <c r="C89" s="66">
        <v>5</v>
      </c>
      <c r="D89" s="88">
        <v>2.8401452930471586E-2</v>
      </c>
      <c r="E89" s="88">
        <v>0.33386872781924992</v>
      </c>
      <c r="F89" s="88">
        <v>0.14201147787262833</v>
      </c>
      <c r="G89" s="89">
        <v>12.796285714285716</v>
      </c>
      <c r="H89" s="90">
        <v>0.33644416012242717</v>
      </c>
      <c r="I89" s="90">
        <v>8.2092375069872237</v>
      </c>
      <c r="J89" s="91">
        <v>1.9503016777455879</v>
      </c>
      <c r="K89" s="74"/>
    </row>
    <row r="90" spans="2:27" ht="20.25" customHeight="1">
      <c r="B90" s="87" t="s">
        <v>122</v>
      </c>
      <c r="C90" s="66">
        <v>6</v>
      </c>
      <c r="D90" s="88">
        <v>3.5482609834157908E-2</v>
      </c>
      <c r="E90" s="88">
        <v>0.32785322282895701</v>
      </c>
      <c r="F90" s="88">
        <v>0.14454411938954653</v>
      </c>
      <c r="G90" s="89">
        <v>13.095428571428572</v>
      </c>
      <c r="H90" s="90">
        <v>0.30194526287573736</v>
      </c>
      <c r="I90" s="90">
        <v>10.918730312377471</v>
      </c>
      <c r="J90" s="91">
        <v>1.8564348697088593</v>
      </c>
      <c r="K90" s="74"/>
    </row>
    <row r="91" spans="2:27" ht="20.25" customHeight="1">
      <c r="B91" s="87" t="s">
        <v>122</v>
      </c>
      <c r="C91" s="66">
        <v>7</v>
      </c>
      <c r="D91" s="88">
        <v>3.5685240271026673E-2</v>
      </c>
      <c r="E91" s="88">
        <v>0.33143335470767493</v>
      </c>
      <c r="F91" s="88">
        <v>0.15018522242395338</v>
      </c>
      <c r="G91" s="89">
        <v>14.011999999999999</v>
      </c>
      <c r="H91" s="90">
        <v>0.25993596188761164</v>
      </c>
      <c r="I91" s="90">
        <v>12.195328878560446</v>
      </c>
      <c r="J91" s="91">
        <v>1.7880925049974563</v>
      </c>
      <c r="K91" s="74" t="s">
        <v>69</v>
      </c>
    </row>
    <row r="92" spans="2:27" ht="20.25" customHeight="1">
      <c r="B92" s="87" t="s">
        <v>121</v>
      </c>
      <c r="C92" s="66">
        <v>1</v>
      </c>
      <c r="D92" s="88">
        <v>5.4515235835271826E-2</v>
      </c>
      <c r="E92" s="88">
        <v>0.48920723466938004</v>
      </c>
      <c r="F92" s="88">
        <v>0.15797927453864521</v>
      </c>
      <c r="G92" s="89">
        <v>16.988636363636367</v>
      </c>
      <c r="H92" s="90">
        <v>2.3487545665086231</v>
      </c>
      <c r="I92" s="90">
        <v>49.433624642724425</v>
      </c>
      <c r="J92" s="91">
        <v>1.782655306917881</v>
      </c>
      <c r="K92" s="74"/>
    </row>
    <row r="93" spans="2:27" ht="20.25" customHeight="1">
      <c r="B93" s="87" t="s">
        <v>121</v>
      </c>
      <c r="C93" s="66">
        <v>2</v>
      </c>
      <c r="D93" s="88">
        <v>7.6268041204283432E-2</v>
      </c>
      <c r="E93" s="88">
        <v>0.36298086899316995</v>
      </c>
      <c r="F93" s="88">
        <v>0.13802564288159219</v>
      </c>
      <c r="G93" s="89">
        <v>12.695214285714286</v>
      </c>
      <c r="H93" s="90">
        <v>0.17724980155280298</v>
      </c>
      <c r="I93" s="90">
        <v>14.219712528020557</v>
      </c>
      <c r="J93" s="91">
        <v>2.0646797005189845</v>
      </c>
      <c r="K93" s="74"/>
    </row>
    <row r="94" spans="2:27" ht="20.25" customHeight="1">
      <c r="B94" s="87" t="s">
        <v>121</v>
      </c>
      <c r="C94" s="66">
        <v>3</v>
      </c>
      <c r="D94" s="88">
        <v>2.7551761650032834E-2</v>
      </c>
      <c r="E94" s="88">
        <v>0.34231034407935163</v>
      </c>
      <c r="F94" s="88">
        <v>0.1504230652901811</v>
      </c>
      <c r="G94" s="89">
        <v>12.101857142857142</v>
      </c>
      <c r="H94" s="90">
        <v>0.21008495858074472</v>
      </c>
      <c r="I94" s="90">
        <v>16.745335661342871</v>
      </c>
      <c r="J94" s="91">
        <v>2.1552256782031685</v>
      </c>
      <c r="K94" s="74"/>
    </row>
    <row r="95" spans="2:27" ht="20.25" customHeight="1">
      <c r="B95" s="87" t="s">
        <v>121</v>
      </c>
      <c r="C95" s="66">
        <v>4</v>
      </c>
      <c r="D95" s="88">
        <v>2.2651287326264938E-2</v>
      </c>
      <c r="E95" s="88">
        <v>0.33164119419187332</v>
      </c>
      <c r="F95" s="88">
        <v>0.15229046778901748</v>
      </c>
      <c r="G95" s="89">
        <v>11.82676923076923</v>
      </c>
      <c r="H95" s="90">
        <v>5.1619282632973551E-2</v>
      </c>
      <c r="I95" s="90">
        <v>14.746814006935812</v>
      </c>
      <c r="J95" s="91">
        <v>2.1708052661560755</v>
      </c>
      <c r="K95" s="74"/>
    </row>
    <row r="96" spans="2:27" ht="20.25" customHeight="1">
      <c r="B96" s="87" t="s">
        <v>121</v>
      </c>
      <c r="C96" s="66">
        <v>5</v>
      </c>
      <c r="D96" s="88">
        <v>2.5458772991765525E-2</v>
      </c>
      <c r="E96" s="88">
        <v>0.3335413646128389</v>
      </c>
      <c r="F96" s="88">
        <v>0.14104042881204878</v>
      </c>
      <c r="G96" s="89">
        <v>12.889333333333335</v>
      </c>
      <c r="H96" s="90">
        <v>5.513083547489063E-2</v>
      </c>
      <c r="I96" s="90">
        <v>15.811523614198633</v>
      </c>
      <c r="J96" s="91">
        <v>2.1177614090214316</v>
      </c>
      <c r="K96" s="74"/>
    </row>
    <row r="97" spans="2:11" ht="20.25" customHeight="1">
      <c r="B97" s="87" t="s">
        <v>121</v>
      </c>
      <c r="C97" s="66">
        <v>6</v>
      </c>
      <c r="D97" s="88">
        <v>2.6874808473867248E-2</v>
      </c>
      <c r="E97" s="88">
        <v>0.33413662192499993</v>
      </c>
      <c r="F97" s="88">
        <v>0.12870946063788422</v>
      </c>
      <c r="G97" s="89">
        <v>14.100363636363637</v>
      </c>
      <c r="H97" s="90">
        <v>2.7725048540851897E-2</v>
      </c>
      <c r="I97" s="90">
        <v>16.365933065144045</v>
      </c>
      <c r="J97" s="91">
        <v>1.9648613297356181</v>
      </c>
      <c r="K97" s="74"/>
    </row>
    <row r="98" spans="2:11" ht="20.25" customHeight="1">
      <c r="B98" s="87" t="s">
        <v>121</v>
      </c>
      <c r="C98" s="66">
        <v>7</v>
      </c>
      <c r="D98" s="88">
        <v>3.1092094031484153E-2</v>
      </c>
      <c r="E98" s="88">
        <v>0.34137858284115707</v>
      </c>
      <c r="F98" s="88">
        <v>0.13213633843776787</v>
      </c>
      <c r="G98" s="89">
        <v>15.206909090909091</v>
      </c>
      <c r="H98" s="90">
        <v>5.0040155708587788E-2</v>
      </c>
      <c r="I98" s="90">
        <v>17.457948868877917</v>
      </c>
      <c r="J98" s="91">
        <v>1.8570136870169873</v>
      </c>
      <c r="K98" s="74" t="s">
        <v>69</v>
      </c>
    </row>
    <row r="99" spans="2:11" ht="20.25" customHeight="1">
      <c r="B99" s="87" t="s">
        <v>124</v>
      </c>
      <c r="C99" s="66">
        <v>1</v>
      </c>
      <c r="D99" s="88">
        <v>3.8589477769231023E-2</v>
      </c>
      <c r="E99" s="88">
        <v>0.47656771807005538</v>
      </c>
      <c r="F99" s="88">
        <v>0.15761297730673685</v>
      </c>
      <c r="G99" s="89">
        <v>17.43075</v>
      </c>
      <c r="H99" s="90">
        <v>1.7793074478563731</v>
      </c>
      <c r="I99" s="90">
        <v>27.495109008429225</v>
      </c>
      <c r="J99" s="91">
        <v>1.6352766781906241</v>
      </c>
      <c r="K99" s="74"/>
    </row>
    <row r="100" spans="2:11" ht="20.25" customHeight="1">
      <c r="B100" s="87" t="s">
        <v>124</v>
      </c>
      <c r="C100" s="66">
        <v>2</v>
      </c>
      <c r="D100" s="88">
        <v>0.21332053274925339</v>
      </c>
      <c r="E100" s="88">
        <v>0.32527536256098222</v>
      </c>
      <c r="F100" s="88">
        <v>0.1606331373605584</v>
      </c>
      <c r="G100" s="89">
        <v>27.052800000000001</v>
      </c>
      <c r="H100" s="90">
        <v>0.38035092531043668</v>
      </c>
      <c r="I100" s="90">
        <v>7.2579293007868264</v>
      </c>
      <c r="J100" s="91">
        <v>1.7965580389804601</v>
      </c>
      <c r="K100" s="74"/>
    </row>
    <row r="101" spans="2:11" ht="20.25" customHeight="1">
      <c r="B101" s="87" t="s">
        <v>124</v>
      </c>
      <c r="C101" s="66">
        <v>3</v>
      </c>
      <c r="D101" s="88">
        <v>3.4082064676305181E-2</v>
      </c>
      <c r="E101" s="88">
        <v>0.37036583810917778</v>
      </c>
      <c r="F101" s="88">
        <v>0.17105645733469438</v>
      </c>
      <c r="G101" s="89">
        <v>13.775333333333334</v>
      </c>
      <c r="H101" s="90">
        <v>0.20555038057492375</v>
      </c>
      <c r="I101" s="90">
        <v>7.8269730853295192</v>
      </c>
      <c r="J101" s="91">
        <v>1.8280965359136245</v>
      </c>
      <c r="K101" s="74"/>
    </row>
    <row r="102" spans="2:11" ht="20.25" customHeight="1">
      <c r="B102" s="87" t="s">
        <v>124</v>
      </c>
      <c r="C102" s="66">
        <v>4</v>
      </c>
      <c r="D102" s="88">
        <v>2.8345159816224694E-2</v>
      </c>
      <c r="E102" s="88">
        <v>0.36652827500609214</v>
      </c>
      <c r="F102" s="88">
        <v>0.172931774480895</v>
      </c>
      <c r="G102" s="89">
        <v>14.212571428571428</v>
      </c>
      <c r="H102" s="90">
        <v>0.23437026551137752</v>
      </c>
      <c r="I102" s="90">
        <v>8.665003530620643</v>
      </c>
      <c r="J102" s="91">
        <v>1.8273234978817137</v>
      </c>
      <c r="K102" s="74"/>
    </row>
    <row r="103" spans="2:11" ht="20.25" customHeight="1">
      <c r="B103" s="87" t="s">
        <v>124</v>
      </c>
      <c r="C103" s="66">
        <v>5</v>
      </c>
      <c r="D103" s="88">
        <v>2.7731749189131301E-2</v>
      </c>
      <c r="E103" s="88">
        <v>0.35222584878102153</v>
      </c>
      <c r="F103" s="88">
        <v>0.16059582699892361</v>
      </c>
      <c r="G103" s="89">
        <v>13.314500000000001</v>
      </c>
      <c r="H103" s="90">
        <v>0.24538016896072706</v>
      </c>
      <c r="I103" s="90">
        <v>7.3430931159142947</v>
      </c>
      <c r="J103" s="91">
        <v>1.8305584789679905</v>
      </c>
      <c r="K103" s="74"/>
    </row>
    <row r="104" spans="2:11" ht="20.25" customHeight="1">
      <c r="B104" s="87" t="s">
        <v>124</v>
      </c>
      <c r="C104" s="66">
        <v>6</v>
      </c>
      <c r="D104" s="88">
        <v>2.5489062096624625E-2</v>
      </c>
      <c r="E104" s="88">
        <v>0.34131648493155498</v>
      </c>
      <c r="F104" s="88">
        <v>0.14897935942357063</v>
      </c>
      <c r="G104" s="89">
        <v>14.1922</v>
      </c>
      <c r="H104" s="90">
        <v>0.26954426130159781</v>
      </c>
      <c r="I104" s="90">
        <v>7.3450811204685404</v>
      </c>
      <c r="J104" s="91">
        <v>1.801306060073018</v>
      </c>
      <c r="K104" s="74"/>
    </row>
    <row r="105" spans="2:11" ht="20.25" customHeight="1">
      <c r="B105" s="87" t="s">
        <v>124</v>
      </c>
      <c r="C105" s="66">
        <v>7</v>
      </c>
      <c r="D105" s="88">
        <v>2.3693366706341167E-2</v>
      </c>
      <c r="E105" s="88">
        <v>0.34951172343626491</v>
      </c>
      <c r="F105" s="88">
        <v>0.14935302133725786</v>
      </c>
      <c r="G105" s="89">
        <v>15.2216</v>
      </c>
      <c r="H105" s="90">
        <v>0.30579492502742422</v>
      </c>
      <c r="I105" s="90">
        <v>6.088098961909628</v>
      </c>
      <c r="J105" s="91">
        <v>1.7386077293805735</v>
      </c>
      <c r="K105" s="74" t="s">
        <v>67</v>
      </c>
    </row>
    <row r="106" spans="2:11" ht="20.25" customHeight="1">
      <c r="B106" s="85" t="s">
        <v>129</v>
      </c>
      <c r="C106" s="84"/>
      <c r="D106" s="85"/>
      <c r="E106" s="85"/>
      <c r="F106" s="85"/>
      <c r="G106" s="85"/>
      <c r="H106" s="85"/>
      <c r="I106" s="85"/>
      <c r="J106" s="85"/>
      <c r="K106" s="84"/>
    </row>
    <row r="107" spans="2:11" ht="20.25" customHeight="1">
      <c r="B107" s="250" t="str">
        <f>C60</f>
        <v>11</v>
      </c>
      <c r="C107" s="54"/>
      <c r="D107" s="67">
        <f>(SUMIFS(D$71:D$105,$B$71:$B$105,$B107,$C$71:$C$105,MAX($C$71:$C$105))/SUMIFS(D$71:D$105,$B$71:$B$105,$B107,$C$71:$C$105,MAX($C$71:$C$105)-1))-1</f>
        <v>5.8801545349364437E-2</v>
      </c>
      <c r="E107" s="67">
        <f>(SUMIFS(E$71:E$105,$B$71:$B$105,$B107,$C$71:$C$105,MAX($C$71:$C$105))/SUMIFS(E$71:E$105,$B$71:$B$105,$B107,$C$71:$C$105,MAX($C$71:$C$105)-1))-1</f>
        <v>3.1346685163555765E-3</v>
      </c>
      <c r="F107" s="67">
        <f>(SUMIFS(F$71:F$105,$B$71:$B$105,$B107,$C$71:$C$105,MAX($C$71:$C$105))/SUMIFS(F$71:F$105,$B$71:$B$105,$B107,$C$71:$C$105,MAX($C$71:$C$105)-1))-1</f>
        <v>-3.7996151029930147E-2</v>
      </c>
      <c r="G107" s="67">
        <f>(SUMIFS(G$71:G$105,$B$71:$B$105,$B107,$C$71:$C$105,MAX($C$71:$C$105))/SUMIFS(G$71:G$105,$B$71:$B$105,$B107,$C$71:$C$105,MAX($C$71:$C$105)-1))-1</f>
        <v>2.6872207266443127E-2</v>
      </c>
      <c r="H107" s="67">
        <f>(SUMIFS(H$71:H$105,$B$71:$B$105,$B107,$C$71:$C$105,MAX($C$71:$C$105))/SUMIFS(H$71:H$105,$B$71:$B$105,$B107,$C$71:$C$105,MAX($C$71:$C$105)-1))-1</f>
        <v>-0.50225421587142627</v>
      </c>
      <c r="I107" s="67">
        <f>(SUMIFS(I$71:I$105,$B$71:$B$105,$B107,$C$71:$C$105,MAX($C$71:$C$105))/SUMIFS(I$71:I$105,$B$71:$B$105,$B107,$C$71:$C$105,MAX($C$71:$C$105)-1))-1</f>
        <v>-0.11553139486083042</v>
      </c>
      <c r="J107" s="86">
        <f>(SUMIFS(J$71:J$105,$B$71:$B$105,$B107,$C$71:$C$105,MAX($C$71:$C$105))/SUMIFS(J$71:J$105,$B$71:$B$105,$B107,$C$71:$C$105,MAX($C$71:$C$105)-1))-1</f>
        <v>-2.013937764358753E-2</v>
      </c>
      <c r="K107" s="55"/>
    </row>
    <row r="108" spans="2:11" ht="20.25" customHeight="1">
      <c r="B108" s="42" t="str">
        <f>D60</f>
        <v>28</v>
      </c>
      <c r="C108" s="54"/>
      <c r="D108" s="67">
        <f>(SUMIFS(D$71:D$105,$B$71:$B$105,$B108,$C$71:$C$105,MAX($C$71:$C$105))/SUMIFS(D$71:D$105,$B$71:$B$105,$B108,$C$71:$C$105,MAX($C$71:$C$105)-1))-1</f>
        <v>5.1043823530924959E-2</v>
      </c>
      <c r="E108" s="67">
        <f>(SUMIFS(E$71:E$105,$B$71:$B$105,$B108,$C$71:$C$105,MAX($C$71:$C$105))/SUMIFS(E$71:E$105,$B$71:$B$105,$B108,$C$71:$C$105,MAX($C$71:$C$105)-1))-1</f>
        <v>1.3422103641896443E-2</v>
      </c>
      <c r="F108" s="67">
        <f>(SUMIFS(F$71:F$105,$B$71:$B$105,$B108,$C$71:$C$105,MAX($C$71:$C$105))/SUMIFS(F$71:F$105,$B$71:$B$105,$B108,$C$71:$C$105,MAX($C$71:$C$105)-1))-1</f>
        <v>-5.820552765326803E-2</v>
      </c>
      <c r="G108" s="67">
        <f>(SUMIFS(G$71:G$105,$B$71:$B$105,$B108,$C$71:$C$105,MAX($C$71:$C$105))/SUMIFS(G$71:G$105,$B$71:$B$105,$B108,$C$71:$C$105,MAX($C$71:$C$105)-1))-1</f>
        <v>5.3518746007567231E-2</v>
      </c>
      <c r="H108" s="67">
        <f>(SUMIFS(H$71:H$105,$B$71:$B$105,$B108,$C$71:$C$105,MAX($C$71:$C$105))/SUMIFS(H$71:H$105,$B$71:$B$105,$B108,$C$71:$C$105,MAX($C$71:$C$105)-1))-1</f>
        <v>-0.43527375708857929</v>
      </c>
      <c r="I108" s="67">
        <f>(SUMIFS(I$71:I$105,$B$71:$B$105,$B108,$C$71:$C$105,MAX($C$71:$C$105))/SUMIFS(I$71:I$105,$B$71:$B$105,$B108,$C$71:$C$105,MAX($C$71:$C$105)-1))-1</f>
        <v>-0.16561285200215192</v>
      </c>
      <c r="J108" s="86">
        <f>(SUMIFS(J$71:J$105,$B$71:$B$105,$B108,$C$71:$C$105,MAX($C$71:$C$105))/SUMIFS(J$71:J$105,$B$71:$B$105,$B108,$C$71:$C$105,MAX($C$71:$C$105)-1))-1</f>
        <v>-3.7052401232233967E-2</v>
      </c>
      <c r="K108" s="55"/>
    </row>
    <row r="109" spans="2:11" ht="20.25" customHeight="1">
      <c r="B109" s="42" t="str">
        <f>E60</f>
        <v>26</v>
      </c>
      <c r="C109" s="54"/>
      <c r="D109" s="67">
        <f>(SUMIFS(D$71:D$105,$B$71:$B$105,$B109,$C$71:$C$105,MAX($C$71:$C$105))/SUMIFS(D$71:D$105,$B$71:$B$105,$B109,$C$71:$C$105,MAX($C$71:$C$105)-1))-1</f>
        <v>5.7106970940368207E-3</v>
      </c>
      <c r="E109" s="67">
        <f>(SUMIFS(E$71:E$105,$B$71:$B$105,$B109,$C$71:$C$105,MAX($C$71:$C$105))/SUMIFS(E$71:E$105,$B$71:$B$105,$B109,$C$71:$C$105,MAX($C$71:$C$105)-1))-1</f>
        <v>1.0919922786867708E-2</v>
      </c>
      <c r="F109" s="67">
        <f>(SUMIFS(F$71:F$105,$B$71:$B$105,$B109,$C$71:$C$105,MAX($C$71:$C$105))/SUMIFS(F$71:F$105,$B$71:$B$105,$B109,$C$71:$C$105,MAX($C$71:$C$105)-1))-1</f>
        <v>3.9026859468451081E-2</v>
      </c>
      <c r="G109" s="67">
        <f>(SUMIFS(G$71:G$105,$B$71:$B$105,$B109,$C$71:$C$105,MAX($C$71:$C$105))/SUMIFS(G$71:G$105,$B$71:$B$105,$B109,$C$71:$C$105,MAX($C$71:$C$105)-1))-1</f>
        <v>6.9991709211502329E-2</v>
      </c>
      <c r="H109" s="67">
        <f>(SUMIFS(H$71:H$105,$B$71:$B$105,$B109,$C$71:$C$105,MAX($C$71:$C$105))/SUMIFS(H$71:H$105,$B$71:$B$105,$B109,$C$71:$C$105,MAX($C$71:$C$105)-1))-1</f>
        <v>-0.13912886258929069</v>
      </c>
      <c r="I109" s="67">
        <f>(SUMIFS(I$71:I$105,$B$71:$B$105,$B109,$C$71:$C$105,MAX($C$71:$C$105))/SUMIFS(I$71:I$105,$B$71:$B$105,$B109,$C$71:$C$105,MAX($C$71:$C$105)-1))-1</f>
        <v>0.11691822489065617</v>
      </c>
      <c r="J109" s="86">
        <f>(SUMIFS(J$71:J$105,$B$71:$B$105,$B109,$C$71:$C$105,MAX($C$71:$C$105))/SUMIFS(J$71:J$105,$B$71:$B$105,$B109,$C$71:$C$105,MAX($C$71:$C$105)-1))-1</f>
        <v>-3.6813769137034713E-2</v>
      </c>
      <c r="K109" s="55"/>
    </row>
    <row r="110" spans="2:11" ht="20.25" customHeight="1">
      <c r="B110" s="42" t="str">
        <f>F60</f>
        <v>24-1</v>
      </c>
      <c r="C110" s="54"/>
      <c r="D110" s="67">
        <f>(SUMIFS(D$71:D$105,$B$71:$B$105,$B110,$C$71:$C$105,MAX($C$71:$C$105))/SUMIFS(D$71:D$105,$B$71:$B$105,$B110,$C$71:$C$105,MAX($C$71:$C$105)-1))-1</f>
        <v>0.15692337162952241</v>
      </c>
      <c r="E110" s="67">
        <f>(SUMIFS(E$71:E$105,$B$71:$B$105,$B110,$C$71:$C$105,MAX($C$71:$C$105))/SUMIFS(E$71:E$105,$B$71:$B$105,$B110,$C$71:$C$105,MAX($C$71:$C$105)-1))-1</f>
        <v>2.1673652155921541E-2</v>
      </c>
      <c r="F110" s="67">
        <f>(SUMIFS(F$71:F$105,$B$71:$B$105,$B110,$C$71:$C$105,MAX($C$71:$C$105))/SUMIFS(F$71:F$105,$B$71:$B$105,$B110,$C$71:$C$105,MAX($C$71:$C$105)-1))-1</f>
        <v>2.6624909955337062E-2</v>
      </c>
      <c r="G110" s="67">
        <f>(SUMIFS(G$71:G$105,$B$71:$B$105,$B110,$C$71:$C$105,MAX($C$71:$C$105))/SUMIFS(G$71:G$105,$B$71:$B$105,$B110,$C$71:$C$105,MAX($C$71:$C$105)-1))-1</f>
        <v>7.8476377140499265E-2</v>
      </c>
      <c r="H110" s="67">
        <f>(SUMIFS(H$71:H$105,$B$71:$B$105,$B110,$C$71:$C$105,MAX($C$71:$C$105))/SUMIFS(H$71:H$105,$B$71:$B$105,$B110,$C$71:$C$105,MAX($C$71:$C$105)-1))-1</f>
        <v>0.80487170779359896</v>
      </c>
      <c r="I110" s="67">
        <f>(SUMIFS(I$71:I$105,$B$71:$B$105,$B110,$C$71:$C$105,MAX($C$71:$C$105))/SUMIFS(I$71:I$105,$B$71:$B$105,$B110,$C$71:$C$105,MAX($C$71:$C$105)-1))-1</f>
        <v>6.6724934006948455E-2</v>
      </c>
      <c r="J110" s="86">
        <f>(SUMIFS(J$71:J$105,$B$71:$B$105,$B110,$C$71:$C$105,MAX($C$71:$C$105))/SUMIFS(J$71:J$105,$B$71:$B$105,$B110,$C$71:$C$105,MAX($C$71:$C$105)-1))-1</f>
        <v>-5.4888170013067672E-2</v>
      </c>
      <c r="K110" s="55"/>
    </row>
    <row r="111" spans="2:11" ht="20.25" customHeight="1">
      <c r="B111" s="42" t="str">
        <f>G60</f>
        <v>67-1</v>
      </c>
      <c r="C111" s="54"/>
      <c r="D111" s="67">
        <f>(SUMIFS(D$71:D$105,$B$71:$B$105,$B111,$C$71:$C$105,MAX($C$71:$C$105))/SUMIFS(D$71:D$105,$B$71:$B$105,$B111,$C$71:$C$105,MAX($C$71:$C$105)-1))-1</f>
        <v>-7.0449645556838747E-2</v>
      </c>
      <c r="E111" s="67">
        <f>(SUMIFS(E$71:E$105,$B$71:$B$105,$B111,$C$71:$C$105,MAX($C$71:$C$105))/SUMIFS(E$71:E$105,$B$71:$B$105,$B111,$C$71:$C$105,MAX($C$71:$C$105)-1))-1</f>
        <v>2.4010672986841897E-2</v>
      </c>
      <c r="F111" s="67">
        <f>(SUMIFS(F$71:F$105,$B$71:$B$105,$B111,$C$71:$C$105,MAX($C$71:$C$105))/SUMIFS(F$71:F$105,$B$71:$B$105,$B111,$C$71:$C$105,MAX($C$71:$C$105)-1))-1</f>
        <v>2.5081455252122797E-3</v>
      </c>
      <c r="G111" s="67">
        <f>(SUMIFS(G$71:G$105,$B$71:$B$105,$B111,$C$71:$C$105,MAX($C$71:$C$105))/SUMIFS(G$71:G$105,$B$71:$B$105,$B111,$C$71:$C$105,MAX($C$71:$C$105)-1))-1</f>
        <v>7.2532799706881201E-2</v>
      </c>
      <c r="H111" s="67">
        <f>(SUMIFS(H$71:H$105,$B$71:$B$105,$B111,$C$71:$C$105,MAX($C$71:$C$105))/SUMIFS(H$71:H$105,$B$71:$B$105,$B111,$C$71:$C$105,MAX($C$71:$C$105)-1))-1</f>
        <v>0.13448872385847199</v>
      </c>
      <c r="I111" s="67">
        <f>(SUMIFS(I$71:I$105,$B$71:$B$105,$B111,$C$71:$C$105,MAX($C$71:$C$105))/SUMIFS(I$71:I$105,$B$71:$B$105,$B111,$C$71:$C$105,MAX($C$71:$C$105)-1))-1</f>
        <v>-0.17113250867387697</v>
      </c>
      <c r="J111" s="86">
        <f>(SUMIFS(J$71:J$105,$B$71:$B$105,$B111,$C$71:$C$105,MAX($C$71:$C$105))/SUMIFS(J$71:J$105,$B$71:$B$105,$B111,$C$71:$C$105,MAX($C$71:$C$105)-1))-1</f>
        <v>-3.4807150257354369E-2</v>
      </c>
      <c r="K111" s="55"/>
    </row>
    <row r="112" spans="2:11" ht="20.25" customHeight="1" thickBot="1"/>
    <row r="113" spans="2:9" ht="17.25" thickTop="1">
      <c r="B113" s="25" t="s">
        <v>51</v>
      </c>
      <c r="C113" s="25"/>
      <c r="D113" s="25"/>
      <c r="E113" s="25"/>
      <c r="F113" s="173" t="s">
        <v>77</v>
      </c>
      <c r="G113" s="43"/>
      <c r="H113" s="25"/>
      <c r="I113" s="25"/>
    </row>
    <row r="114" spans="2:9">
      <c r="B114" s="26" t="s">
        <v>33</v>
      </c>
      <c r="C114" s="26" t="s">
        <v>52</v>
      </c>
      <c r="D114" s="26"/>
      <c r="E114" s="26"/>
      <c r="F114" s="92" t="s">
        <v>78</v>
      </c>
      <c r="G114" s="44"/>
      <c r="H114" s="46" t="s">
        <v>81</v>
      </c>
      <c r="I114" s="46"/>
    </row>
    <row r="115" spans="2:9">
      <c r="B115" s="26" t="s">
        <v>34</v>
      </c>
      <c r="C115" s="26" t="s">
        <v>53</v>
      </c>
      <c r="D115" s="26"/>
      <c r="E115" s="26"/>
      <c r="F115" s="92" t="s">
        <v>79</v>
      </c>
      <c r="G115" s="44"/>
      <c r="H115" s="46" t="s">
        <v>82</v>
      </c>
      <c r="I115" s="46"/>
    </row>
    <row r="116" spans="2:9">
      <c r="B116" s="26" t="s">
        <v>4</v>
      </c>
      <c r="C116" s="26" t="s">
        <v>54</v>
      </c>
      <c r="D116" s="26"/>
      <c r="E116" s="26"/>
      <c r="F116" s="92" t="s">
        <v>80</v>
      </c>
      <c r="G116" s="44"/>
      <c r="H116" s="46" t="s">
        <v>83</v>
      </c>
      <c r="I116" s="46"/>
    </row>
    <row r="117" spans="2:9">
      <c r="B117" s="26" t="s">
        <v>5</v>
      </c>
      <c r="C117" s="26" t="s">
        <v>55</v>
      </c>
      <c r="D117" s="26"/>
      <c r="E117" s="26"/>
      <c r="F117" s="92" t="s">
        <v>87</v>
      </c>
      <c r="G117" s="44"/>
      <c r="H117" s="46" t="s">
        <v>84</v>
      </c>
      <c r="I117" s="46"/>
    </row>
    <row r="118" spans="2:9">
      <c r="B118" s="26" t="s">
        <v>56</v>
      </c>
      <c r="C118" s="26" t="s">
        <v>57</v>
      </c>
      <c r="D118" s="26"/>
      <c r="E118" s="26"/>
      <c r="F118" s="92" t="s">
        <v>88</v>
      </c>
      <c r="G118" s="44"/>
      <c r="H118" s="46" t="s">
        <v>85</v>
      </c>
      <c r="I118" s="46"/>
    </row>
    <row r="119" spans="2:9" ht="17.25" thickBot="1">
      <c r="B119" s="27" t="s">
        <v>58</v>
      </c>
      <c r="C119" s="27" t="s">
        <v>59</v>
      </c>
      <c r="D119" s="27"/>
      <c r="E119" s="27"/>
      <c r="F119" s="93" t="s">
        <v>89</v>
      </c>
      <c r="G119" s="45"/>
      <c r="H119" s="47" t="s">
        <v>86</v>
      </c>
      <c r="I119" s="47"/>
    </row>
    <row r="120" spans="2:9" ht="17.25" thickTop="1"/>
    <row r="121" spans="2: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05">
    <cfRule type="expression" dxfId="55" priority="5">
      <formula>$B71&lt;&gt;$B72</formula>
    </cfRule>
  </conditionalFormatting>
  <conditionalFormatting sqref="C61:K61">
    <cfRule type="containsText" dxfId="54" priority="6" operator="containsText" text="F">
      <formula>NOT(ISERROR(SEARCH("F",C61)))</formula>
    </cfRule>
    <cfRule type="containsText" dxfId="53" priority="7" operator="containsText" text="D">
      <formula>NOT(ISERROR(SEARCH("D",C61)))</formula>
    </cfRule>
    <cfRule type="containsText" dxfId="52" priority="8" operator="containsText" text="S">
      <formula>NOT(ISERROR(SEARCH("S",C61)))</formula>
    </cfRule>
    <cfRule type="containsText" dxfId="51" priority="9" operator="containsText" text="A">
      <formula>NOT(ISERROR(SEARCH("A",C61)))</formula>
    </cfRule>
  </conditionalFormatting>
  <conditionalFormatting sqref="D48:K48 D50:K51 D52:D57 D58:K59 D68:K68 D106:K106 K107:K111">
    <cfRule type="containsText" dxfId="50" priority="64" operator="containsText" text="악화">
      <formula>NOT(ISERROR(SEARCH("악화",D48)))</formula>
    </cfRule>
  </conditionalFormatting>
  <conditionalFormatting sqref="D48:K48 D50:K51 D58:K59 D68:K68 D106:K106 K107:K111 D52:D57">
    <cfRule type="containsText" dxfId="49" priority="63" operator="containsText" text="개선">
      <formula>NOT(ISERROR(SEARCH("개선",D48)))</formula>
    </cfRule>
  </conditionalFormatting>
  <conditionalFormatting sqref="G4:G5">
    <cfRule type="containsText" dxfId="48" priority="14" operator="containsText" text="S">
      <formula>NOT(ISERROR(SEARCH("S",G4)))</formula>
    </cfRule>
    <cfRule type="containsText" dxfId="47" priority="15" operator="containsText" text="A">
      <formula>NOT(ISERROR(SEARCH("A",G4)))</formula>
    </cfRule>
  </conditionalFormatting>
  <conditionalFormatting sqref="G5">
    <cfRule type="containsText" dxfId="46" priority="10" operator="containsText" text="F">
      <formula>NOT(ISERROR(SEARCH("F",G5)))</formula>
    </cfRule>
    <cfRule type="containsText" dxfId="45" priority="11" operator="containsText" text="D">
      <formula>NOT(ISERROR(SEARCH("D",G5)))</formula>
    </cfRule>
  </conditionalFormatting>
  <conditionalFormatting sqref="J19 K21:K25 K27:K60 K62:K1048576">
    <cfRule type="containsText" dxfId="44" priority="16" operator="containsText" text="D">
      <formula>NOT(ISERROR(SEARCH("D",J19)))</formula>
    </cfRule>
    <cfRule type="containsText" dxfId="43" priority="17" operator="containsText" text="F">
      <formula>NOT(ISERROR(SEARCH("F",J19)))</formula>
    </cfRule>
    <cfRule type="containsText" dxfId="42" priority="18" operator="containsText" text="S">
      <formula>NOT(ISERROR(SEARCH("S",J19)))</formula>
    </cfRule>
    <cfRule type="containsText" dxfId="41" priority="19" operator="containsText" text="A">
      <formula>NOT(ISERROR(SEARCH("A",J19)))</formula>
    </cfRule>
  </conditionalFormatting>
  <conditionalFormatting sqref="K1:K18">
    <cfRule type="containsText" dxfId="40" priority="1" operator="containsText" text="D">
      <formula>NOT(ISERROR(SEARCH("D",K1)))</formula>
    </cfRule>
    <cfRule type="containsText" dxfId="39" priority="2" operator="containsText" text="F">
      <formula>NOT(ISERROR(SEARCH("F",K1)))</formula>
    </cfRule>
    <cfRule type="containsText" dxfId="38" priority="3" operator="containsText" text="S">
      <formula>NOT(ISERROR(SEARCH("S",K1)))</formula>
    </cfRule>
    <cfRule type="containsText" dxfId="37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D107:J111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159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145</v>
      </c>
      <c r="C4" s="139" t="s">
        <v>1</v>
      </c>
      <c r="D4" s="139" t="s">
        <v>10</v>
      </c>
      <c r="E4" s="140" t="s">
        <v>144</v>
      </c>
      <c r="F4" s="126" t="s">
        <v>45</v>
      </c>
      <c r="G4" s="150" t="s">
        <v>149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52" t="s">
        <v>6</v>
      </c>
      <c r="O4" s="252" t="s">
        <v>7</v>
      </c>
      <c r="P4" s="252" t="s">
        <v>26</v>
      </c>
      <c r="Q4" s="252" t="s">
        <v>14</v>
      </c>
      <c r="R4" s="252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4" t="str">
        <f>W5</f>
        <v>세운교통</v>
      </c>
      <c r="B5" s="144" t="str">
        <f>X5</f>
        <v>11</v>
      </c>
      <c r="C5" s="145" t="str">
        <f>Y5</f>
        <v>70바3820</v>
      </c>
      <c r="D5" s="133" t="str">
        <f>Z5</f>
        <v>저상</v>
      </c>
      <c r="E5" s="129" t="str">
        <f>AZ5</f>
        <v>D</v>
      </c>
      <c r="F5" s="152">
        <f>G5/H5</f>
        <v>0.91888888888888887</v>
      </c>
      <c r="G5" s="153">
        <f>AE5</f>
        <v>1.6539999999999999</v>
      </c>
      <c r="H5" s="154">
        <f>AF5</f>
        <v>1.8</v>
      </c>
      <c r="I5" s="155">
        <f>AC5</f>
        <v>1682.9280000000001</v>
      </c>
      <c r="J5" s="156">
        <f>AI5/AH5</f>
        <v>2.8008411106736596E-2</v>
      </c>
      <c r="K5" s="156">
        <f>AJ5/AH5</f>
        <v>0.37715620929973065</v>
      </c>
      <c r="L5" s="156">
        <f>AK5/AC5</f>
        <v>0.18657958035043684</v>
      </c>
      <c r="M5" s="157">
        <f>AG5</f>
        <v>18.847999999999999</v>
      </c>
      <c r="N5" s="158">
        <f>IF(AW5=0,AT5,"속도계이상")</f>
        <v>0</v>
      </c>
      <c r="O5" s="158">
        <f>IF(AW5=0,AU5,"속도계이상")</f>
        <v>12.359</v>
      </c>
      <c r="P5" s="159">
        <f>AQ5/60</f>
        <v>0</v>
      </c>
      <c r="Q5" s="160">
        <f>AN5</f>
        <v>73</v>
      </c>
      <c r="R5" s="161">
        <f>AC5/(AH5-AI5-AJ5)</f>
        <v>25.452733590054471</v>
      </c>
      <c r="S5" s="146">
        <f>IF(AW5=0,AL5,"속도계이상")</f>
        <v>0</v>
      </c>
      <c r="T5" s="146">
        <f>IF(AW5=0,AM5,"속도계이상")</f>
        <v>208</v>
      </c>
      <c r="U5" t="s">
        <v>119</v>
      </c>
      <c r="V5" s="5" t="s">
        <v>120</v>
      </c>
      <c r="W5" t="s">
        <v>119</v>
      </c>
      <c r="X5" s="5" t="s">
        <v>120</v>
      </c>
      <c r="Y5" t="s">
        <v>202</v>
      </c>
      <c r="Z5" t="s">
        <v>197</v>
      </c>
      <c r="AA5" t="s">
        <v>200</v>
      </c>
      <c r="AB5">
        <v>520</v>
      </c>
      <c r="AC5" s="1">
        <v>1682.9280000000001</v>
      </c>
      <c r="AD5" s="1">
        <v>1017.33</v>
      </c>
      <c r="AE5" s="28">
        <v>1.6539999999999999</v>
      </c>
      <c r="AF5">
        <v>1.8</v>
      </c>
      <c r="AG5">
        <v>18.847999999999999</v>
      </c>
      <c r="AH5">
        <v>111.15635899999999</v>
      </c>
      <c r="AI5">
        <v>3.1133130000000002</v>
      </c>
      <c r="AJ5">
        <v>41.923310999999998</v>
      </c>
      <c r="AK5">
        <v>314</v>
      </c>
      <c r="AL5">
        <v>0</v>
      </c>
      <c r="AM5">
        <v>208</v>
      </c>
      <c r="AN5">
        <v>73</v>
      </c>
      <c r="AO5">
        <v>15.140186</v>
      </c>
      <c r="AP5">
        <v>657.3</v>
      </c>
      <c r="AQ5">
        <v>0</v>
      </c>
      <c r="AR5">
        <v>36</v>
      </c>
      <c r="AS5">
        <v>19375</v>
      </c>
      <c r="AT5">
        <v>0</v>
      </c>
      <c r="AU5">
        <v>12.359</v>
      </c>
      <c r="AV5">
        <v>12416</v>
      </c>
      <c r="AW5">
        <v>0</v>
      </c>
      <c r="AX5" s="29">
        <v>0.56000000000000005</v>
      </c>
      <c r="AY5">
        <v>0.82200000000000006</v>
      </c>
      <c r="AZ5" t="s">
        <v>67</v>
      </c>
      <c r="BA5" t="s">
        <v>437</v>
      </c>
      <c r="BB5">
        <v>3</v>
      </c>
      <c r="BC5" t="s">
        <v>438</v>
      </c>
      <c r="BD5">
        <v>8</v>
      </c>
      <c r="BE5">
        <v>24030.984</v>
      </c>
      <c r="BF5">
        <v>0.19446136704181569</v>
      </c>
      <c r="BG5">
        <v>0.1598472437083725</v>
      </c>
      <c r="BH5">
        <v>176414.45499999999</v>
      </c>
      <c r="BI5">
        <v>2.6489314608601662E-2</v>
      </c>
      <c r="BJ5">
        <v>2.1774216608270568E-2</v>
      </c>
      <c r="BK5">
        <v>1</v>
      </c>
      <c r="BL5" t="s">
        <v>69</v>
      </c>
      <c r="BM5">
        <v>-1</v>
      </c>
      <c r="BN5" t="s">
        <v>439</v>
      </c>
    </row>
    <row r="6" spans="1:66">
      <c r="A6" s="141" t="str">
        <f t="shared" ref="A6:A7" si="0">W6</f>
        <v>세운교통</v>
      </c>
      <c r="B6" s="273" t="str">
        <f t="shared" ref="B6:B43" si="1">X6</f>
        <v>11</v>
      </c>
      <c r="C6" s="142" t="str">
        <f t="shared" ref="C6:C7" si="2">Y6</f>
        <v>70바3823</v>
      </c>
      <c r="D6" s="116" t="str">
        <f t="shared" ref="D6:D7" si="3">Z6</f>
        <v>저상</v>
      </c>
      <c r="E6" s="112" t="str">
        <f>AZ6</f>
        <v>C</v>
      </c>
      <c r="F6" s="162">
        <f>G6/H6</f>
        <v>0.96333333333333326</v>
      </c>
      <c r="G6" s="163">
        <f>AE6</f>
        <v>1.734</v>
      </c>
      <c r="H6" s="164">
        <f>AF6</f>
        <v>1.8</v>
      </c>
      <c r="I6" s="165">
        <f t="shared" ref="I6:I7" si="4">AC6</f>
        <v>3786.6529999999998</v>
      </c>
      <c r="J6" s="166">
        <f t="shared" ref="J6:J7" si="5">AI6/AH6</f>
        <v>3.8027396881448836E-2</v>
      </c>
      <c r="K6" s="166">
        <f t="shared" ref="K6:K7" si="6">AJ6/AH6</f>
        <v>0.37569960086825066</v>
      </c>
      <c r="L6" s="166">
        <f t="shared" ref="L6:L7" si="7">AK6/AC6</f>
        <v>0.14075755026932757</v>
      </c>
      <c r="M6" s="167">
        <f t="shared" ref="M6:M7" si="8">AG6</f>
        <v>18.321000000000002</v>
      </c>
      <c r="N6" s="168">
        <f t="shared" ref="N6:N7" si="9">IF(AW6=0,AT6,"속도계이상")</f>
        <v>0.317</v>
      </c>
      <c r="O6" s="168">
        <f t="shared" ref="O6:O7" si="10">IF(AW6=0,AU6,"속도계이상")</f>
        <v>26.541</v>
      </c>
      <c r="P6" s="169">
        <f t="shared" ref="P6:P7" si="11">AQ6/60</f>
        <v>0</v>
      </c>
      <c r="Q6" s="170">
        <f t="shared" ref="Q6:Q7" si="12">AN6</f>
        <v>76</v>
      </c>
      <c r="R6" s="171">
        <f t="shared" ref="R6:R7" si="13">AC6/(AH6-AI6-AJ6)</f>
        <v>27.095680904730337</v>
      </c>
      <c r="S6" s="143">
        <f t="shared" ref="S6:S7" si="14">IF(AW6=0,AL6,"속도계이상")</f>
        <v>12</v>
      </c>
      <c r="T6" s="143">
        <f t="shared" ref="T6:T7" si="15">IF(AW6=0,AM6,"속도계이상")</f>
        <v>1005</v>
      </c>
      <c r="U6" t="s">
        <v>119</v>
      </c>
      <c r="V6" s="5" t="s">
        <v>120</v>
      </c>
      <c r="W6" t="s">
        <v>119</v>
      </c>
      <c r="X6" s="5" t="s">
        <v>120</v>
      </c>
      <c r="Y6" t="s">
        <v>203</v>
      </c>
      <c r="Z6" t="s">
        <v>197</v>
      </c>
      <c r="AA6" t="s">
        <v>200</v>
      </c>
      <c r="AB6">
        <v>520</v>
      </c>
      <c r="AC6" s="1">
        <v>3786.6529999999998</v>
      </c>
      <c r="AD6" s="1">
        <v>2184.3919999999998</v>
      </c>
      <c r="AE6" s="28">
        <v>1.734</v>
      </c>
      <c r="AF6">
        <v>1.8</v>
      </c>
      <c r="AG6">
        <v>18.321000000000002</v>
      </c>
      <c r="AH6">
        <v>238.37216699999999</v>
      </c>
      <c r="AI6">
        <v>9.0646730000000009</v>
      </c>
      <c r="AJ6">
        <v>89.556327999999993</v>
      </c>
      <c r="AK6">
        <v>533</v>
      </c>
      <c r="AL6">
        <v>12</v>
      </c>
      <c r="AM6">
        <v>1005</v>
      </c>
      <c r="AN6">
        <v>76</v>
      </c>
      <c r="AO6">
        <v>15.885465999999999</v>
      </c>
      <c r="AP6">
        <v>1336.4</v>
      </c>
      <c r="AQ6">
        <v>0</v>
      </c>
      <c r="AR6">
        <v>39</v>
      </c>
      <c r="AS6">
        <v>23647</v>
      </c>
      <c r="AT6">
        <v>0.317</v>
      </c>
      <c r="AU6">
        <v>26.541</v>
      </c>
      <c r="AV6">
        <v>11212</v>
      </c>
      <c r="AW6">
        <v>0</v>
      </c>
      <c r="AX6" s="29">
        <v>0.54</v>
      </c>
      <c r="AY6">
        <v>0.85760000000000003</v>
      </c>
      <c r="AZ6" t="s">
        <v>69</v>
      </c>
      <c r="BA6" t="s">
        <v>437</v>
      </c>
      <c r="BB6">
        <v>2</v>
      </c>
      <c r="BC6" t="s">
        <v>440</v>
      </c>
      <c r="BD6">
        <v>10</v>
      </c>
      <c r="BE6">
        <v>24030.984</v>
      </c>
      <c r="BF6">
        <v>0.17293736286454187</v>
      </c>
      <c r="BG6">
        <v>0.14831108239263111</v>
      </c>
      <c r="BH6">
        <v>176414.45499999999</v>
      </c>
      <c r="BI6">
        <v>2.3557338314482222E-2</v>
      </c>
      <c r="BJ6">
        <v>2.0202773338499954E-2</v>
      </c>
      <c r="BK6">
        <v>1</v>
      </c>
      <c r="BL6" t="s">
        <v>68</v>
      </c>
      <c r="BM6">
        <v>-1</v>
      </c>
      <c r="BN6" t="s">
        <v>439</v>
      </c>
    </row>
    <row r="7" spans="1:66">
      <c r="A7" s="144" t="str">
        <f t="shared" si="0"/>
        <v>세운교통</v>
      </c>
      <c r="B7" s="144" t="str">
        <f t="shared" si="1"/>
        <v>11</v>
      </c>
      <c r="C7" s="145" t="str">
        <f t="shared" si="2"/>
        <v>70바3828</v>
      </c>
      <c r="D7" s="133" t="str">
        <f t="shared" si="3"/>
        <v>대형</v>
      </c>
      <c r="E7" s="129" t="str">
        <f t="shared" ref="E7:E43" si="16">AZ7</f>
        <v>S</v>
      </c>
      <c r="F7" s="152">
        <f t="shared" ref="F7:F43" si="17">G7/H7</f>
        <v>0.9395</v>
      </c>
      <c r="G7" s="153">
        <f t="shared" ref="G7:G43" si="18">AE7</f>
        <v>1.879</v>
      </c>
      <c r="H7" s="154">
        <f t="shared" ref="H7:H43" si="19">AF7</f>
        <v>2</v>
      </c>
      <c r="I7" s="155">
        <f t="shared" si="4"/>
        <v>6000.8890000000001</v>
      </c>
      <c r="J7" s="156">
        <f t="shared" si="5"/>
        <v>1.7642547277357149E-2</v>
      </c>
      <c r="K7" s="156">
        <f t="shared" si="6"/>
        <v>0.37426365521009786</v>
      </c>
      <c r="L7" s="156">
        <f t="shared" si="7"/>
        <v>0.16947488947054345</v>
      </c>
      <c r="M7" s="157">
        <f t="shared" si="8"/>
        <v>18.088999999999999</v>
      </c>
      <c r="N7" s="158">
        <f t="shared" si="9"/>
        <v>0.16700000000000001</v>
      </c>
      <c r="O7" s="158">
        <f t="shared" si="10"/>
        <v>19.146999999999998</v>
      </c>
      <c r="P7" s="159">
        <f t="shared" si="11"/>
        <v>0</v>
      </c>
      <c r="Q7" s="160">
        <f t="shared" si="12"/>
        <v>79</v>
      </c>
      <c r="R7" s="161">
        <f t="shared" si="13"/>
        <v>25.348956639231034</v>
      </c>
      <c r="S7" s="146">
        <f t="shared" si="14"/>
        <v>10</v>
      </c>
      <c r="T7" s="146">
        <f t="shared" si="15"/>
        <v>1149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204</v>
      </c>
      <c r="Z7" s="4" t="s">
        <v>143</v>
      </c>
      <c r="AA7" s="4" t="s">
        <v>48</v>
      </c>
      <c r="AB7" s="4">
        <v>520</v>
      </c>
      <c r="AC7" s="4">
        <v>6000.8890000000001</v>
      </c>
      <c r="AD7" s="4">
        <v>3193.2179999999998</v>
      </c>
      <c r="AE7" s="4">
        <v>1.879</v>
      </c>
      <c r="AF7" s="4">
        <v>2</v>
      </c>
      <c r="AG7" s="4">
        <v>18.088999999999999</v>
      </c>
      <c r="AH7" s="4">
        <v>389.30047300000001</v>
      </c>
      <c r="AI7" s="4">
        <v>6.868252</v>
      </c>
      <c r="AJ7" s="4">
        <v>145.701018</v>
      </c>
      <c r="AK7" s="4">
        <v>1017</v>
      </c>
      <c r="AL7" s="4">
        <v>10</v>
      </c>
      <c r="AM7" s="4">
        <v>1149</v>
      </c>
      <c r="AN7" s="4">
        <v>79</v>
      </c>
      <c r="AO7" s="4">
        <v>15.414543</v>
      </c>
      <c r="AP7" s="4">
        <v>1641.1</v>
      </c>
      <c r="AQ7" s="4">
        <v>0</v>
      </c>
      <c r="AR7" s="4">
        <v>31</v>
      </c>
      <c r="AS7" s="4">
        <v>10681</v>
      </c>
      <c r="AT7" s="4">
        <v>0.16700000000000001</v>
      </c>
      <c r="AU7" s="4">
        <v>19.146999999999998</v>
      </c>
      <c r="AV7" s="4">
        <v>48276</v>
      </c>
      <c r="AW7" s="4">
        <v>0</v>
      </c>
      <c r="AX7" s="30">
        <v>0.62</v>
      </c>
      <c r="AY7">
        <v>1.0020833333333332</v>
      </c>
      <c r="AZ7" t="s">
        <v>71</v>
      </c>
      <c r="BA7" t="s">
        <v>441</v>
      </c>
      <c r="BB7">
        <v>1</v>
      </c>
      <c r="BC7" t="s">
        <v>442</v>
      </c>
      <c r="BD7">
        <v>7</v>
      </c>
      <c r="BE7">
        <v>20269.269</v>
      </c>
      <c r="BF7">
        <v>0.10023533655801795</v>
      </c>
      <c r="BG7">
        <v>0.10044416017584713</v>
      </c>
      <c r="BH7">
        <v>176414.45499999999</v>
      </c>
      <c r="BI7">
        <v>1.151661296689095E-2</v>
      </c>
      <c r="BJ7">
        <v>1.1540605910571971E-2</v>
      </c>
      <c r="BK7">
        <v>1</v>
      </c>
      <c r="BL7" t="s">
        <v>71</v>
      </c>
      <c r="BM7">
        <v>0</v>
      </c>
      <c r="BN7" t="s">
        <v>443</v>
      </c>
    </row>
    <row r="8" spans="1:66">
      <c r="A8" s="141" t="str">
        <f t="shared" ref="A8:A43" si="20">W8</f>
        <v>세운교통</v>
      </c>
      <c r="B8" s="273" t="str">
        <f t="shared" si="1"/>
        <v>11</v>
      </c>
      <c r="C8" s="142" t="str">
        <f t="shared" ref="C8:C43" si="21">Y8</f>
        <v>70바3837</v>
      </c>
      <c r="D8" s="116" t="str">
        <f t="shared" ref="D8:D43" si="22">Z8</f>
        <v>저상</v>
      </c>
      <c r="E8" s="112" t="str">
        <f t="shared" si="16"/>
        <v>D</v>
      </c>
      <c r="F8" s="162">
        <f t="shared" si="17"/>
        <v>0.94736842105263164</v>
      </c>
      <c r="G8" s="163">
        <f t="shared" si="18"/>
        <v>1.8</v>
      </c>
      <c r="H8" s="164">
        <f t="shared" si="19"/>
        <v>1.9</v>
      </c>
      <c r="I8" s="165">
        <f t="shared" ref="I8:I43" si="23">AC8</f>
        <v>3349.018</v>
      </c>
      <c r="J8" s="166">
        <f t="shared" ref="J8:J43" si="24">AI8/AH8</f>
        <v>2.7929892465744083E-2</v>
      </c>
      <c r="K8" s="166">
        <f t="shared" ref="K8:K43" si="25">AJ8/AH8</f>
        <v>0.31595821689273418</v>
      </c>
      <c r="L8" s="166">
        <f t="shared" ref="L8:L43" si="26">AK8/AC8</f>
        <v>0.13974245584825162</v>
      </c>
      <c r="M8" s="167">
        <f t="shared" ref="M8:M43" si="27">AG8</f>
        <v>12.141999999999999</v>
      </c>
      <c r="N8" s="168">
        <f t="shared" ref="N8:N43" si="28">IF(AW8=0,AT8,"속도계이상")</f>
        <v>0.09</v>
      </c>
      <c r="O8" s="168">
        <f t="shared" ref="O8:O43" si="29">IF(AW8=0,AU8,"속도계이상")</f>
        <v>14.243</v>
      </c>
      <c r="P8" s="169">
        <f t="shared" ref="P8:P43" si="30">AQ8/60</f>
        <v>0</v>
      </c>
      <c r="Q8" s="170">
        <f t="shared" ref="Q8:Q43" si="31">AN8</f>
        <v>69</v>
      </c>
      <c r="R8" s="171">
        <f t="shared" ref="R8:R43" si="32">AC8/(AH8-AI8-AJ8)</f>
        <v>26.100187317909988</v>
      </c>
      <c r="S8" s="143">
        <f t="shared" ref="S8:S43" si="33">IF(AW8=0,AL8,"속도계이상")</f>
        <v>3</v>
      </c>
      <c r="T8" s="143">
        <f t="shared" ref="T8:T43" si="34">IF(AW8=0,AM8,"속도계이상")</f>
        <v>477</v>
      </c>
      <c r="U8" t="s">
        <v>119</v>
      </c>
      <c r="V8" s="5" t="s">
        <v>120</v>
      </c>
      <c r="W8" t="s">
        <v>119</v>
      </c>
      <c r="X8" s="5" t="s">
        <v>120</v>
      </c>
      <c r="Y8" t="s">
        <v>205</v>
      </c>
      <c r="Z8" t="s">
        <v>197</v>
      </c>
      <c r="AA8" t="s">
        <v>200</v>
      </c>
      <c r="AB8">
        <v>520</v>
      </c>
      <c r="AC8" s="1">
        <v>3349.018</v>
      </c>
      <c r="AD8" s="1">
        <v>1860.7570000000001</v>
      </c>
      <c r="AE8" s="28">
        <v>1.8</v>
      </c>
      <c r="AF8">
        <v>1.9</v>
      </c>
      <c r="AG8">
        <v>12.141999999999999</v>
      </c>
      <c r="AH8">
        <v>195.56716900000001</v>
      </c>
      <c r="AI8">
        <v>5.4621700000000004</v>
      </c>
      <c r="AJ8">
        <v>61.791054000000003</v>
      </c>
      <c r="AK8">
        <v>468</v>
      </c>
      <c r="AL8">
        <v>3</v>
      </c>
      <c r="AM8">
        <v>477</v>
      </c>
      <c r="AN8">
        <v>69</v>
      </c>
      <c r="AO8">
        <v>17.124642999999999</v>
      </c>
      <c r="AP8">
        <v>79.3</v>
      </c>
      <c r="AQ8">
        <v>0</v>
      </c>
      <c r="AR8">
        <v>4</v>
      </c>
      <c r="AS8">
        <v>1327</v>
      </c>
      <c r="AT8">
        <v>0.09</v>
      </c>
      <c r="AU8">
        <v>14.243</v>
      </c>
      <c r="AV8">
        <v>25062</v>
      </c>
      <c r="AW8">
        <v>0</v>
      </c>
      <c r="AX8" s="29">
        <v>0.44</v>
      </c>
      <c r="AY8">
        <v>0.83640000000000003</v>
      </c>
      <c r="AZ8" t="s">
        <v>67</v>
      </c>
      <c r="BA8" t="s">
        <v>441</v>
      </c>
      <c r="BB8">
        <v>1</v>
      </c>
      <c r="BC8" t="s">
        <v>444</v>
      </c>
      <c r="BD8">
        <v>7</v>
      </c>
      <c r="BE8">
        <v>20269.269</v>
      </c>
      <c r="BF8">
        <v>0.19867016417809641</v>
      </c>
      <c r="BG8">
        <v>0.16616772531855983</v>
      </c>
      <c r="BH8">
        <v>176414.45499999999</v>
      </c>
      <c r="BI8">
        <v>2.2826355130592901E-2</v>
      </c>
      <c r="BJ8">
        <v>1.9091963431227904E-2</v>
      </c>
      <c r="BK8">
        <v>1</v>
      </c>
      <c r="BL8" t="s">
        <v>68</v>
      </c>
      <c r="BM8">
        <v>-2</v>
      </c>
      <c r="BN8" t="s">
        <v>439</v>
      </c>
    </row>
    <row r="9" spans="1:66">
      <c r="A9" s="144" t="str">
        <f t="shared" si="20"/>
        <v>세운교통</v>
      </c>
      <c r="B9" s="144" t="str">
        <f t="shared" si="1"/>
        <v>11</v>
      </c>
      <c r="C9" s="145" t="str">
        <f t="shared" si="21"/>
        <v>70바3840</v>
      </c>
      <c r="D9" s="133" t="str">
        <f t="shared" si="22"/>
        <v>저상</v>
      </c>
      <c r="E9" s="129" t="str">
        <f t="shared" si="16"/>
        <v>B</v>
      </c>
      <c r="F9" s="152">
        <f t="shared" si="17"/>
        <v>0.98611111111111105</v>
      </c>
      <c r="G9" s="153">
        <f t="shared" si="18"/>
        <v>1.7749999999999999</v>
      </c>
      <c r="H9" s="154">
        <f t="shared" si="19"/>
        <v>1.8</v>
      </c>
      <c r="I9" s="155">
        <f t="shared" si="23"/>
        <v>5830.5339999999997</v>
      </c>
      <c r="J9" s="156">
        <f t="shared" si="24"/>
        <v>2.8764219325313516E-2</v>
      </c>
      <c r="K9" s="156">
        <f t="shared" si="25"/>
        <v>0.36569586703752349</v>
      </c>
      <c r="L9" s="156">
        <f t="shared" si="26"/>
        <v>0.19415031281868866</v>
      </c>
      <c r="M9" s="157">
        <f t="shared" si="27"/>
        <v>15.595000000000001</v>
      </c>
      <c r="N9" s="158">
        <f t="shared" si="28"/>
        <v>1.7000000000000001E-2</v>
      </c>
      <c r="O9" s="158">
        <f t="shared" si="29"/>
        <v>9.0210000000000008</v>
      </c>
      <c r="P9" s="159">
        <f t="shared" si="30"/>
        <v>0</v>
      </c>
      <c r="Q9" s="160">
        <f t="shared" si="31"/>
        <v>72</v>
      </c>
      <c r="R9" s="161">
        <f t="shared" si="32"/>
        <v>23.868097438564238</v>
      </c>
      <c r="S9" s="146">
        <f t="shared" si="33"/>
        <v>1</v>
      </c>
      <c r="T9" s="146">
        <f t="shared" si="34"/>
        <v>526</v>
      </c>
      <c r="U9" t="s">
        <v>119</v>
      </c>
      <c r="V9" s="5" t="s">
        <v>120</v>
      </c>
      <c r="W9" t="s">
        <v>119</v>
      </c>
      <c r="X9" s="5" t="s">
        <v>120</v>
      </c>
      <c r="Y9" t="s">
        <v>206</v>
      </c>
      <c r="Z9" t="s">
        <v>197</v>
      </c>
      <c r="AA9" t="s">
        <v>200</v>
      </c>
      <c r="AB9">
        <v>520</v>
      </c>
      <c r="AC9" s="1">
        <v>5830.5339999999997</v>
      </c>
      <c r="AD9" s="1">
        <v>3285.38</v>
      </c>
      <c r="AE9" s="28">
        <v>1.7749999999999999</v>
      </c>
      <c r="AF9">
        <v>1.8</v>
      </c>
      <c r="AG9">
        <v>15.595000000000001</v>
      </c>
      <c r="AH9">
        <v>403.41101800000001</v>
      </c>
      <c r="AI9">
        <v>11.603802999999999</v>
      </c>
      <c r="AJ9">
        <v>147.52574200000001</v>
      </c>
      <c r="AK9">
        <v>1132</v>
      </c>
      <c r="AL9">
        <v>1</v>
      </c>
      <c r="AM9">
        <v>526</v>
      </c>
      <c r="AN9">
        <v>72</v>
      </c>
      <c r="AO9">
        <v>14.453085</v>
      </c>
      <c r="AP9">
        <v>983.4</v>
      </c>
      <c r="AQ9">
        <v>0</v>
      </c>
      <c r="AR9">
        <v>74</v>
      </c>
      <c r="AS9">
        <v>41211</v>
      </c>
      <c r="AT9">
        <v>1.7000000000000001E-2</v>
      </c>
      <c r="AU9">
        <v>9.0210000000000008</v>
      </c>
      <c r="AV9">
        <v>47256</v>
      </c>
      <c r="AW9">
        <v>0</v>
      </c>
      <c r="AX9" s="29">
        <v>0.56000000000000005</v>
      </c>
      <c r="AY9">
        <v>0.91439999999999999</v>
      </c>
      <c r="AZ9" t="s">
        <v>68</v>
      </c>
      <c r="BA9" t="s">
        <v>441</v>
      </c>
      <c r="BB9">
        <v>1</v>
      </c>
      <c r="BC9" t="s">
        <v>445</v>
      </c>
      <c r="BD9">
        <v>6</v>
      </c>
      <c r="BE9">
        <v>20269.269</v>
      </c>
      <c r="BF9">
        <v>8.3591519753376406E-2</v>
      </c>
      <c r="BG9">
        <v>7.6436085662487385E-2</v>
      </c>
      <c r="BH9">
        <v>176414.45499999999</v>
      </c>
      <c r="BI9">
        <v>9.6043093520879579E-3</v>
      </c>
      <c r="BJ9">
        <v>8.782180471549229E-3</v>
      </c>
      <c r="BK9">
        <v>1</v>
      </c>
      <c r="BL9" t="s">
        <v>416</v>
      </c>
      <c r="BM9" t="s">
        <v>417</v>
      </c>
      <c r="BN9" t="s">
        <v>416</v>
      </c>
    </row>
    <row r="10" spans="1:66">
      <c r="A10" s="141" t="str">
        <f t="shared" si="20"/>
        <v>세운교통</v>
      </c>
      <c r="B10" s="273" t="str">
        <f t="shared" si="1"/>
        <v>11</v>
      </c>
      <c r="C10" s="142" t="str">
        <f t="shared" si="21"/>
        <v>70바3841</v>
      </c>
      <c r="D10" s="116" t="str">
        <f t="shared" si="22"/>
        <v>저상</v>
      </c>
      <c r="E10" s="112" t="str">
        <f t="shared" si="16"/>
        <v>C</v>
      </c>
      <c r="F10" s="162">
        <f t="shared" si="17"/>
        <v>0.95555555555555549</v>
      </c>
      <c r="G10" s="163">
        <f t="shared" si="18"/>
        <v>1.72</v>
      </c>
      <c r="H10" s="164">
        <f t="shared" si="19"/>
        <v>1.8</v>
      </c>
      <c r="I10" s="165">
        <f t="shared" si="23"/>
        <v>3895.701</v>
      </c>
      <c r="J10" s="166">
        <f t="shared" si="24"/>
        <v>2.111784449707238E-2</v>
      </c>
      <c r="K10" s="166">
        <f t="shared" si="25"/>
        <v>0.37131466536465846</v>
      </c>
      <c r="L10" s="166">
        <f t="shared" si="26"/>
        <v>0.20971835364161676</v>
      </c>
      <c r="M10" s="167">
        <f t="shared" si="27"/>
        <v>13.935</v>
      </c>
      <c r="N10" s="168">
        <f t="shared" si="28"/>
        <v>0</v>
      </c>
      <c r="O10" s="168">
        <f t="shared" si="29"/>
        <v>0.23100000000000001</v>
      </c>
      <c r="P10" s="169">
        <f t="shared" si="30"/>
        <v>0</v>
      </c>
      <c r="Q10" s="170">
        <f t="shared" si="31"/>
        <v>59</v>
      </c>
      <c r="R10" s="171">
        <f t="shared" si="32"/>
        <v>16.674715816487158</v>
      </c>
      <c r="S10" s="143">
        <f t="shared" si="33"/>
        <v>0</v>
      </c>
      <c r="T10" s="143">
        <f t="shared" si="34"/>
        <v>9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207</v>
      </c>
      <c r="Z10" s="4" t="s">
        <v>197</v>
      </c>
      <c r="AA10" s="4" t="s">
        <v>200</v>
      </c>
      <c r="AB10" s="4">
        <v>520</v>
      </c>
      <c r="AC10" s="4">
        <v>3895.701</v>
      </c>
      <c r="AD10" s="4">
        <v>2264.357</v>
      </c>
      <c r="AE10" s="4">
        <v>1.72</v>
      </c>
      <c r="AF10" s="4">
        <v>1.8</v>
      </c>
      <c r="AG10" s="4">
        <v>13.935</v>
      </c>
      <c r="AH10" s="4">
        <v>384.53214300000002</v>
      </c>
      <c r="AI10" s="4">
        <v>8.1204900000000002</v>
      </c>
      <c r="AJ10" s="4">
        <v>142.78242399999999</v>
      </c>
      <c r="AK10" s="4">
        <v>817</v>
      </c>
      <c r="AL10" s="4">
        <v>0</v>
      </c>
      <c r="AM10" s="4">
        <v>9</v>
      </c>
      <c r="AN10" s="4">
        <v>59</v>
      </c>
      <c r="AO10" s="4">
        <v>10.131015</v>
      </c>
      <c r="AP10" s="4">
        <v>0</v>
      </c>
      <c r="AQ10" s="4">
        <v>0</v>
      </c>
      <c r="AR10" s="4">
        <v>83</v>
      </c>
      <c r="AS10" s="4">
        <v>38921</v>
      </c>
      <c r="AT10" s="4">
        <v>0</v>
      </c>
      <c r="AU10" s="4">
        <v>0.23100000000000001</v>
      </c>
      <c r="AV10" s="4">
        <v>44437</v>
      </c>
      <c r="AW10" s="4">
        <v>0</v>
      </c>
      <c r="AX10" s="30">
        <v>0.72</v>
      </c>
      <c r="AY10">
        <v>0.88439999999999996</v>
      </c>
      <c r="AZ10" t="s">
        <v>69</v>
      </c>
      <c r="BA10" t="s">
        <v>441</v>
      </c>
      <c r="BB10">
        <v>1</v>
      </c>
      <c r="BC10" t="s">
        <v>446</v>
      </c>
      <c r="BD10">
        <v>7</v>
      </c>
      <c r="BE10">
        <v>20269.269</v>
      </c>
      <c r="BF10">
        <v>0.18097751823215727</v>
      </c>
      <c r="BG10">
        <v>0.16005651712451988</v>
      </c>
      <c r="BH10">
        <v>176414.45499999999</v>
      </c>
      <c r="BI10">
        <v>2.0793545517571111E-2</v>
      </c>
      <c r="BJ10">
        <v>1.8389811655739888E-2</v>
      </c>
      <c r="BK10">
        <v>1</v>
      </c>
      <c r="BL10" t="s">
        <v>71</v>
      </c>
      <c r="BM10">
        <v>-3</v>
      </c>
      <c r="BN10" t="s">
        <v>439</v>
      </c>
    </row>
    <row r="11" spans="1:66">
      <c r="A11" s="144" t="str">
        <f t="shared" si="20"/>
        <v>세운교통</v>
      </c>
      <c r="B11" s="144" t="str">
        <f t="shared" si="1"/>
        <v>11</v>
      </c>
      <c r="C11" s="145" t="str">
        <f t="shared" si="21"/>
        <v>70바3849</v>
      </c>
      <c r="D11" s="133" t="str">
        <f t="shared" si="22"/>
        <v>저상</v>
      </c>
      <c r="E11" s="129" t="str">
        <f t="shared" si="16"/>
        <v>D</v>
      </c>
      <c r="F11" s="152">
        <f t="shared" si="17"/>
        <v>0.96</v>
      </c>
      <c r="G11" s="153">
        <f t="shared" si="18"/>
        <v>1.728</v>
      </c>
      <c r="H11" s="154">
        <f t="shared" si="19"/>
        <v>1.8</v>
      </c>
      <c r="I11" s="155">
        <f t="shared" si="23"/>
        <v>3444.4450000000002</v>
      </c>
      <c r="J11" s="156">
        <f t="shared" si="24"/>
        <v>1.3878593478161319E-2</v>
      </c>
      <c r="K11" s="156">
        <f t="shared" si="25"/>
        <v>0.35295489571612254</v>
      </c>
      <c r="L11" s="156">
        <f t="shared" si="26"/>
        <v>9.8999984032260638E-2</v>
      </c>
      <c r="M11" s="157">
        <f t="shared" si="27"/>
        <v>17.812999999999999</v>
      </c>
      <c r="N11" s="158">
        <f t="shared" si="28"/>
        <v>0.40600000000000003</v>
      </c>
      <c r="O11" s="158">
        <f t="shared" si="29"/>
        <v>16.373999999999999</v>
      </c>
      <c r="P11" s="159">
        <f t="shared" si="30"/>
        <v>0</v>
      </c>
      <c r="Q11" s="160">
        <f t="shared" si="31"/>
        <v>74</v>
      </c>
      <c r="R11" s="161">
        <f t="shared" si="32"/>
        <v>25.526373982446128</v>
      </c>
      <c r="S11" s="146">
        <f t="shared" si="33"/>
        <v>14</v>
      </c>
      <c r="T11" s="146">
        <f t="shared" si="34"/>
        <v>564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209</v>
      </c>
      <c r="Z11" t="s">
        <v>197</v>
      </c>
      <c r="AA11" t="s">
        <v>200</v>
      </c>
      <c r="AB11">
        <v>520</v>
      </c>
      <c r="AC11" s="1">
        <v>3444.4450000000002</v>
      </c>
      <c r="AD11" s="1">
        <v>1992.9649999999999</v>
      </c>
      <c r="AE11" s="28">
        <v>1.728</v>
      </c>
      <c r="AF11">
        <v>1.8</v>
      </c>
      <c r="AG11">
        <v>17.812999999999999</v>
      </c>
      <c r="AH11">
        <v>213.114103</v>
      </c>
      <c r="AI11">
        <v>2.9577239999999998</v>
      </c>
      <c r="AJ11">
        <v>75.219666000000004</v>
      </c>
      <c r="AK11">
        <v>341</v>
      </c>
      <c r="AL11">
        <v>14</v>
      </c>
      <c r="AM11">
        <v>564</v>
      </c>
      <c r="AN11">
        <v>74</v>
      </c>
      <c r="AO11">
        <v>16.162445000000002</v>
      </c>
      <c r="AP11">
        <v>894.5</v>
      </c>
      <c r="AQ11">
        <v>0</v>
      </c>
      <c r="AR11">
        <v>14</v>
      </c>
      <c r="AS11">
        <v>5168</v>
      </c>
      <c r="AT11">
        <v>0.40600000000000003</v>
      </c>
      <c r="AU11">
        <v>16.373999999999999</v>
      </c>
      <c r="AV11">
        <v>26002</v>
      </c>
      <c r="AW11">
        <v>0</v>
      </c>
      <c r="AX11" s="29">
        <v>0.56000000000000005</v>
      </c>
      <c r="AY11">
        <v>0.83399999999999996</v>
      </c>
      <c r="AZ11" t="s">
        <v>67</v>
      </c>
      <c r="BA11" t="s">
        <v>441</v>
      </c>
      <c r="BB11">
        <v>2</v>
      </c>
      <c r="BC11" t="s">
        <v>447</v>
      </c>
      <c r="BD11">
        <v>7</v>
      </c>
      <c r="BE11">
        <v>20269.269</v>
      </c>
      <c r="BF11">
        <v>0.14124076206201616</v>
      </c>
      <c r="BG11">
        <v>0.11779479555972147</v>
      </c>
      <c r="BH11">
        <v>176414.45499999999</v>
      </c>
      <c r="BI11">
        <v>1.622796159192284E-2</v>
      </c>
      <c r="BJ11">
        <v>1.3534119967663648E-2</v>
      </c>
      <c r="BK11">
        <v>1</v>
      </c>
      <c r="BL11" t="s">
        <v>69</v>
      </c>
      <c r="BM11">
        <v>-1</v>
      </c>
      <c r="BN11" t="s">
        <v>439</v>
      </c>
    </row>
    <row r="12" spans="1:66" s="2" customFormat="1">
      <c r="A12" s="141" t="str">
        <f t="shared" si="20"/>
        <v>세운교통</v>
      </c>
      <c r="B12" s="273" t="str">
        <f t="shared" si="1"/>
        <v>11</v>
      </c>
      <c r="C12" s="142" t="str">
        <f t="shared" si="21"/>
        <v>70바3855</v>
      </c>
      <c r="D12" s="116" t="str">
        <f t="shared" si="22"/>
        <v>저상</v>
      </c>
      <c r="E12" s="112" t="str">
        <f t="shared" si="16"/>
        <v>B</v>
      </c>
      <c r="F12" s="162">
        <f t="shared" si="17"/>
        <v>0.92500000000000004</v>
      </c>
      <c r="G12" s="163">
        <f t="shared" si="18"/>
        <v>1.665</v>
      </c>
      <c r="H12" s="164">
        <f t="shared" si="19"/>
        <v>1.8</v>
      </c>
      <c r="I12" s="165">
        <f t="shared" si="23"/>
        <v>3611.0839999999998</v>
      </c>
      <c r="J12" s="166">
        <f t="shared" si="24"/>
        <v>1.9349480336808566E-2</v>
      </c>
      <c r="K12" s="166">
        <f t="shared" si="25"/>
        <v>0.35813054717730852</v>
      </c>
      <c r="L12" s="166">
        <f t="shared" si="26"/>
        <v>0.18775525576253557</v>
      </c>
      <c r="M12" s="167">
        <f t="shared" si="27"/>
        <v>16.585000000000001</v>
      </c>
      <c r="N12" s="168">
        <f t="shared" si="28"/>
        <v>0</v>
      </c>
      <c r="O12" s="168">
        <f t="shared" si="29"/>
        <v>4.5419999999999998</v>
      </c>
      <c r="P12" s="169">
        <f t="shared" si="30"/>
        <v>0</v>
      </c>
      <c r="Q12" s="170">
        <f t="shared" si="31"/>
        <v>71</v>
      </c>
      <c r="R12" s="171">
        <f t="shared" si="32"/>
        <v>23.375813014003462</v>
      </c>
      <c r="S12" s="143">
        <f t="shared" si="33"/>
        <v>0</v>
      </c>
      <c r="T12" s="143">
        <f t="shared" si="34"/>
        <v>164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210</v>
      </c>
      <c r="Z12" t="s">
        <v>197</v>
      </c>
      <c r="AA12" t="s">
        <v>200</v>
      </c>
      <c r="AB12">
        <v>520</v>
      </c>
      <c r="AC12" s="1">
        <v>3611.0839999999998</v>
      </c>
      <c r="AD12" s="1">
        <v>2168.5929999999998</v>
      </c>
      <c r="AE12" s="28">
        <v>1.665</v>
      </c>
      <c r="AF12">
        <v>1.8</v>
      </c>
      <c r="AG12">
        <v>16.585000000000001</v>
      </c>
      <c r="AH12">
        <v>248.151884</v>
      </c>
      <c r="AI12">
        <v>4.8016100000000002</v>
      </c>
      <c r="AJ12">
        <v>88.870769999999993</v>
      </c>
      <c r="AK12">
        <v>678</v>
      </c>
      <c r="AL12">
        <v>0</v>
      </c>
      <c r="AM12">
        <v>164</v>
      </c>
      <c r="AN12">
        <v>71</v>
      </c>
      <c r="AO12">
        <v>14.551909999999999</v>
      </c>
      <c r="AP12">
        <v>238.2</v>
      </c>
      <c r="AQ12">
        <v>0</v>
      </c>
      <c r="AR12">
        <v>45</v>
      </c>
      <c r="AS12">
        <v>15662</v>
      </c>
      <c r="AT12">
        <v>0</v>
      </c>
      <c r="AU12">
        <v>4.5419999999999998</v>
      </c>
      <c r="AV12">
        <v>30556</v>
      </c>
      <c r="AW12">
        <v>0</v>
      </c>
      <c r="AX12" s="29">
        <v>0.56000000000000005</v>
      </c>
      <c r="AY12" s="2">
        <v>0.9071999999999999</v>
      </c>
      <c r="AZ12" s="2" t="s">
        <v>68</v>
      </c>
      <c r="BA12" s="2" t="s">
        <v>441</v>
      </c>
      <c r="BB12" s="2">
        <v>2</v>
      </c>
      <c r="BC12" s="2" t="s">
        <v>448</v>
      </c>
      <c r="BD12" s="2">
        <v>6</v>
      </c>
      <c r="BE12" s="2">
        <v>20269.269</v>
      </c>
      <c r="BF12" s="2">
        <v>0.14528935404626581</v>
      </c>
      <c r="BG12" s="2">
        <v>0.13180650199077232</v>
      </c>
      <c r="BH12" s="2">
        <v>176414.45499999999</v>
      </c>
      <c r="BI12" s="2">
        <v>1.6693127555789011E-2</v>
      </c>
      <c r="BJ12" s="2">
        <v>1.5144005318611788E-2</v>
      </c>
      <c r="BK12" s="2">
        <v>1</v>
      </c>
      <c r="BL12" s="2" t="s">
        <v>416</v>
      </c>
      <c r="BM12" s="2" t="s">
        <v>417</v>
      </c>
      <c r="BN12" s="2" t="s">
        <v>416</v>
      </c>
    </row>
    <row r="13" spans="1:66">
      <c r="A13" s="144" t="str">
        <f t="shared" si="20"/>
        <v>세운교통</v>
      </c>
      <c r="B13" s="144" t="str">
        <f t="shared" si="1"/>
        <v>11</v>
      </c>
      <c r="C13" s="145" t="str">
        <f t="shared" si="21"/>
        <v>73아1597</v>
      </c>
      <c r="D13" s="133" t="str">
        <f t="shared" si="22"/>
        <v>저상</v>
      </c>
      <c r="E13" s="129" t="str">
        <f t="shared" si="16"/>
        <v>C</v>
      </c>
      <c r="F13" s="152">
        <f t="shared" si="17"/>
        <v>1.1894444444444445</v>
      </c>
      <c r="G13" s="153">
        <f t="shared" si="18"/>
        <v>2.141</v>
      </c>
      <c r="H13" s="154">
        <f t="shared" si="19"/>
        <v>1.8</v>
      </c>
      <c r="I13" s="155">
        <f t="shared" si="23"/>
        <v>6189.5249999999996</v>
      </c>
      <c r="J13" s="156">
        <f t="shared" si="24"/>
        <v>5.0252617988548479E-2</v>
      </c>
      <c r="K13" s="156">
        <f t="shared" si="25"/>
        <v>0.36949554979411864</v>
      </c>
      <c r="L13" s="156">
        <f t="shared" si="26"/>
        <v>0.1835358933036057</v>
      </c>
      <c r="M13" s="157">
        <f t="shared" si="27"/>
        <v>17.818000000000001</v>
      </c>
      <c r="N13" s="158">
        <f t="shared" si="28"/>
        <v>0.872</v>
      </c>
      <c r="O13" s="158">
        <f t="shared" si="29"/>
        <v>41.311999999999998</v>
      </c>
      <c r="P13" s="159">
        <f t="shared" si="30"/>
        <v>0</v>
      </c>
      <c r="Q13" s="160">
        <f t="shared" si="31"/>
        <v>80</v>
      </c>
      <c r="R13" s="161">
        <f t="shared" si="32"/>
        <v>27.241916017730791</v>
      </c>
      <c r="S13" s="146">
        <f t="shared" si="33"/>
        <v>54</v>
      </c>
      <c r="T13" s="146">
        <f t="shared" si="34"/>
        <v>2557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211</v>
      </c>
      <c r="Z13" s="4" t="s">
        <v>197</v>
      </c>
      <c r="AA13" s="4" t="s">
        <v>200</v>
      </c>
      <c r="AB13" s="4">
        <v>520</v>
      </c>
      <c r="AC13" s="4">
        <v>6189.5249999999996</v>
      </c>
      <c r="AD13" s="4">
        <v>2891.24</v>
      </c>
      <c r="AE13" s="4">
        <v>2.141</v>
      </c>
      <c r="AF13" s="4">
        <v>1.8</v>
      </c>
      <c r="AG13" s="4">
        <v>17.818000000000001</v>
      </c>
      <c r="AH13" s="4">
        <v>391.56435599999998</v>
      </c>
      <c r="AI13" s="4">
        <v>19.677133999999999</v>
      </c>
      <c r="AJ13" s="4">
        <v>144.681287</v>
      </c>
      <c r="AK13" s="4">
        <v>1136</v>
      </c>
      <c r="AL13" s="4">
        <v>54</v>
      </c>
      <c r="AM13" s="4">
        <v>2557</v>
      </c>
      <c r="AN13" s="4">
        <v>80</v>
      </c>
      <c r="AO13" s="4">
        <v>15.807171</v>
      </c>
      <c r="AP13" s="4">
        <v>2426.4</v>
      </c>
      <c r="AQ13" s="4">
        <v>0</v>
      </c>
      <c r="AR13" s="4">
        <v>61</v>
      </c>
      <c r="AS13" s="4">
        <v>35017</v>
      </c>
      <c r="AT13" s="4">
        <v>0.872</v>
      </c>
      <c r="AU13" s="4">
        <v>41.311999999999998</v>
      </c>
      <c r="AV13" s="4">
        <v>47671</v>
      </c>
      <c r="AW13" s="4">
        <v>0</v>
      </c>
      <c r="AX13" s="30">
        <v>0.65</v>
      </c>
      <c r="AY13">
        <v>0.86407407407407411</v>
      </c>
      <c r="AZ13" t="s">
        <v>69</v>
      </c>
      <c r="BA13" t="s">
        <v>441</v>
      </c>
      <c r="BB13">
        <v>2</v>
      </c>
      <c r="BC13" t="s">
        <v>449</v>
      </c>
      <c r="BD13">
        <v>15</v>
      </c>
      <c r="BE13">
        <v>20269.269</v>
      </c>
      <c r="BF13">
        <v>0.14999534517007002</v>
      </c>
      <c r="BG13">
        <v>0.12960708899324938</v>
      </c>
      <c r="BH13">
        <v>176414.45499999999</v>
      </c>
      <c r="BI13">
        <v>1.7233825878950792E-2</v>
      </c>
      <c r="BJ13">
        <v>1.4891302139108222E-2</v>
      </c>
      <c r="BK13">
        <v>1</v>
      </c>
      <c r="BL13" t="s">
        <v>68</v>
      </c>
      <c r="BM13">
        <v>-1</v>
      </c>
      <c r="BN13" t="s">
        <v>439</v>
      </c>
    </row>
    <row r="14" spans="1:66">
      <c r="A14" s="141" t="str">
        <f t="shared" si="20"/>
        <v>세운교통</v>
      </c>
      <c r="B14" s="273" t="str">
        <f t="shared" si="1"/>
        <v>24-1</v>
      </c>
      <c r="C14" s="142" t="str">
        <f t="shared" si="21"/>
        <v>70바3810</v>
      </c>
      <c r="D14" s="116" t="str">
        <f t="shared" si="22"/>
        <v>대형</v>
      </c>
      <c r="E14" s="112" t="str">
        <f t="shared" si="16"/>
        <v>F</v>
      </c>
      <c r="F14" s="162">
        <f t="shared" si="17"/>
        <v>0.91380952380952374</v>
      </c>
      <c r="G14" s="163">
        <f t="shared" si="18"/>
        <v>1.919</v>
      </c>
      <c r="H14" s="164">
        <f t="shared" si="19"/>
        <v>2.1</v>
      </c>
      <c r="I14" s="165">
        <f t="shared" si="23"/>
        <v>6957.91</v>
      </c>
      <c r="J14" s="166">
        <f t="shared" si="24"/>
        <v>4.3322360362897758E-2</v>
      </c>
      <c r="K14" s="166">
        <f t="shared" si="25"/>
        <v>0.34068602306134477</v>
      </c>
      <c r="L14" s="166">
        <f t="shared" si="26"/>
        <v>0.12431894060141624</v>
      </c>
      <c r="M14" s="167">
        <f t="shared" si="27"/>
        <v>13.811</v>
      </c>
      <c r="N14" s="168">
        <f t="shared" si="28"/>
        <v>1.4E-2</v>
      </c>
      <c r="O14" s="168">
        <f t="shared" si="29"/>
        <v>10.894</v>
      </c>
      <c r="P14" s="169">
        <f t="shared" si="30"/>
        <v>0</v>
      </c>
      <c r="Q14" s="170">
        <f t="shared" si="31"/>
        <v>84</v>
      </c>
      <c r="R14" s="171">
        <f t="shared" si="32"/>
        <v>27.172191137210113</v>
      </c>
      <c r="S14" s="143">
        <f t="shared" si="33"/>
        <v>1</v>
      </c>
      <c r="T14" s="143">
        <f t="shared" si="34"/>
        <v>758</v>
      </c>
      <c r="U14" t="s">
        <v>119</v>
      </c>
      <c r="V14" s="5" t="s">
        <v>121</v>
      </c>
      <c r="W14" t="s">
        <v>119</v>
      </c>
      <c r="X14" s="5" t="s">
        <v>121</v>
      </c>
      <c r="Y14" t="s">
        <v>213</v>
      </c>
      <c r="Z14" t="s">
        <v>143</v>
      </c>
      <c r="AA14" t="s">
        <v>214</v>
      </c>
      <c r="AB14">
        <v>520</v>
      </c>
      <c r="AC14" s="1">
        <v>6957.91</v>
      </c>
      <c r="AD14" s="1">
        <v>3625.6680000000001</v>
      </c>
      <c r="AE14" s="28">
        <v>1.919</v>
      </c>
      <c r="AF14">
        <v>2.1</v>
      </c>
      <c r="AG14">
        <v>13.811</v>
      </c>
      <c r="AH14">
        <v>415.69934899999998</v>
      </c>
      <c r="AI14">
        <v>18.009077000000001</v>
      </c>
      <c r="AJ14">
        <v>141.62295800000001</v>
      </c>
      <c r="AK14">
        <v>865</v>
      </c>
      <c r="AL14">
        <v>1</v>
      </c>
      <c r="AM14">
        <v>758</v>
      </c>
      <c r="AN14">
        <v>84</v>
      </c>
      <c r="AO14">
        <v>16.737841</v>
      </c>
      <c r="AP14">
        <v>3979.9</v>
      </c>
      <c r="AQ14">
        <v>0</v>
      </c>
      <c r="AR14">
        <v>50</v>
      </c>
      <c r="AS14">
        <v>32831</v>
      </c>
      <c r="AT14">
        <v>1.4E-2</v>
      </c>
      <c r="AU14">
        <v>10.894</v>
      </c>
      <c r="AV14">
        <v>55183</v>
      </c>
      <c r="AW14">
        <v>0</v>
      </c>
      <c r="AX14" s="29">
        <v>0.49</v>
      </c>
      <c r="AY14">
        <v>0.76800000000000002</v>
      </c>
      <c r="AZ14" t="s">
        <v>70</v>
      </c>
      <c r="BA14" t="s">
        <v>450</v>
      </c>
      <c r="BB14">
        <v>3</v>
      </c>
      <c r="BC14" t="s">
        <v>451</v>
      </c>
      <c r="BD14">
        <v>8</v>
      </c>
      <c r="BE14">
        <v>16087.906999999999</v>
      </c>
      <c r="BF14">
        <v>0.24129527849707239</v>
      </c>
      <c r="BG14">
        <v>0.1853147738857516</v>
      </c>
      <c r="BH14">
        <v>176414.45499999999</v>
      </c>
      <c r="BI14">
        <v>2.2004636751563247E-2</v>
      </c>
      <c r="BJ14">
        <v>1.6899561025200575E-2</v>
      </c>
      <c r="BK14">
        <v>1</v>
      </c>
      <c r="BL14" t="s">
        <v>68</v>
      </c>
      <c r="BM14">
        <v>-3</v>
      </c>
      <c r="BN14" t="s">
        <v>439</v>
      </c>
    </row>
    <row r="15" spans="1:66">
      <c r="A15" s="144" t="str">
        <f t="shared" si="20"/>
        <v>세운교통</v>
      </c>
      <c r="B15" s="144" t="str">
        <f t="shared" si="1"/>
        <v>24-1</v>
      </c>
      <c r="C15" s="145" t="str">
        <f t="shared" si="21"/>
        <v>70바3811</v>
      </c>
      <c r="D15" s="133" t="str">
        <f t="shared" si="22"/>
        <v>대형</v>
      </c>
      <c r="E15" s="129" t="str">
        <f t="shared" si="16"/>
        <v>F</v>
      </c>
      <c r="F15" s="152">
        <f t="shared" si="17"/>
        <v>0.96285714285714274</v>
      </c>
      <c r="G15" s="153">
        <f t="shared" si="18"/>
        <v>2.0219999999999998</v>
      </c>
      <c r="H15" s="154">
        <f t="shared" si="19"/>
        <v>2.1</v>
      </c>
      <c r="I15" s="155">
        <f t="shared" si="23"/>
        <v>6777.6450000000004</v>
      </c>
      <c r="J15" s="156">
        <f t="shared" si="24"/>
        <v>1.6591970489973112E-2</v>
      </c>
      <c r="K15" s="156">
        <f t="shared" si="25"/>
        <v>0.33070650780166988</v>
      </c>
      <c r="L15" s="156">
        <f t="shared" si="26"/>
        <v>0.13087141625151508</v>
      </c>
      <c r="M15" s="157">
        <f t="shared" si="27"/>
        <v>11.984</v>
      </c>
      <c r="N15" s="158">
        <f t="shared" si="28"/>
        <v>0.03</v>
      </c>
      <c r="O15" s="158">
        <f t="shared" si="29"/>
        <v>7.1849999999999996</v>
      </c>
      <c r="P15" s="159">
        <f t="shared" si="30"/>
        <v>0</v>
      </c>
      <c r="Q15" s="160">
        <f t="shared" si="31"/>
        <v>84</v>
      </c>
      <c r="R15" s="161">
        <f t="shared" si="32"/>
        <v>27.224518530380308</v>
      </c>
      <c r="S15" s="146">
        <f t="shared" si="33"/>
        <v>2</v>
      </c>
      <c r="T15" s="146">
        <f t="shared" si="34"/>
        <v>487</v>
      </c>
      <c r="U15" t="s">
        <v>119</v>
      </c>
      <c r="V15" s="5" t="s">
        <v>121</v>
      </c>
      <c r="W15" t="s">
        <v>119</v>
      </c>
      <c r="X15" s="5" t="s">
        <v>121</v>
      </c>
      <c r="Y15" t="s">
        <v>215</v>
      </c>
      <c r="Z15" t="s">
        <v>143</v>
      </c>
      <c r="AA15" t="s">
        <v>214</v>
      </c>
      <c r="AB15">
        <v>520</v>
      </c>
      <c r="AC15" s="1">
        <v>6777.6450000000004</v>
      </c>
      <c r="AD15" s="1">
        <v>3352.0929999999998</v>
      </c>
      <c r="AE15" s="28">
        <v>2.0219999999999998</v>
      </c>
      <c r="AF15">
        <v>2.1</v>
      </c>
      <c r="AG15">
        <v>11.984</v>
      </c>
      <c r="AH15">
        <v>381.42045899999999</v>
      </c>
      <c r="AI15">
        <v>6.3285169999999997</v>
      </c>
      <c r="AJ15">
        <v>126.138228</v>
      </c>
      <c r="AK15">
        <v>887</v>
      </c>
      <c r="AL15">
        <v>2</v>
      </c>
      <c r="AM15">
        <v>487</v>
      </c>
      <c r="AN15">
        <v>84</v>
      </c>
      <c r="AO15">
        <v>17.769483999999999</v>
      </c>
      <c r="AP15">
        <v>3427.9</v>
      </c>
      <c r="AQ15">
        <v>0</v>
      </c>
      <c r="AR15">
        <v>19</v>
      </c>
      <c r="AS15">
        <v>16594</v>
      </c>
      <c r="AT15">
        <v>0.03</v>
      </c>
      <c r="AU15">
        <v>7.1849999999999996</v>
      </c>
      <c r="AV15">
        <v>54669</v>
      </c>
      <c r="AW15">
        <v>0</v>
      </c>
      <c r="AX15" s="29">
        <v>0.47</v>
      </c>
      <c r="AY15">
        <v>0.75175000000000003</v>
      </c>
      <c r="AZ15" t="s">
        <v>70</v>
      </c>
      <c r="BA15" t="s">
        <v>450</v>
      </c>
      <c r="BB15">
        <v>4</v>
      </c>
      <c r="BC15" t="s">
        <v>452</v>
      </c>
      <c r="BD15">
        <v>8</v>
      </c>
      <c r="BE15">
        <v>16087.906999999999</v>
      </c>
      <c r="BF15">
        <v>0.27357132285759733</v>
      </c>
      <c r="BG15">
        <v>0.20565724195819879</v>
      </c>
      <c r="BH15">
        <v>176414.45499999999</v>
      </c>
      <c r="BI15">
        <v>2.4948012338331344E-2</v>
      </c>
      <c r="BJ15">
        <v>1.8754668275340589E-2</v>
      </c>
      <c r="BK15">
        <v>1</v>
      </c>
      <c r="BL15" t="s">
        <v>69</v>
      </c>
      <c r="BM15">
        <v>-2</v>
      </c>
      <c r="BN15" t="s">
        <v>439</v>
      </c>
    </row>
    <row r="16" spans="1:66">
      <c r="A16" s="141" t="str">
        <f t="shared" si="20"/>
        <v>세운교통</v>
      </c>
      <c r="B16" s="273" t="str">
        <f t="shared" si="1"/>
        <v>24-1</v>
      </c>
      <c r="C16" s="142" t="str">
        <f t="shared" si="21"/>
        <v>70바3812</v>
      </c>
      <c r="D16" s="116" t="str">
        <f t="shared" si="22"/>
        <v>대형</v>
      </c>
      <c r="E16" s="112" t="str">
        <f t="shared" si="16"/>
        <v>F</v>
      </c>
      <c r="F16" s="162">
        <f t="shared" si="17"/>
        <v>0.87136363636363634</v>
      </c>
      <c r="G16" s="163">
        <f t="shared" si="18"/>
        <v>1.917</v>
      </c>
      <c r="H16" s="164">
        <f t="shared" si="19"/>
        <v>2.2000000000000002</v>
      </c>
      <c r="I16" s="165">
        <f t="shared" si="23"/>
        <v>7098.8909999999996</v>
      </c>
      <c r="J16" s="166">
        <f t="shared" si="24"/>
        <v>3.3103051453557658E-2</v>
      </c>
      <c r="K16" s="166">
        <f t="shared" si="25"/>
        <v>0.33551033671562308</v>
      </c>
      <c r="L16" s="166">
        <f t="shared" si="26"/>
        <v>0.13283765027523314</v>
      </c>
      <c r="M16" s="167">
        <f t="shared" si="27"/>
        <v>13.288</v>
      </c>
      <c r="N16" s="168">
        <f t="shared" si="28"/>
        <v>2.8000000000000001E-2</v>
      </c>
      <c r="O16" s="168">
        <f t="shared" si="29"/>
        <v>15.284000000000001</v>
      </c>
      <c r="P16" s="169">
        <f t="shared" si="30"/>
        <v>8.3333333333333329E-2</v>
      </c>
      <c r="Q16" s="170">
        <f t="shared" si="31"/>
        <v>85</v>
      </c>
      <c r="R16" s="171">
        <f t="shared" si="32"/>
        <v>27.014969083787239</v>
      </c>
      <c r="S16" s="143">
        <f t="shared" si="33"/>
        <v>2</v>
      </c>
      <c r="T16" s="143">
        <f t="shared" si="34"/>
        <v>1085</v>
      </c>
      <c r="U16" t="s">
        <v>119</v>
      </c>
      <c r="V16" t="s">
        <v>121</v>
      </c>
      <c r="W16" s="4" t="s">
        <v>119</v>
      </c>
      <c r="X16" s="4" t="s">
        <v>121</v>
      </c>
      <c r="Y16" s="4" t="s">
        <v>216</v>
      </c>
      <c r="Z16" s="4" t="s">
        <v>143</v>
      </c>
      <c r="AA16" s="4" t="s">
        <v>214</v>
      </c>
      <c r="AB16" s="4">
        <v>520</v>
      </c>
      <c r="AC16" s="4">
        <v>7098.8909999999996</v>
      </c>
      <c r="AD16" s="4">
        <v>3702.2469999999998</v>
      </c>
      <c r="AE16" s="4">
        <v>1.917</v>
      </c>
      <c r="AF16" s="4">
        <v>2.2000000000000002</v>
      </c>
      <c r="AG16" s="4">
        <v>13.288</v>
      </c>
      <c r="AH16" s="4">
        <v>416.18906399999997</v>
      </c>
      <c r="AI16" s="4">
        <v>13.777127999999999</v>
      </c>
      <c r="AJ16" s="4">
        <v>139.63573299999999</v>
      </c>
      <c r="AK16" s="4">
        <v>943</v>
      </c>
      <c r="AL16" s="4">
        <v>2</v>
      </c>
      <c r="AM16" s="4">
        <v>1085</v>
      </c>
      <c r="AN16" s="4">
        <v>85</v>
      </c>
      <c r="AO16" s="4">
        <v>17.056889000000002</v>
      </c>
      <c r="AP16" s="4">
        <v>3753.8</v>
      </c>
      <c r="AQ16" s="4">
        <v>5</v>
      </c>
      <c r="AR16" s="4">
        <v>38</v>
      </c>
      <c r="AS16" s="4">
        <v>27724</v>
      </c>
      <c r="AT16" s="4">
        <v>2.8000000000000001E-2</v>
      </c>
      <c r="AU16" s="4">
        <v>15.284000000000001</v>
      </c>
      <c r="AV16" s="4">
        <v>56777</v>
      </c>
      <c r="AW16" s="4">
        <v>0</v>
      </c>
      <c r="AX16" s="30">
        <v>0.48</v>
      </c>
      <c r="AY16">
        <v>0.79743589743589738</v>
      </c>
      <c r="AZ16" t="s">
        <v>70</v>
      </c>
      <c r="BA16" t="s">
        <v>450</v>
      </c>
      <c r="BB16">
        <v>1</v>
      </c>
      <c r="BC16" t="s">
        <v>453</v>
      </c>
      <c r="BD16">
        <v>7</v>
      </c>
      <c r="BE16">
        <v>16087.906999999999</v>
      </c>
      <c r="BF16">
        <v>0.22040275344704566</v>
      </c>
      <c r="BG16">
        <v>0.17575706749238768</v>
      </c>
      <c r="BH16">
        <v>176414.45499999999</v>
      </c>
      <c r="BI16">
        <v>2.0099367707708534E-2</v>
      </c>
      <c r="BJ16">
        <v>1.602795732589065E-2</v>
      </c>
      <c r="BK16">
        <v>1</v>
      </c>
      <c r="BL16" t="s">
        <v>68</v>
      </c>
      <c r="BM16">
        <v>-3</v>
      </c>
      <c r="BN16" t="s">
        <v>439</v>
      </c>
    </row>
    <row r="17" spans="1:66">
      <c r="A17" s="144" t="str">
        <f t="shared" si="20"/>
        <v>세운교통</v>
      </c>
      <c r="B17" s="144" t="str">
        <f t="shared" si="1"/>
        <v>24-1</v>
      </c>
      <c r="C17" s="145" t="str">
        <f t="shared" si="21"/>
        <v>70바3813</v>
      </c>
      <c r="D17" s="133" t="str">
        <f t="shared" si="22"/>
        <v>대형</v>
      </c>
      <c r="E17" s="129" t="str">
        <f t="shared" si="16"/>
        <v>F</v>
      </c>
      <c r="F17" s="152">
        <f t="shared" si="17"/>
        <v>0.82681818181818167</v>
      </c>
      <c r="G17" s="153">
        <f t="shared" si="18"/>
        <v>1.819</v>
      </c>
      <c r="H17" s="154">
        <f t="shared" si="19"/>
        <v>2.2000000000000002</v>
      </c>
      <c r="I17" s="155">
        <f t="shared" si="23"/>
        <v>7383.7079999999996</v>
      </c>
      <c r="J17" s="156">
        <f t="shared" si="24"/>
        <v>4.1850790394888968E-2</v>
      </c>
      <c r="K17" s="156">
        <f t="shared" si="25"/>
        <v>0.34411613187699541</v>
      </c>
      <c r="L17" s="156">
        <f t="shared" si="26"/>
        <v>0.11755611137385173</v>
      </c>
      <c r="M17" s="157">
        <f t="shared" si="27"/>
        <v>13.68</v>
      </c>
      <c r="N17" s="158">
        <f t="shared" si="28"/>
        <v>0</v>
      </c>
      <c r="O17" s="158">
        <f t="shared" si="29"/>
        <v>13.923</v>
      </c>
      <c r="P17" s="159">
        <f t="shared" si="30"/>
        <v>3.6666666666666667E-2</v>
      </c>
      <c r="Q17" s="160">
        <f t="shared" si="31"/>
        <v>82</v>
      </c>
      <c r="R17" s="161">
        <f t="shared" si="32"/>
        <v>27.867041299456197</v>
      </c>
      <c r="S17" s="146">
        <f t="shared" si="33"/>
        <v>0</v>
      </c>
      <c r="T17" s="146">
        <f t="shared" si="34"/>
        <v>1028</v>
      </c>
      <c r="U17" t="s">
        <v>119</v>
      </c>
      <c r="V17" s="5" t="s">
        <v>121</v>
      </c>
      <c r="W17" t="s">
        <v>119</v>
      </c>
      <c r="X17" s="5" t="s">
        <v>121</v>
      </c>
      <c r="Y17" t="s">
        <v>217</v>
      </c>
      <c r="Z17" t="s">
        <v>143</v>
      </c>
      <c r="AA17" t="s">
        <v>214</v>
      </c>
      <c r="AB17">
        <v>520</v>
      </c>
      <c r="AC17" s="1">
        <v>7383.7079999999996</v>
      </c>
      <c r="AD17" s="1">
        <v>4058.201</v>
      </c>
      <c r="AE17" s="28">
        <v>1.819</v>
      </c>
      <c r="AF17">
        <v>2.2000000000000002</v>
      </c>
      <c r="AG17">
        <v>13.68</v>
      </c>
      <c r="AH17">
        <v>431.51101399999999</v>
      </c>
      <c r="AI17">
        <v>18.059076999999998</v>
      </c>
      <c r="AJ17">
        <v>148.489901</v>
      </c>
      <c r="AK17">
        <v>868</v>
      </c>
      <c r="AL17">
        <v>0</v>
      </c>
      <c r="AM17">
        <v>1028</v>
      </c>
      <c r="AN17">
        <v>82</v>
      </c>
      <c r="AO17">
        <v>17.111284999999999</v>
      </c>
      <c r="AP17">
        <v>4610.3</v>
      </c>
      <c r="AQ17">
        <v>2.2000000000000002</v>
      </c>
      <c r="AR17">
        <v>46</v>
      </c>
      <c r="AS17">
        <v>35176</v>
      </c>
      <c r="AT17">
        <v>0</v>
      </c>
      <c r="AU17">
        <v>13.923</v>
      </c>
      <c r="AV17">
        <v>57928</v>
      </c>
      <c r="AW17">
        <v>0</v>
      </c>
      <c r="AX17" s="29">
        <v>0.45</v>
      </c>
      <c r="AY17">
        <v>0.78075000000000006</v>
      </c>
      <c r="AZ17" t="s">
        <v>70</v>
      </c>
      <c r="BA17" t="s">
        <v>450</v>
      </c>
      <c r="BB17">
        <v>2</v>
      </c>
      <c r="BC17" t="s">
        <v>454</v>
      </c>
      <c r="BD17">
        <v>6</v>
      </c>
      <c r="BE17">
        <v>16087.906999999999</v>
      </c>
      <c r="BF17">
        <v>0.26473064519828471</v>
      </c>
      <c r="BG17">
        <v>0.20668845123856081</v>
      </c>
      <c r="BH17">
        <v>176414.45499999999</v>
      </c>
      <c r="BI17">
        <v>2.4141797224042673E-2</v>
      </c>
      <c r="BJ17">
        <v>1.8848708182671318E-2</v>
      </c>
      <c r="BK17">
        <v>1</v>
      </c>
      <c r="BL17" t="s">
        <v>69</v>
      </c>
      <c r="BM17">
        <v>-2</v>
      </c>
      <c r="BN17" t="s">
        <v>439</v>
      </c>
    </row>
    <row r="18" spans="1:66">
      <c r="A18" s="141" t="str">
        <f t="shared" si="20"/>
        <v>세운교통</v>
      </c>
      <c r="B18" s="273" t="str">
        <f t="shared" si="1"/>
        <v>24-1</v>
      </c>
      <c r="C18" s="142" t="str">
        <f t="shared" si="21"/>
        <v>70바3819</v>
      </c>
      <c r="D18" s="116" t="str">
        <f t="shared" si="22"/>
        <v>저상</v>
      </c>
      <c r="E18" s="112" t="str">
        <f t="shared" si="16"/>
        <v>C</v>
      </c>
      <c r="F18" s="162">
        <f t="shared" si="17"/>
        <v>0.86318181818181816</v>
      </c>
      <c r="G18" s="163">
        <f t="shared" si="18"/>
        <v>1.899</v>
      </c>
      <c r="H18" s="164">
        <f t="shared" si="19"/>
        <v>2.2000000000000002</v>
      </c>
      <c r="I18" s="165">
        <f t="shared" si="23"/>
        <v>5234.5389999999998</v>
      </c>
      <c r="J18" s="166">
        <f t="shared" si="24"/>
        <v>2.0221569153171814E-2</v>
      </c>
      <c r="K18" s="166">
        <f t="shared" si="25"/>
        <v>0.33699129949831086</v>
      </c>
      <c r="L18" s="166">
        <f t="shared" si="26"/>
        <v>0.11022938218628231</v>
      </c>
      <c r="M18" s="167">
        <f t="shared" si="27"/>
        <v>13.85</v>
      </c>
      <c r="N18" s="168">
        <f t="shared" si="28"/>
        <v>1.9E-2</v>
      </c>
      <c r="O18" s="168">
        <f t="shared" si="29"/>
        <v>15.321</v>
      </c>
      <c r="P18" s="169">
        <f t="shared" si="30"/>
        <v>0</v>
      </c>
      <c r="Q18" s="170">
        <f t="shared" si="31"/>
        <v>75</v>
      </c>
      <c r="R18" s="171">
        <f t="shared" si="32"/>
        <v>26.397503531374163</v>
      </c>
      <c r="S18" s="143">
        <f t="shared" si="33"/>
        <v>1</v>
      </c>
      <c r="T18" s="143">
        <f t="shared" si="34"/>
        <v>802</v>
      </c>
      <c r="U18" t="s">
        <v>119</v>
      </c>
      <c r="V18" s="5" t="s">
        <v>121</v>
      </c>
      <c r="W18" t="s">
        <v>119</v>
      </c>
      <c r="X18" s="5" t="s">
        <v>121</v>
      </c>
      <c r="Y18" t="s">
        <v>219</v>
      </c>
      <c r="Z18" t="s">
        <v>197</v>
      </c>
      <c r="AA18" t="s">
        <v>200</v>
      </c>
      <c r="AB18">
        <v>520</v>
      </c>
      <c r="AC18" s="1">
        <v>5234.5389999999998</v>
      </c>
      <c r="AD18" s="1">
        <v>2756.4140000000002</v>
      </c>
      <c r="AE18" s="28">
        <v>1.899</v>
      </c>
      <c r="AF18">
        <v>2.2000000000000002</v>
      </c>
      <c r="AG18">
        <v>13.85</v>
      </c>
      <c r="AH18">
        <v>308.49519900000001</v>
      </c>
      <c r="AI18">
        <v>6.2382569999999999</v>
      </c>
      <c r="AJ18">
        <v>103.96019800000001</v>
      </c>
      <c r="AK18">
        <v>577</v>
      </c>
      <c r="AL18">
        <v>1</v>
      </c>
      <c r="AM18">
        <v>802</v>
      </c>
      <c r="AN18">
        <v>75</v>
      </c>
      <c r="AO18">
        <v>16.967974999999999</v>
      </c>
      <c r="AP18">
        <v>2053.3000000000002</v>
      </c>
      <c r="AQ18">
        <v>0</v>
      </c>
      <c r="AR18">
        <v>21</v>
      </c>
      <c r="AS18">
        <v>10001</v>
      </c>
      <c r="AT18">
        <v>1.9E-2</v>
      </c>
      <c r="AU18">
        <v>15.321</v>
      </c>
      <c r="AV18">
        <v>45317</v>
      </c>
      <c r="AW18">
        <v>0</v>
      </c>
      <c r="AX18" s="29">
        <v>0.5</v>
      </c>
      <c r="AY18">
        <v>0.88406249999999997</v>
      </c>
      <c r="AZ18" t="s">
        <v>69</v>
      </c>
      <c r="BA18" t="s">
        <v>455</v>
      </c>
      <c r="BB18">
        <v>1</v>
      </c>
      <c r="BC18" t="s">
        <v>456</v>
      </c>
      <c r="BD18">
        <v>4</v>
      </c>
      <c r="BE18">
        <v>6682.99</v>
      </c>
      <c r="BF18">
        <v>1</v>
      </c>
      <c r="BG18">
        <v>0.88406249999999997</v>
      </c>
      <c r="BH18">
        <v>176414.45499999999</v>
      </c>
      <c r="BI18">
        <v>3.7882326592795362E-2</v>
      </c>
      <c r="BJ18">
        <v>3.3490344353443148E-2</v>
      </c>
      <c r="BK18">
        <v>1</v>
      </c>
      <c r="BL18" t="s">
        <v>68</v>
      </c>
      <c r="BM18">
        <v>-1</v>
      </c>
      <c r="BN18" t="s">
        <v>439</v>
      </c>
    </row>
    <row r="19" spans="1:66">
      <c r="A19" s="144" t="str">
        <f t="shared" si="20"/>
        <v>세운교통</v>
      </c>
      <c r="B19" s="144" t="str">
        <f t="shared" si="1"/>
        <v>24-1</v>
      </c>
      <c r="C19" s="145" t="str">
        <f t="shared" si="21"/>
        <v>70바3821</v>
      </c>
      <c r="D19" s="133" t="str">
        <f t="shared" si="22"/>
        <v>저상</v>
      </c>
      <c r="E19" s="129" t="str">
        <f t="shared" si="16"/>
        <v>B</v>
      </c>
      <c r="F19" s="152">
        <f t="shared" si="17"/>
        <v>0.80347826086956531</v>
      </c>
      <c r="G19" s="153">
        <f t="shared" si="18"/>
        <v>1.8480000000000001</v>
      </c>
      <c r="H19" s="154">
        <f t="shared" si="19"/>
        <v>2.2999999999999998</v>
      </c>
      <c r="I19" s="155">
        <f t="shared" si="23"/>
        <v>5536.7380000000003</v>
      </c>
      <c r="J19" s="156">
        <f t="shared" si="24"/>
        <v>2.5978912074605835E-2</v>
      </c>
      <c r="K19" s="156">
        <f t="shared" si="25"/>
        <v>0.33045272344163884</v>
      </c>
      <c r="L19" s="156">
        <f t="shared" si="26"/>
        <v>0.10764460951556674</v>
      </c>
      <c r="M19" s="157">
        <f t="shared" si="27"/>
        <v>15.435</v>
      </c>
      <c r="N19" s="158">
        <f t="shared" si="28"/>
        <v>0.108</v>
      </c>
      <c r="O19" s="158">
        <f t="shared" si="29"/>
        <v>10.313000000000001</v>
      </c>
      <c r="P19" s="159">
        <f t="shared" si="30"/>
        <v>0</v>
      </c>
      <c r="Q19" s="160">
        <f t="shared" si="31"/>
        <v>85</v>
      </c>
      <c r="R19" s="161">
        <f t="shared" si="32"/>
        <v>27.642292764144951</v>
      </c>
      <c r="S19" s="146">
        <f t="shared" si="33"/>
        <v>6</v>
      </c>
      <c r="T19" s="146">
        <f t="shared" si="34"/>
        <v>571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220</v>
      </c>
      <c r="Z19" s="4" t="s">
        <v>197</v>
      </c>
      <c r="AA19" s="4" t="s">
        <v>200</v>
      </c>
      <c r="AB19" s="4">
        <v>520</v>
      </c>
      <c r="AC19" s="4">
        <v>5536.7380000000003</v>
      </c>
      <c r="AD19" s="4">
        <v>2995.7049999999999</v>
      </c>
      <c r="AE19" s="4">
        <v>1.8480000000000001</v>
      </c>
      <c r="AF19" s="4">
        <v>2.2999999999999998</v>
      </c>
      <c r="AG19" s="4">
        <v>15.435</v>
      </c>
      <c r="AH19" s="4">
        <v>311.23270200000002</v>
      </c>
      <c r="AI19" s="4">
        <v>8.0854870000000005</v>
      </c>
      <c r="AJ19" s="4">
        <v>102.847694</v>
      </c>
      <c r="AK19" s="4">
        <v>596</v>
      </c>
      <c r="AL19" s="4">
        <v>6</v>
      </c>
      <c r="AM19" s="4">
        <v>571</v>
      </c>
      <c r="AN19" s="4">
        <v>85</v>
      </c>
      <c r="AO19" s="4">
        <v>17.789705000000001</v>
      </c>
      <c r="AP19" s="4">
        <v>2924.1</v>
      </c>
      <c r="AQ19" s="4">
        <v>0</v>
      </c>
      <c r="AR19" s="4">
        <v>20</v>
      </c>
      <c r="AS19" s="4">
        <v>12552</v>
      </c>
      <c r="AT19" s="4">
        <v>0.108</v>
      </c>
      <c r="AU19" s="4">
        <v>10.313000000000001</v>
      </c>
      <c r="AV19" s="4">
        <v>50158</v>
      </c>
      <c r="AW19" s="4">
        <v>0</v>
      </c>
      <c r="AX19" s="30">
        <v>0.5</v>
      </c>
      <c r="AY19">
        <v>0.92055555555555557</v>
      </c>
      <c r="AZ19" t="s">
        <v>68</v>
      </c>
      <c r="BA19" t="s">
        <v>201</v>
      </c>
      <c r="BB19">
        <v>2</v>
      </c>
      <c r="BC19" t="s">
        <v>396</v>
      </c>
      <c r="BD19">
        <v>18</v>
      </c>
      <c r="BE19">
        <v>40421.919000000002</v>
      </c>
      <c r="BF19">
        <v>4.3517082897523991E-2</v>
      </c>
      <c r="BG19">
        <v>4.0059892422887364E-2</v>
      </c>
      <c r="BH19">
        <v>177536.177</v>
      </c>
      <c r="BI19">
        <v>9.908087634443093E-3</v>
      </c>
      <c r="BJ19">
        <v>9.1209451168178923E-3</v>
      </c>
      <c r="BK19">
        <v>1</v>
      </c>
      <c r="BL19" t="s">
        <v>69</v>
      </c>
      <c r="BM19">
        <v>1</v>
      </c>
      <c r="BN19" t="s">
        <v>457</v>
      </c>
    </row>
    <row r="20" spans="1:66">
      <c r="A20" s="141" t="str">
        <f t="shared" si="20"/>
        <v>세운교통</v>
      </c>
      <c r="B20" s="273" t="str">
        <f t="shared" si="1"/>
        <v>24-1</v>
      </c>
      <c r="C20" s="142" t="str">
        <f t="shared" si="21"/>
        <v>70바3833</v>
      </c>
      <c r="D20" s="116" t="str">
        <f t="shared" si="22"/>
        <v>대형</v>
      </c>
      <c r="E20" s="112" t="str">
        <f t="shared" si="16"/>
        <v>A</v>
      </c>
      <c r="F20" s="162">
        <f t="shared" si="17"/>
        <v>0.89681818181818174</v>
      </c>
      <c r="G20" s="163">
        <f t="shared" si="18"/>
        <v>1.9730000000000001</v>
      </c>
      <c r="H20" s="164">
        <f t="shared" si="19"/>
        <v>2.2000000000000002</v>
      </c>
      <c r="I20" s="165">
        <f t="shared" si="23"/>
        <v>5861.48</v>
      </c>
      <c r="J20" s="166">
        <f t="shared" si="24"/>
        <v>2.3868829439215179E-2</v>
      </c>
      <c r="K20" s="166">
        <f t="shared" si="25"/>
        <v>0.34246384306335759</v>
      </c>
      <c r="L20" s="166">
        <f t="shared" si="26"/>
        <v>7.7796051509175165E-2</v>
      </c>
      <c r="M20" s="167">
        <f t="shared" si="27"/>
        <v>13.018000000000001</v>
      </c>
      <c r="N20" s="168">
        <f t="shared" si="28"/>
        <v>1.7000000000000001E-2</v>
      </c>
      <c r="O20" s="168">
        <f t="shared" si="29"/>
        <v>16.088000000000001</v>
      </c>
      <c r="P20" s="169">
        <f t="shared" si="30"/>
        <v>0</v>
      </c>
      <c r="Q20" s="170">
        <f t="shared" si="31"/>
        <v>80</v>
      </c>
      <c r="R20" s="171">
        <f t="shared" si="32"/>
        <v>26.870189568126612</v>
      </c>
      <c r="S20" s="143">
        <f t="shared" si="33"/>
        <v>1</v>
      </c>
      <c r="T20" s="143">
        <f t="shared" si="34"/>
        <v>943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221</v>
      </c>
      <c r="Z20" t="s">
        <v>143</v>
      </c>
      <c r="AA20" t="s">
        <v>214</v>
      </c>
      <c r="AB20">
        <v>520</v>
      </c>
      <c r="AC20" s="1">
        <v>5861.48</v>
      </c>
      <c r="AD20" s="1">
        <v>2970.326</v>
      </c>
      <c r="AE20" s="28">
        <v>1.9730000000000001</v>
      </c>
      <c r="AF20">
        <v>2.2000000000000002</v>
      </c>
      <c r="AG20">
        <v>13.018000000000001</v>
      </c>
      <c r="AH20">
        <v>344.25102500000003</v>
      </c>
      <c r="AI20">
        <v>8.2168690000000009</v>
      </c>
      <c r="AJ20">
        <v>117.893529</v>
      </c>
      <c r="AK20">
        <v>456</v>
      </c>
      <c r="AL20">
        <v>1</v>
      </c>
      <c r="AM20">
        <v>943</v>
      </c>
      <c r="AN20">
        <v>80</v>
      </c>
      <c r="AO20">
        <v>17.026761</v>
      </c>
      <c r="AP20">
        <v>3447.8</v>
      </c>
      <c r="AQ20">
        <v>0</v>
      </c>
      <c r="AR20">
        <v>31</v>
      </c>
      <c r="AS20">
        <v>20745</v>
      </c>
      <c r="AT20">
        <v>1.7000000000000001E-2</v>
      </c>
      <c r="AU20">
        <v>16.088000000000001</v>
      </c>
      <c r="AV20">
        <v>48186</v>
      </c>
      <c r="AW20">
        <v>0</v>
      </c>
      <c r="AX20" s="29">
        <v>0.49</v>
      </c>
      <c r="AY20">
        <v>0.99388888888888882</v>
      </c>
      <c r="AZ20" t="s">
        <v>66</v>
      </c>
      <c r="BA20" t="s">
        <v>201</v>
      </c>
      <c r="BB20">
        <v>2</v>
      </c>
      <c r="BC20" t="s">
        <v>418</v>
      </c>
      <c r="BD20">
        <v>11</v>
      </c>
      <c r="BE20">
        <v>40421.919000000002</v>
      </c>
      <c r="BF20">
        <v>9.5467585296977117E-2</v>
      </c>
      <c r="BG20">
        <v>9.4884172275717812E-2</v>
      </c>
      <c r="BH20">
        <v>177536.177</v>
      </c>
      <c r="BI20">
        <v>2.1736319127791066E-2</v>
      </c>
      <c r="BJ20">
        <v>2.1603486066454566E-2</v>
      </c>
      <c r="BK20">
        <v>1</v>
      </c>
      <c r="BL20" t="s">
        <v>68</v>
      </c>
      <c r="BM20">
        <v>1</v>
      </c>
      <c r="BN20" t="s">
        <v>457</v>
      </c>
    </row>
    <row r="21" spans="1:66">
      <c r="A21" s="144" t="str">
        <f t="shared" si="20"/>
        <v>세운교통</v>
      </c>
      <c r="B21" s="144" t="str">
        <f t="shared" si="1"/>
        <v>24-1</v>
      </c>
      <c r="C21" s="145" t="str">
        <f t="shared" si="21"/>
        <v>70바3834</v>
      </c>
      <c r="D21" s="133" t="str">
        <f t="shared" si="22"/>
        <v>저상</v>
      </c>
      <c r="E21" s="129" t="str">
        <f t="shared" si="16"/>
        <v>A</v>
      </c>
      <c r="F21" s="152">
        <f t="shared" si="17"/>
        <v>0.79363636363636358</v>
      </c>
      <c r="G21" s="153">
        <f t="shared" si="18"/>
        <v>1.746</v>
      </c>
      <c r="H21" s="154">
        <f t="shared" si="19"/>
        <v>2.2000000000000002</v>
      </c>
      <c r="I21" s="155">
        <f t="shared" si="23"/>
        <v>6520.3280000000004</v>
      </c>
      <c r="J21" s="156">
        <f t="shared" si="24"/>
        <v>4.2703105582820595E-2</v>
      </c>
      <c r="K21" s="156">
        <f t="shared" si="25"/>
        <v>0.34374020873736183</v>
      </c>
      <c r="L21" s="156">
        <f t="shared" si="26"/>
        <v>0.16348870793003051</v>
      </c>
      <c r="M21" s="157">
        <f t="shared" si="27"/>
        <v>17.824000000000002</v>
      </c>
      <c r="N21" s="158">
        <f t="shared" si="28"/>
        <v>0</v>
      </c>
      <c r="O21" s="158">
        <f t="shared" si="29"/>
        <v>31.071999999999999</v>
      </c>
      <c r="P21" s="159">
        <f t="shared" si="30"/>
        <v>0</v>
      </c>
      <c r="Q21" s="160">
        <f t="shared" si="31"/>
        <v>85</v>
      </c>
      <c r="R21" s="161">
        <f t="shared" si="32"/>
        <v>28.894504667967102</v>
      </c>
      <c r="S21" s="146">
        <f t="shared" si="33"/>
        <v>0</v>
      </c>
      <c r="T21" s="146">
        <f t="shared" si="34"/>
        <v>2026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222</v>
      </c>
      <c r="Z21" t="s">
        <v>197</v>
      </c>
      <c r="AA21" t="s">
        <v>200</v>
      </c>
      <c r="AB21">
        <v>520</v>
      </c>
      <c r="AC21" s="1">
        <v>6520.3280000000004</v>
      </c>
      <c r="AD21" s="1">
        <v>3733.7710000000002</v>
      </c>
      <c r="AE21" s="28">
        <v>1.746</v>
      </c>
      <c r="AF21">
        <v>2.2000000000000002</v>
      </c>
      <c r="AG21">
        <v>17.824000000000002</v>
      </c>
      <c r="AH21">
        <v>367.78964400000001</v>
      </c>
      <c r="AI21">
        <v>15.70576</v>
      </c>
      <c r="AJ21">
        <v>126.424089</v>
      </c>
      <c r="AK21">
        <v>1066</v>
      </c>
      <c r="AL21">
        <v>0</v>
      </c>
      <c r="AM21">
        <v>2026</v>
      </c>
      <c r="AN21">
        <v>85</v>
      </c>
      <c r="AO21">
        <v>17.728415999999999</v>
      </c>
      <c r="AP21">
        <v>5925.3</v>
      </c>
      <c r="AQ21">
        <v>0</v>
      </c>
      <c r="AR21">
        <v>59</v>
      </c>
      <c r="AS21">
        <v>35642</v>
      </c>
      <c r="AT21">
        <v>0</v>
      </c>
      <c r="AU21">
        <v>31.071999999999999</v>
      </c>
      <c r="AV21">
        <v>45963</v>
      </c>
      <c r="AW21">
        <v>0</v>
      </c>
      <c r="AX21" s="29">
        <v>0.5</v>
      </c>
      <c r="AY21">
        <v>0.95550000000000002</v>
      </c>
      <c r="AZ21" t="s">
        <v>66</v>
      </c>
      <c r="BA21" t="s">
        <v>201</v>
      </c>
      <c r="BB21">
        <v>4</v>
      </c>
      <c r="BC21" t="s">
        <v>458</v>
      </c>
      <c r="BD21">
        <v>12</v>
      </c>
      <c r="BE21">
        <v>40421.919000000002</v>
      </c>
      <c r="BF21">
        <v>0.12785409816886725</v>
      </c>
      <c r="BG21">
        <v>0.12216459080035266</v>
      </c>
      <c r="BH21">
        <v>177536.177</v>
      </c>
      <c r="BI21">
        <v>2.911016834613939E-2</v>
      </c>
      <c r="BJ21">
        <v>2.7814765854736186E-2</v>
      </c>
      <c r="BK21">
        <v>1</v>
      </c>
      <c r="BL21" t="s">
        <v>66</v>
      </c>
      <c r="BM21">
        <v>0</v>
      </c>
      <c r="BN21" t="s">
        <v>443</v>
      </c>
    </row>
    <row r="22" spans="1:66">
      <c r="A22" s="141" t="str">
        <f t="shared" si="20"/>
        <v>세운교통</v>
      </c>
      <c r="B22" s="273" t="str">
        <f t="shared" si="1"/>
        <v>24-1</v>
      </c>
      <c r="C22" s="142" t="str">
        <f t="shared" si="21"/>
        <v>70바3853</v>
      </c>
      <c r="D22" s="116" t="str">
        <f t="shared" si="22"/>
        <v>저상</v>
      </c>
      <c r="E22" s="112" t="str">
        <f t="shared" si="16"/>
        <v>A</v>
      </c>
      <c r="F22" s="162">
        <f t="shared" si="17"/>
        <v>0.75454545454545441</v>
      </c>
      <c r="G22" s="163">
        <f t="shared" si="18"/>
        <v>1.66</v>
      </c>
      <c r="H22" s="164">
        <f t="shared" si="19"/>
        <v>2.2000000000000002</v>
      </c>
      <c r="I22" s="165">
        <f t="shared" si="23"/>
        <v>2395.0140000000001</v>
      </c>
      <c r="J22" s="166">
        <f t="shared" si="24"/>
        <v>2.7605849939567464E-2</v>
      </c>
      <c r="K22" s="166">
        <f t="shared" si="25"/>
        <v>0.38670202239040846</v>
      </c>
      <c r="L22" s="166">
        <f t="shared" si="26"/>
        <v>0.17077144434228775</v>
      </c>
      <c r="M22" s="167">
        <f t="shared" si="27"/>
        <v>18.779</v>
      </c>
      <c r="N22" s="168">
        <f t="shared" si="28"/>
        <v>0.125</v>
      </c>
      <c r="O22" s="168">
        <f t="shared" si="29"/>
        <v>40.292000000000002</v>
      </c>
      <c r="P22" s="169">
        <f t="shared" si="30"/>
        <v>0</v>
      </c>
      <c r="Q22" s="170">
        <f t="shared" si="31"/>
        <v>82</v>
      </c>
      <c r="R22" s="171">
        <f t="shared" si="32"/>
        <v>29.709175418655352</v>
      </c>
      <c r="S22" s="143">
        <f t="shared" si="33"/>
        <v>3</v>
      </c>
      <c r="T22" s="143">
        <f t="shared" si="34"/>
        <v>965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223</v>
      </c>
      <c r="Z22" s="4" t="s">
        <v>197</v>
      </c>
      <c r="AA22" s="4" t="s">
        <v>200</v>
      </c>
      <c r="AB22" s="4">
        <v>520</v>
      </c>
      <c r="AC22" s="4">
        <v>2395.0140000000001</v>
      </c>
      <c r="AD22" s="4">
        <v>1443.192</v>
      </c>
      <c r="AE22" s="4">
        <v>1.66</v>
      </c>
      <c r="AF22" s="4">
        <v>2.2000000000000002</v>
      </c>
      <c r="AG22" s="4">
        <v>18.779</v>
      </c>
      <c r="AH22" s="4">
        <v>137.64107999999999</v>
      </c>
      <c r="AI22" s="4">
        <v>3.7996989999999999</v>
      </c>
      <c r="AJ22" s="4">
        <v>53.226084</v>
      </c>
      <c r="AK22" s="4">
        <v>409</v>
      </c>
      <c r="AL22" s="4">
        <v>3</v>
      </c>
      <c r="AM22" s="4">
        <v>965</v>
      </c>
      <c r="AN22" s="4">
        <v>82</v>
      </c>
      <c r="AO22" s="4">
        <v>17.40043</v>
      </c>
      <c r="AP22" s="4">
        <v>3436.7</v>
      </c>
      <c r="AQ22" s="4">
        <v>0</v>
      </c>
      <c r="AR22" s="4">
        <v>37</v>
      </c>
      <c r="AS22" s="4">
        <v>27042</v>
      </c>
      <c r="AT22" s="4">
        <v>0.125</v>
      </c>
      <c r="AU22" s="4">
        <v>40.292000000000002</v>
      </c>
      <c r="AV22" s="4">
        <v>10063</v>
      </c>
      <c r="AW22" s="4">
        <v>0</v>
      </c>
      <c r="AX22" s="30">
        <v>0.48</v>
      </c>
      <c r="AY22">
        <v>0.96421052631578952</v>
      </c>
      <c r="AZ22" t="s">
        <v>66</v>
      </c>
      <c r="BA22" t="s">
        <v>201</v>
      </c>
      <c r="BB22">
        <v>3</v>
      </c>
      <c r="BC22" t="s">
        <v>459</v>
      </c>
      <c r="BD22">
        <v>10</v>
      </c>
      <c r="BE22">
        <v>40421.919000000002</v>
      </c>
      <c r="BF22">
        <v>0.12310167659284063</v>
      </c>
      <c r="BG22">
        <v>0.11869593237793898</v>
      </c>
      <c r="BH22">
        <v>177536.177</v>
      </c>
      <c r="BI22">
        <v>2.8028124093265792E-2</v>
      </c>
      <c r="BJ22">
        <v>2.7025012283612069E-2</v>
      </c>
      <c r="BK22">
        <v>1</v>
      </c>
      <c r="BL22" t="s">
        <v>68</v>
      </c>
      <c r="BM22">
        <v>1</v>
      </c>
      <c r="BN22" t="s">
        <v>457</v>
      </c>
    </row>
    <row r="23" spans="1:66">
      <c r="A23" s="144" t="str">
        <f t="shared" si="20"/>
        <v>세운교통</v>
      </c>
      <c r="B23" s="144" t="str">
        <f t="shared" si="1"/>
        <v>24-1</v>
      </c>
      <c r="C23" s="145" t="str">
        <f t="shared" si="21"/>
        <v>70바3854</v>
      </c>
      <c r="D23" s="133" t="str">
        <f t="shared" si="22"/>
        <v>저상</v>
      </c>
      <c r="E23" s="129" t="str">
        <f t="shared" si="16"/>
        <v>S</v>
      </c>
      <c r="F23" s="152">
        <f t="shared" si="17"/>
        <v>0.79090909090909089</v>
      </c>
      <c r="G23" s="153">
        <f t="shared" si="18"/>
        <v>1.74</v>
      </c>
      <c r="H23" s="154">
        <f t="shared" si="19"/>
        <v>2.2000000000000002</v>
      </c>
      <c r="I23" s="155">
        <f t="shared" si="23"/>
        <v>5391.86</v>
      </c>
      <c r="J23" s="156">
        <f t="shared" si="24"/>
        <v>3.0453729843364634E-2</v>
      </c>
      <c r="K23" s="156">
        <f t="shared" si="25"/>
        <v>0.34610815692795099</v>
      </c>
      <c r="L23" s="156">
        <f t="shared" si="26"/>
        <v>0.17693337735030212</v>
      </c>
      <c r="M23" s="157">
        <f t="shared" si="27"/>
        <v>16.295000000000002</v>
      </c>
      <c r="N23" s="158">
        <f t="shared" si="28"/>
        <v>0.27800000000000002</v>
      </c>
      <c r="O23" s="158">
        <f t="shared" si="29"/>
        <v>39.411000000000001</v>
      </c>
      <c r="P23" s="159">
        <f t="shared" si="30"/>
        <v>0</v>
      </c>
      <c r="Q23" s="160">
        <f t="shared" si="31"/>
        <v>78</v>
      </c>
      <c r="R23" s="161">
        <f t="shared" si="32"/>
        <v>28.739756665163544</v>
      </c>
      <c r="S23" s="146">
        <f t="shared" si="33"/>
        <v>15</v>
      </c>
      <c r="T23" s="146">
        <f t="shared" si="34"/>
        <v>2125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224</v>
      </c>
      <c r="Z23" t="s">
        <v>197</v>
      </c>
      <c r="AA23" t="s">
        <v>200</v>
      </c>
      <c r="AB23">
        <v>520</v>
      </c>
      <c r="AC23" s="1">
        <v>5391.86</v>
      </c>
      <c r="AD23" s="1">
        <v>3098.9789999999998</v>
      </c>
      <c r="AE23" s="28">
        <v>1.74</v>
      </c>
      <c r="AF23">
        <v>2.2000000000000002</v>
      </c>
      <c r="AG23">
        <v>16.295000000000002</v>
      </c>
      <c r="AH23">
        <v>300.92770400000001</v>
      </c>
      <c r="AI23">
        <v>9.1643709999999992</v>
      </c>
      <c r="AJ23">
        <v>104.153533</v>
      </c>
      <c r="AK23">
        <v>954</v>
      </c>
      <c r="AL23">
        <v>15</v>
      </c>
      <c r="AM23">
        <v>2125</v>
      </c>
      <c r="AN23">
        <v>78</v>
      </c>
      <c r="AO23">
        <v>17.917459000000001</v>
      </c>
      <c r="AP23">
        <v>4399.1000000000004</v>
      </c>
      <c r="AQ23">
        <v>0</v>
      </c>
      <c r="AR23">
        <v>37</v>
      </c>
      <c r="AS23">
        <v>19067</v>
      </c>
      <c r="AT23">
        <v>0.27800000000000002</v>
      </c>
      <c r="AU23">
        <v>39.411000000000001</v>
      </c>
      <c r="AV23">
        <v>359</v>
      </c>
      <c r="AW23">
        <v>0</v>
      </c>
      <c r="AX23" s="29">
        <v>0.47</v>
      </c>
      <c r="AY23">
        <v>1.0005555555555554</v>
      </c>
      <c r="AZ23" t="s">
        <v>71</v>
      </c>
      <c r="BA23" t="s">
        <v>201</v>
      </c>
      <c r="BB23">
        <v>3</v>
      </c>
      <c r="BC23" t="s">
        <v>460</v>
      </c>
      <c r="BD23">
        <v>13</v>
      </c>
      <c r="BE23">
        <v>40421.919000000002</v>
      </c>
      <c r="BF23">
        <v>0.14954213331633265</v>
      </c>
      <c r="BG23">
        <v>0.14962521227928616</v>
      </c>
      <c r="BH23">
        <v>177536.177</v>
      </c>
      <c r="BI23">
        <v>3.4048159097173757E-2</v>
      </c>
      <c r="BJ23">
        <v>3.4067074741116629E-2</v>
      </c>
      <c r="BK23">
        <v>1</v>
      </c>
      <c r="BL23" t="s">
        <v>71</v>
      </c>
      <c r="BM23">
        <v>0</v>
      </c>
      <c r="BN23" t="s">
        <v>443</v>
      </c>
    </row>
    <row r="24" spans="1:66">
      <c r="A24" s="141" t="str">
        <f t="shared" si="20"/>
        <v>세운교통</v>
      </c>
      <c r="B24" s="273" t="str">
        <f t="shared" si="1"/>
        <v>24-1</v>
      </c>
      <c r="C24" s="142" t="str">
        <f t="shared" si="21"/>
        <v>73아1446</v>
      </c>
      <c r="D24" s="116" t="str">
        <f t="shared" si="22"/>
        <v>저상</v>
      </c>
      <c r="E24" s="112" t="str">
        <f t="shared" si="16"/>
        <v>A</v>
      </c>
      <c r="F24" s="162">
        <f t="shared" si="17"/>
        <v>0.81727272727272726</v>
      </c>
      <c r="G24" s="163">
        <f t="shared" si="18"/>
        <v>1.798</v>
      </c>
      <c r="H24" s="164">
        <f t="shared" si="19"/>
        <v>2.2000000000000002</v>
      </c>
      <c r="I24" s="165">
        <f t="shared" si="23"/>
        <v>6788.924</v>
      </c>
      <c r="J24" s="166">
        <f t="shared" si="24"/>
        <v>2.8180047317617644E-2</v>
      </c>
      <c r="K24" s="166">
        <f t="shared" si="25"/>
        <v>0.34494528942174218</v>
      </c>
      <c r="L24" s="166">
        <f t="shared" si="26"/>
        <v>0.16099753068380201</v>
      </c>
      <c r="M24" s="167">
        <f t="shared" si="27"/>
        <v>19.312000000000001</v>
      </c>
      <c r="N24" s="168">
        <f t="shared" si="28"/>
        <v>2.9000000000000001E-2</v>
      </c>
      <c r="O24" s="168">
        <f t="shared" si="29"/>
        <v>10.65</v>
      </c>
      <c r="P24" s="169">
        <f t="shared" si="30"/>
        <v>0</v>
      </c>
      <c r="Q24" s="170">
        <f t="shared" si="31"/>
        <v>78</v>
      </c>
      <c r="R24" s="171">
        <f t="shared" si="32"/>
        <v>26.283966284769797</v>
      </c>
      <c r="S24" s="143">
        <f t="shared" si="33"/>
        <v>2</v>
      </c>
      <c r="T24" s="143">
        <f t="shared" si="34"/>
        <v>723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225</v>
      </c>
      <c r="Z24" t="s">
        <v>197</v>
      </c>
      <c r="AA24" t="s">
        <v>200</v>
      </c>
      <c r="AB24">
        <v>520</v>
      </c>
      <c r="AC24" s="1">
        <v>6788.924</v>
      </c>
      <c r="AD24" s="1">
        <v>3775.817</v>
      </c>
      <c r="AE24" s="28">
        <v>1.798</v>
      </c>
      <c r="AF24">
        <v>2.2000000000000002</v>
      </c>
      <c r="AG24">
        <v>19.312000000000001</v>
      </c>
      <c r="AH24">
        <v>412.03046499999999</v>
      </c>
      <c r="AI24">
        <v>11.611038000000001</v>
      </c>
      <c r="AJ24">
        <v>142.12796800000001</v>
      </c>
      <c r="AK24">
        <v>1093</v>
      </c>
      <c r="AL24">
        <v>2</v>
      </c>
      <c r="AM24">
        <v>723</v>
      </c>
      <c r="AN24">
        <v>78</v>
      </c>
      <c r="AO24">
        <v>16.476752000000001</v>
      </c>
      <c r="AP24">
        <v>2683.6</v>
      </c>
      <c r="AQ24">
        <v>0</v>
      </c>
      <c r="AR24">
        <v>65</v>
      </c>
      <c r="AS24">
        <v>40906</v>
      </c>
      <c r="AT24">
        <v>2.9000000000000001E-2</v>
      </c>
      <c r="AU24">
        <v>10.65</v>
      </c>
      <c r="AV24">
        <v>55045</v>
      </c>
      <c r="AW24">
        <v>0</v>
      </c>
      <c r="AX24" s="29">
        <v>0.6</v>
      </c>
      <c r="AY24">
        <v>0.99499999999999988</v>
      </c>
      <c r="AZ24" t="s">
        <v>66</v>
      </c>
      <c r="BA24" t="s">
        <v>201</v>
      </c>
      <c r="BB24">
        <v>1</v>
      </c>
      <c r="BC24" t="s">
        <v>395</v>
      </c>
      <c r="BD24">
        <v>10</v>
      </c>
      <c r="BE24">
        <v>40421.919000000002</v>
      </c>
      <c r="BF24">
        <v>8.1570793311420961E-2</v>
      </c>
      <c r="BG24">
        <v>8.1162939344863849E-2</v>
      </c>
      <c r="BH24">
        <v>177536.177</v>
      </c>
      <c r="BI24">
        <v>1.8572259782297779E-2</v>
      </c>
      <c r="BJ24">
        <v>1.8479398483386287E-2</v>
      </c>
      <c r="BK24">
        <v>1</v>
      </c>
      <c r="BL24" t="s">
        <v>68</v>
      </c>
      <c r="BM24">
        <v>1</v>
      </c>
      <c r="BN24" t="s">
        <v>457</v>
      </c>
    </row>
    <row r="25" spans="1:66">
      <c r="A25" s="144" t="str">
        <f t="shared" si="20"/>
        <v>세운교통</v>
      </c>
      <c r="B25" s="144" t="str">
        <f t="shared" si="1"/>
        <v>26</v>
      </c>
      <c r="C25" s="145" t="str">
        <f t="shared" si="21"/>
        <v>70바1511</v>
      </c>
      <c r="D25" s="133" t="str">
        <f t="shared" si="22"/>
        <v>저상</v>
      </c>
      <c r="E25" s="129" t="str">
        <f t="shared" si="16"/>
        <v>S</v>
      </c>
      <c r="F25" s="152">
        <f t="shared" si="17"/>
        <v>0.84</v>
      </c>
      <c r="G25" s="153">
        <f t="shared" si="18"/>
        <v>1.68</v>
      </c>
      <c r="H25" s="154">
        <f t="shared" si="19"/>
        <v>2</v>
      </c>
      <c r="I25" s="155">
        <f t="shared" si="23"/>
        <v>2568.5210000000002</v>
      </c>
      <c r="J25" s="156">
        <f t="shared" si="24"/>
        <v>4.0627832847259099E-2</v>
      </c>
      <c r="K25" s="156">
        <f t="shared" si="25"/>
        <v>0.34289329437181321</v>
      </c>
      <c r="L25" s="156">
        <f t="shared" si="26"/>
        <v>0.18259535351278031</v>
      </c>
      <c r="M25" s="157">
        <f t="shared" si="27"/>
        <v>13.882999999999999</v>
      </c>
      <c r="N25" s="158">
        <f t="shared" si="28"/>
        <v>0</v>
      </c>
      <c r="O25" s="158">
        <f t="shared" si="29"/>
        <v>8.1760000000000002</v>
      </c>
      <c r="P25" s="159">
        <f t="shared" si="30"/>
        <v>0</v>
      </c>
      <c r="Q25" s="160">
        <f t="shared" si="31"/>
        <v>70</v>
      </c>
      <c r="R25" s="161">
        <f t="shared" si="32"/>
        <v>22.493329208291026</v>
      </c>
      <c r="S25" s="146">
        <f t="shared" si="33"/>
        <v>0</v>
      </c>
      <c r="T25" s="146">
        <f t="shared" si="34"/>
        <v>210</v>
      </c>
      <c r="U25" t="s">
        <v>119</v>
      </c>
      <c r="V25" t="s">
        <v>122</v>
      </c>
      <c r="W25" s="4" t="s">
        <v>119</v>
      </c>
      <c r="X25" s="4" t="s">
        <v>122</v>
      </c>
      <c r="Y25" s="4" t="s">
        <v>226</v>
      </c>
      <c r="Z25" s="4" t="s">
        <v>197</v>
      </c>
      <c r="AA25" s="4" t="s">
        <v>200</v>
      </c>
      <c r="AB25" s="4">
        <v>520</v>
      </c>
      <c r="AC25" s="4">
        <v>2568.5210000000002</v>
      </c>
      <c r="AD25" s="4">
        <v>1528.5940000000001</v>
      </c>
      <c r="AE25" s="4">
        <v>1.68</v>
      </c>
      <c r="AF25" s="4">
        <v>2</v>
      </c>
      <c r="AG25" s="4">
        <v>13.882999999999999</v>
      </c>
      <c r="AH25" s="4">
        <v>185.229939</v>
      </c>
      <c r="AI25" s="4">
        <v>7.5254909999999997</v>
      </c>
      <c r="AJ25" s="4">
        <v>63.514104000000003</v>
      </c>
      <c r="AK25" s="4">
        <v>469</v>
      </c>
      <c r="AL25" s="4">
        <v>0</v>
      </c>
      <c r="AM25" s="4">
        <v>210</v>
      </c>
      <c r="AN25" s="4">
        <v>70</v>
      </c>
      <c r="AO25" s="4">
        <v>13.866662</v>
      </c>
      <c r="AP25" s="4">
        <v>108.7</v>
      </c>
      <c r="AQ25" s="4">
        <v>0</v>
      </c>
      <c r="AR25" s="4">
        <v>68</v>
      </c>
      <c r="AS25" s="4">
        <v>24270</v>
      </c>
      <c r="AT25" s="4">
        <v>0</v>
      </c>
      <c r="AU25" s="4">
        <v>8.1760000000000002</v>
      </c>
      <c r="AV25" s="4">
        <v>25133</v>
      </c>
      <c r="AW25" s="4">
        <v>0</v>
      </c>
      <c r="AX25" s="30">
        <v>0.52</v>
      </c>
      <c r="AY25">
        <v>1.02</v>
      </c>
      <c r="AZ25" t="s">
        <v>71</v>
      </c>
      <c r="BA25" t="s">
        <v>201</v>
      </c>
      <c r="BB25">
        <v>2</v>
      </c>
      <c r="BC25" t="s">
        <v>461</v>
      </c>
      <c r="BD25">
        <v>12</v>
      </c>
      <c r="BE25">
        <v>40421.919000000002</v>
      </c>
      <c r="BF25">
        <v>0.14825622207594846</v>
      </c>
      <c r="BG25">
        <v>0.15122134651746744</v>
      </c>
      <c r="BH25">
        <v>177536.177</v>
      </c>
      <c r="BI25">
        <v>3.37553793331936E-2</v>
      </c>
      <c r="BJ25">
        <v>3.4430486919857471E-2</v>
      </c>
      <c r="BK25">
        <v>1</v>
      </c>
      <c r="BL25" t="s">
        <v>71</v>
      </c>
      <c r="BM25">
        <v>0</v>
      </c>
      <c r="BN25" t="s">
        <v>443</v>
      </c>
    </row>
    <row r="26" spans="1:66">
      <c r="A26" s="141" t="str">
        <f t="shared" si="20"/>
        <v>세운교통</v>
      </c>
      <c r="B26" s="273" t="str">
        <f t="shared" si="1"/>
        <v>26</v>
      </c>
      <c r="C26" s="142" t="str">
        <f t="shared" si="21"/>
        <v>70바1513</v>
      </c>
      <c r="D26" s="116" t="str">
        <f t="shared" si="22"/>
        <v>대형</v>
      </c>
      <c r="E26" s="112" t="str">
        <f t="shared" si="16"/>
        <v>B</v>
      </c>
      <c r="F26" s="162">
        <f t="shared" si="17"/>
        <v>0.93368421052631589</v>
      </c>
      <c r="G26" s="163">
        <f t="shared" si="18"/>
        <v>1.774</v>
      </c>
      <c r="H26" s="164">
        <f t="shared" si="19"/>
        <v>1.9</v>
      </c>
      <c r="I26" s="165">
        <f t="shared" si="23"/>
        <v>3809.9279999999999</v>
      </c>
      <c r="J26" s="166">
        <f t="shared" si="24"/>
        <v>4.3336439870792047E-2</v>
      </c>
      <c r="K26" s="166">
        <f t="shared" si="25"/>
        <v>0.31896993763180315</v>
      </c>
      <c r="L26" s="166">
        <f t="shared" si="26"/>
        <v>0.11575021890177453</v>
      </c>
      <c r="M26" s="167">
        <f t="shared" si="27"/>
        <v>13.093999999999999</v>
      </c>
      <c r="N26" s="168">
        <f t="shared" si="28"/>
        <v>0.44600000000000001</v>
      </c>
      <c r="O26" s="168">
        <f t="shared" si="29"/>
        <v>14.121</v>
      </c>
      <c r="P26" s="169">
        <f t="shared" si="30"/>
        <v>0</v>
      </c>
      <c r="Q26" s="170">
        <f t="shared" si="31"/>
        <v>75</v>
      </c>
      <c r="R26" s="171">
        <f t="shared" si="32"/>
        <v>24.748065614688581</v>
      </c>
      <c r="S26" s="143">
        <f t="shared" si="33"/>
        <v>17</v>
      </c>
      <c r="T26" s="143">
        <f t="shared" si="34"/>
        <v>538</v>
      </c>
      <c r="U26" t="s">
        <v>119</v>
      </c>
      <c r="V26" s="5" t="s">
        <v>122</v>
      </c>
      <c r="W26" t="s">
        <v>119</v>
      </c>
      <c r="X26" s="5" t="s">
        <v>122</v>
      </c>
      <c r="Y26" t="s">
        <v>397</v>
      </c>
      <c r="Z26" t="s">
        <v>143</v>
      </c>
      <c r="AA26" t="s">
        <v>200</v>
      </c>
      <c r="AB26">
        <v>520</v>
      </c>
      <c r="AC26" s="1">
        <v>3809.9279999999999</v>
      </c>
      <c r="AD26" s="1">
        <v>2147.973</v>
      </c>
      <c r="AE26" s="28">
        <v>1.774</v>
      </c>
      <c r="AF26">
        <v>1.9</v>
      </c>
      <c r="AG26">
        <v>13.093999999999999</v>
      </c>
      <c r="AH26">
        <v>241.414547</v>
      </c>
      <c r="AI26">
        <v>10.462047</v>
      </c>
      <c r="AJ26">
        <v>77.003983000000005</v>
      </c>
      <c r="AK26">
        <v>441</v>
      </c>
      <c r="AL26">
        <v>17</v>
      </c>
      <c r="AM26">
        <v>538</v>
      </c>
      <c r="AN26">
        <v>75</v>
      </c>
      <c r="AO26">
        <v>15.781682999999999</v>
      </c>
      <c r="AP26">
        <v>300.10000000000002</v>
      </c>
      <c r="AQ26">
        <v>0</v>
      </c>
      <c r="AR26">
        <v>14</v>
      </c>
      <c r="AS26">
        <v>7477</v>
      </c>
      <c r="AT26">
        <v>0.44600000000000001</v>
      </c>
      <c r="AU26">
        <v>14.121</v>
      </c>
      <c r="AV26">
        <v>35332</v>
      </c>
      <c r="AW26">
        <v>0</v>
      </c>
      <c r="AX26" s="29">
        <v>0.48</v>
      </c>
      <c r="AY26">
        <v>0.93944444444444442</v>
      </c>
      <c r="AZ26" t="s">
        <v>68</v>
      </c>
      <c r="BA26" t="s">
        <v>201</v>
      </c>
      <c r="BB26">
        <v>1</v>
      </c>
      <c r="BC26" t="s">
        <v>208</v>
      </c>
      <c r="BD26">
        <v>4</v>
      </c>
      <c r="BE26">
        <v>40421.919000000002</v>
      </c>
      <c r="BF26">
        <v>7.7171175371461218E-2</v>
      </c>
      <c r="BG26">
        <v>7.2498031973967175E-2</v>
      </c>
      <c r="BH26">
        <v>177536.177</v>
      </c>
      <c r="BI26">
        <v>1.7570542819562912E-2</v>
      </c>
      <c r="BJ26">
        <v>1.6506548837711601E-2</v>
      </c>
      <c r="BK26">
        <v>1</v>
      </c>
      <c r="BL26" t="s">
        <v>69</v>
      </c>
      <c r="BM26">
        <v>1</v>
      </c>
      <c r="BN26" t="s">
        <v>457</v>
      </c>
    </row>
    <row r="27" spans="1:66">
      <c r="A27" s="144" t="str">
        <f t="shared" si="20"/>
        <v>세운교통</v>
      </c>
      <c r="B27" s="144" t="str">
        <f t="shared" si="1"/>
        <v>26</v>
      </c>
      <c r="C27" s="145" t="str">
        <f t="shared" si="21"/>
        <v>70바1578</v>
      </c>
      <c r="D27" s="133" t="str">
        <f t="shared" si="22"/>
        <v>저상</v>
      </c>
      <c r="E27" s="129" t="str">
        <f t="shared" si="16"/>
        <v>S</v>
      </c>
      <c r="F27" s="152">
        <f t="shared" si="17"/>
        <v>0.89809523809523806</v>
      </c>
      <c r="G27" s="153">
        <f t="shared" si="18"/>
        <v>1.8859999999999999</v>
      </c>
      <c r="H27" s="154">
        <f t="shared" si="19"/>
        <v>2.1</v>
      </c>
      <c r="I27" s="155">
        <f t="shared" si="23"/>
        <v>6277.9570000000003</v>
      </c>
      <c r="J27" s="156">
        <f t="shared" si="24"/>
        <v>2.8925560105794522E-2</v>
      </c>
      <c r="K27" s="156">
        <f t="shared" si="25"/>
        <v>0.33794853108924039</v>
      </c>
      <c r="L27" s="156">
        <f t="shared" si="26"/>
        <v>0.1726676369398516</v>
      </c>
      <c r="M27" s="157">
        <f t="shared" si="27"/>
        <v>15.265000000000001</v>
      </c>
      <c r="N27" s="158">
        <f t="shared" si="28"/>
        <v>4.8000000000000001E-2</v>
      </c>
      <c r="O27" s="158">
        <f t="shared" si="29"/>
        <v>11.166</v>
      </c>
      <c r="P27" s="159">
        <f t="shared" si="30"/>
        <v>0</v>
      </c>
      <c r="Q27" s="160">
        <f t="shared" si="31"/>
        <v>70</v>
      </c>
      <c r="R27" s="161">
        <f t="shared" si="32"/>
        <v>23.327975157758367</v>
      </c>
      <c r="S27" s="146">
        <f t="shared" si="33"/>
        <v>3</v>
      </c>
      <c r="T27" s="146">
        <f t="shared" si="34"/>
        <v>701</v>
      </c>
      <c r="U27" t="s">
        <v>119</v>
      </c>
      <c r="V27" t="s">
        <v>122</v>
      </c>
      <c r="W27" t="s">
        <v>119</v>
      </c>
      <c r="X27" s="4" t="s">
        <v>122</v>
      </c>
      <c r="Y27" s="4" t="s">
        <v>228</v>
      </c>
      <c r="Z27" s="4" t="s">
        <v>197</v>
      </c>
      <c r="AA27" s="4" t="s">
        <v>200</v>
      </c>
      <c r="AB27" s="4">
        <v>520</v>
      </c>
      <c r="AC27" s="4">
        <v>6277.9570000000003</v>
      </c>
      <c r="AD27" s="4">
        <v>3328.5459999999998</v>
      </c>
      <c r="AE27" s="4">
        <v>1.8859999999999999</v>
      </c>
      <c r="AF27" s="4">
        <v>2.1</v>
      </c>
      <c r="AG27" s="4">
        <v>15.265000000000001</v>
      </c>
      <c r="AH27" s="4">
        <v>425.060948</v>
      </c>
      <c r="AI27" s="4">
        <v>12.295126</v>
      </c>
      <c r="AJ27" s="4">
        <v>143.64872299999999</v>
      </c>
      <c r="AK27" s="4">
        <v>1084</v>
      </c>
      <c r="AL27" s="4">
        <v>3</v>
      </c>
      <c r="AM27" s="4">
        <v>701</v>
      </c>
      <c r="AN27" s="4">
        <v>70</v>
      </c>
      <c r="AO27" s="4">
        <v>14.769545000000001</v>
      </c>
      <c r="AP27" s="4">
        <v>399.1</v>
      </c>
      <c r="AQ27" s="4">
        <v>0</v>
      </c>
      <c r="AR27" s="4">
        <v>99</v>
      </c>
      <c r="AS27" s="4">
        <v>36308</v>
      </c>
      <c r="AT27" s="4">
        <v>4.8000000000000001E-2</v>
      </c>
      <c r="AU27" s="4">
        <v>11.166</v>
      </c>
      <c r="AV27" s="4">
        <v>56137</v>
      </c>
      <c r="AW27" s="4">
        <v>0</v>
      </c>
      <c r="AX27" s="30">
        <v>0.6</v>
      </c>
      <c r="AY27">
        <v>1.1822222222222223</v>
      </c>
      <c r="AZ27" t="s">
        <v>71</v>
      </c>
      <c r="BA27" t="s">
        <v>201</v>
      </c>
      <c r="BB27">
        <v>1</v>
      </c>
      <c r="BC27" t="s">
        <v>212</v>
      </c>
      <c r="BD27">
        <v>8</v>
      </c>
      <c r="BE27">
        <v>40421.919000000002</v>
      </c>
      <c r="BF27">
        <v>0.15351923296862774</v>
      </c>
      <c r="BG27">
        <v>0.18149384875402214</v>
      </c>
      <c r="BH27">
        <v>177536.177</v>
      </c>
      <c r="BI27">
        <v>3.4953675948536399E-2</v>
      </c>
      <c r="BJ27">
        <v>4.1323012454714148E-2</v>
      </c>
      <c r="BK27">
        <v>1</v>
      </c>
      <c r="BL27" t="s">
        <v>71</v>
      </c>
      <c r="BM27">
        <v>0</v>
      </c>
      <c r="BN27" t="s">
        <v>443</v>
      </c>
    </row>
    <row r="28" spans="1:66">
      <c r="A28" s="141" t="str">
        <f t="shared" si="20"/>
        <v>세운교통</v>
      </c>
      <c r="B28" s="273" t="str">
        <f t="shared" si="1"/>
        <v>26</v>
      </c>
      <c r="C28" s="142" t="str">
        <f t="shared" si="21"/>
        <v>73아1008</v>
      </c>
      <c r="D28" s="116" t="str">
        <f t="shared" si="22"/>
        <v>대형</v>
      </c>
      <c r="E28" s="112" t="str">
        <f t="shared" si="16"/>
        <v>A</v>
      </c>
      <c r="F28" s="162">
        <f t="shared" si="17"/>
        <v>0.84842105263157908</v>
      </c>
      <c r="G28" s="163">
        <f t="shared" si="18"/>
        <v>1.6120000000000001</v>
      </c>
      <c r="H28" s="164">
        <f t="shared" si="19"/>
        <v>1.9</v>
      </c>
      <c r="I28" s="165">
        <f t="shared" si="23"/>
        <v>1193.1590000000001</v>
      </c>
      <c r="J28" s="166">
        <f t="shared" si="24"/>
        <v>3.7352933170624998E-2</v>
      </c>
      <c r="K28" s="166">
        <f t="shared" si="25"/>
        <v>0.30304961471819336</v>
      </c>
      <c r="L28" s="166">
        <f t="shared" si="26"/>
        <v>7.2077568873888553E-2</v>
      </c>
      <c r="M28" s="167">
        <f t="shared" si="27"/>
        <v>13.805999999999999</v>
      </c>
      <c r="N28" s="168">
        <f t="shared" si="28"/>
        <v>1.341</v>
      </c>
      <c r="O28" s="168">
        <f t="shared" si="29"/>
        <v>20.114999999999998</v>
      </c>
      <c r="P28" s="169">
        <f t="shared" si="30"/>
        <v>0</v>
      </c>
      <c r="Q28" s="170">
        <f t="shared" si="31"/>
        <v>75</v>
      </c>
      <c r="R28" s="171">
        <f t="shared" si="32"/>
        <v>27.263884465159695</v>
      </c>
      <c r="S28" s="143">
        <f t="shared" si="33"/>
        <v>16</v>
      </c>
      <c r="T28" s="143">
        <f t="shared" si="34"/>
        <v>240</v>
      </c>
      <c r="U28" t="s">
        <v>119</v>
      </c>
      <c r="V28" t="s">
        <v>122</v>
      </c>
      <c r="W28" s="4" t="s">
        <v>119</v>
      </c>
      <c r="X28" s="4" t="s">
        <v>122</v>
      </c>
      <c r="Y28" s="4" t="s">
        <v>398</v>
      </c>
      <c r="Z28" s="4" t="s">
        <v>143</v>
      </c>
      <c r="AA28" s="4" t="s">
        <v>200</v>
      </c>
      <c r="AB28" s="4">
        <v>520</v>
      </c>
      <c r="AC28" s="4">
        <v>1193.1590000000001</v>
      </c>
      <c r="AD28" s="4">
        <v>740.32799999999997</v>
      </c>
      <c r="AE28" s="4">
        <v>1.6120000000000001</v>
      </c>
      <c r="AF28" s="4">
        <v>1.9</v>
      </c>
      <c r="AG28" s="4">
        <v>13.805999999999999</v>
      </c>
      <c r="AH28" s="4">
        <v>66.348578000000003</v>
      </c>
      <c r="AI28" s="4">
        <v>2.4783140000000001</v>
      </c>
      <c r="AJ28" s="4">
        <v>20.106911</v>
      </c>
      <c r="AK28" s="4">
        <v>86</v>
      </c>
      <c r="AL28" s="4">
        <v>16</v>
      </c>
      <c r="AM28" s="4">
        <v>240</v>
      </c>
      <c r="AN28" s="4">
        <v>75</v>
      </c>
      <c r="AO28" s="4">
        <v>17.983187999999998</v>
      </c>
      <c r="AP28" s="4">
        <v>192.7</v>
      </c>
      <c r="AQ28" s="4">
        <v>0</v>
      </c>
      <c r="AR28" s="4">
        <v>10</v>
      </c>
      <c r="AS28" s="4">
        <v>3657</v>
      </c>
      <c r="AT28" s="4">
        <v>1.341</v>
      </c>
      <c r="AU28" s="4">
        <v>20.114999999999998</v>
      </c>
      <c r="AV28" s="4">
        <v>10852</v>
      </c>
      <c r="AW28" s="4">
        <v>0</v>
      </c>
      <c r="AX28" s="30">
        <v>0.41</v>
      </c>
      <c r="AY28">
        <v>0.95428571428571429</v>
      </c>
      <c r="AZ28" t="s">
        <v>66</v>
      </c>
      <c r="BA28" t="s">
        <v>462</v>
      </c>
      <c r="BB28">
        <v>1</v>
      </c>
      <c r="BC28" t="s">
        <v>463</v>
      </c>
      <c r="BD28">
        <v>9</v>
      </c>
      <c r="BE28">
        <v>61316.394</v>
      </c>
      <c r="BF28">
        <v>0.10934583008909493</v>
      </c>
      <c r="BG28">
        <v>0.10434716357073631</v>
      </c>
      <c r="BH28">
        <v>177536.177</v>
      </c>
      <c r="BI28">
        <v>3.7765215593213997E-2</v>
      </c>
      <c r="BJ28">
        <v>3.6038805737524215E-2</v>
      </c>
      <c r="BK28">
        <v>1</v>
      </c>
      <c r="BL28" t="s">
        <v>71</v>
      </c>
      <c r="BM28">
        <v>-1</v>
      </c>
      <c r="BN28" t="s">
        <v>439</v>
      </c>
    </row>
    <row r="29" spans="1:66">
      <c r="A29" s="144" t="str">
        <f t="shared" si="20"/>
        <v>세운교통</v>
      </c>
      <c r="B29" s="144" t="str">
        <f t="shared" si="1"/>
        <v>28</v>
      </c>
      <c r="C29" s="145" t="str">
        <f t="shared" si="21"/>
        <v>73아1010</v>
      </c>
      <c r="D29" s="133" t="str">
        <f t="shared" si="22"/>
        <v>저상</v>
      </c>
      <c r="E29" s="129" t="str">
        <f t="shared" si="16"/>
        <v>S</v>
      </c>
      <c r="F29" s="152">
        <f t="shared" si="17"/>
        <v>0.84761904761904761</v>
      </c>
      <c r="G29" s="153">
        <f t="shared" si="18"/>
        <v>1.78</v>
      </c>
      <c r="H29" s="154">
        <f t="shared" si="19"/>
        <v>2.1</v>
      </c>
      <c r="I29" s="155">
        <f t="shared" si="23"/>
        <v>3322.9940000000001</v>
      </c>
      <c r="J29" s="156">
        <f t="shared" si="24"/>
        <v>2.5277489625494455E-2</v>
      </c>
      <c r="K29" s="156">
        <f t="shared" si="25"/>
        <v>0.39825908508945779</v>
      </c>
      <c r="L29" s="156">
        <f t="shared" si="26"/>
        <v>0.11886870695523374</v>
      </c>
      <c r="M29" s="157">
        <f t="shared" si="27"/>
        <v>13.018000000000001</v>
      </c>
      <c r="N29" s="158">
        <f t="shared" si="28"/>
        <v>0</v>
      </c>
      <c r="O29" s="158">
        <f t="shared" si="29"/>
        <v>0.09</v>
      </c>
      <c r="P29" s="159">
        <f t="shared" si="30"/>
        <v>0</v>
      </c>
      <c r="Q29" s="160">
        <f t="shared" si="31"/>
        <v>63</v>
      </c>
      <c r="R29" s="161">
        <f t="shared" si="32"/>
        <v>15.83630399994022</v>
      </c>
      <c r="S29" s="146">
        <f t="shared" si="33"/>
        <v>0</v>
      </c>
      <c r="T29" s="146">
        <f t="shared" si="34"/>
        <v>3</v>
      </c>
      <c r="U29" t="s">
        <v>119</v>
      </c>
      <c r="V29" s="5" t="s">
        <v>123</v>
      </c>
      <c r="W29" t="s">
        <v>119</v>
      </c>
      <c r="X29" s="5" t="s">
        <v>123</v>
      </c>
      <c r="Y29" t="s">
        <v>230</v>
      </c>
      <c r="Z29" t="s">
        <v>197</v>
      </c>
      <c r="AA29" t="s">
        <v>200</v>
      </c>
      <c r="AB29">
        <v>520</v>
      </c>
      <c r="AC29" s="1">
        <v>3322.9940000000001</v>
      </c>
      <c r="AD29" s="1">
        <v>1866.4369999999999</v>
      </c>
      <c r="AE29" s="28">
        <v>1.78</v>
      </c>
      <c r="AF29">
        <v>2.1</v>
      </c>
      <c r="AG29">
        <v>13.018000000000001</v>
      </c>
      <c r="AH29">
        <v>364.00216699999999</v>
      </c>
      <c r="AI29">
        <v>9.2010609999999993</v>
      </c>
      <c r="AJ29">
        <v>144.96717000000001</v>
      </c>
      <c r="AK29">
        <v>395</v>
      </c>
      <c r="AL29">
        <v>0</v>
      </c>
      <c r="AM29">
        <v>3</v>
      </c>
      <c r="AN29">
        <v>63</v>
      </c>
      <c r="AO29">
        <v>9.1290499999999994</v>
      </c>
      <c r="AP29">
        <v>13.7</v>
      </c>
      <c r="AQ29">
        <v>0</v>
      </c>
      <c r="AR29">
        <v>177</v>
      </c>
      <c r="AS29">
        <v>66425</v>
      </c>
      <c r="AT29">
        <v>0</v>
      </c>
      <c r="AU29">
        <v>0.09</v>
      </c>
      <c r="AV29">
        <v>39853</v>
      </c>
      <c r="AW29">
        <v>0</v>
      </c>
      <c r="AX29" s="29">
        <v>0.75</v>
      </c>
      <c r="AY29">
        <v>1.0114285714285713</v>
      </c>
      <c r="AZ29" t="s">
        <v>71</v>
      </c>
      <c r="BA29" t="s">
        <v>462</v>
      </c>
      <c r="BB29">
        <v>1</v>
      </c>
      <c r="BC29" t="s">
        <v>464</v>
      </c>
      <c r="BD29">
        <v>9</v>
      </c>
      <c r="BE29">
        <v>61316.394</v>
      </c>
      <c r="BF29">
        <v>0.11803686629060411</v>
      </c>
      <c r="BG29">
        <v>0.119385859048211</v>
      </c>
      <c r="BH29">
        <v>177536.177</v>
      </c>
      <c r="BI29">
        <v>4.0766874235441043E-2</v>
      </c>
      <c r="BJ29">
        <v>4.1232781369560365E-2</v>
      </c>
      <c r="BK29">
        <v>1</v>
      </c>
      <c r="BL29" t="s">
        <v>71</v>
      </c>
      <c r="BM29">
        <v>0</v>
      </c>
      <c r="BN29" t="s">
        <v>443</v>
      </c>
    </row>
    <row r="30" spans="1:66">
      <c r="A30" s="141" t="str">
        <f t="shared" si="20"/>
        <v>세운교통</v>
      </c>
      <c r="B30" s="273" t="str">
        <f t="shared" si="1"/>
        <v>28</v>
      </c>
      <c r="C30" s="142" t="str">
        <f t="shared" si="21"/>
        <v>73아1018</v>
      </c>
      <c r="D30" s="116" t="str">
        <f t="shared" si="22"/>
        <v>저상</v>
      </c>
      <c r="E30" s="112" t="str">
        <f t="shared" si="16"/>
        <v>B</v>
      </c>
      <c r="F30" s="162">
        <f t="shared" si="17"/>
        <v>0.96699999999999997</v>
      </c>
      <c r="G30" s="163">
        <f t="shared" si="18"/>
        <v>1.9339999999999999</v>
      </c>
      <c r="H30" s="164">
        <f t="shared" si="19"/>
        <v>2</v>
      </c>
      <c r="I30" s="165">
        <f t="shared" si="23"/>
        <v>5426.7219999999998</v>
      </c>
      <c r="J30" s="166">
        <f t="shared" si="24"/>
        <v>3.7802486018784817E-2</v>
      </c>
      <c r="K30" s="166">
        <f t="shared" si="25"/>
        <v>0.36762925046864481</v>
      </c>
      <c r="L30" s="166">
        <f t="shared" si="26"/>
        <v>0.17727091971912326</v>
      </c>
      <c r="M30" s="167">
        <f t="shared" si="27"/>
        <v>16.457000000000001</v>
      </c>
      <c r="N30" s="168">
        <f t="shared" si="28"/>
        <v>7.3999999999999996E-2</v>
      </c>
      <c r="O30" s="168">
        <f t="shared" si="29"/>
        <v>2.9670000000000001</v>
      </c>
      <c r="P30" s="169">
        <f t="shared" si="30"/>
        <v>0</v>
      </c>
      <c r="Q30" s="170">
        <f t="shared" si="31"/>
        <v>73</v>
      </c>
      <c r="R30" s="171">
        <f t="shared" si="32"/>
        <v>22.914283484086738</v>
      </c>
      <c r="S30" s="143">
        <f t="shared" si="33"/>
        <v>4</v>
      </c>
      <c r="T30" s="143">
        <f t="shared" si="34"/>
        <v>161</v>
      </c>
      <c r="U30" t="s">
        <v>119</v>
      </c>
      <c r="V30" t="s">
        <v>123</v>
      </c>
      <c r="W30" t="s">
        <v>119</v>
      </c>
      <c r="X30" s="4" t="s">
        <v>123</v>
      </c>
      <c r="Y30" s="4" t="s">
        <v>231</v>
      </c>
      <c r="Z30" s="4" t="s">
        <v>197</v>
      </c>
      <c r="AA30" s="4" t="s">
        <v>200</v>
      </c>
      <c r="AB30" s="4">
        <v>520</v>
      </c>
      <c r="AC30" s="4">
        <v>5426.7219999999998</v>
      </c>
      <c r="AD30" s="4">
        <v>2805.6779999999999</v>
      </c>
      <c r="AE30" s="4">
        <v>1.9339999999999999</v>
      </c>
      <c r="AF30" s="4">
        <v>2</v>
      </c>
      <c r="AG30" s="4">
        <v>16.457000000000001</v>
      </c>
      <c r="AH30" s="4">
        <v>398.31766599999997</v>
      </c>
      <c r="AI30" s="4">
        <v>15.057397999999999</v>
      </c>
      <c r="AJ30" s="4">
        <v>146.43322499999999</v>
      </c>
      <c r="AK30" s="4">
        <v>962</v>
      </c>
      <c r="AL30" s="4">
        <v>4</v>
      </c>
      <c r="AM30" s="4">
        <v>161</v>
      </c>
      <c r="AN30" s="4">
        <v>73</v>
      </c>
      <c r="AO30" s="4">
        <v>13.624105</v>
      </c>
      <c r="AP30" s="4">
        <v>375.8</v>
      </c>
      <c r="AQ30" s="4">
        <v>0</v>
      </c>
      <c r="AR30" s="4">
        <v>86</v>
      </c>
      <c r="AS30" s="4">
        <v>45272</v>
      </c>
      <c r="AT30" s="4">
        <v>7.3999999999999996E-2</v>
      </c>
      <c r="AU30" s="4">
        <v>2.9670000000000001</v>
      </c>
      <c r="AV30" s="4">
        <v>48360</v>
      </c>
      <c r="AW30" s="4">
        <v>0</v>
      </c>
      <c r="AX30" s="30">
        <v>0.66</v>
      </c>
      <c r="AY30">
        <v>0.90454545454545443</v>
      </c>
      <c r="AZ30" t="s">
        <v>68</v>
      </c>
      <c r="BA30" t="s">
        <v>462</v>
      </c>
      <c r="BB30">
        <v>4</v>
      </c>
      <c r="BC30" t="s">
        <v>465</v>
      </c>
      <c r="BD30">
        <v>7</v>
      </c>
      <c r="BE30">
        <v>61316.394</v>
      </c>
      <c r="BF30">
        <v>0.10847762834846421</v>
      </c>
      <c r="BG30">
        <v>9.8122945642474424E-2</v>
      </c>
      <c r="BH30">
        <v>177536.177</v>
      </c>
      <c r="BI30">
        <v>3.7465361214801873E-2</v>
      </c>
      <c r="BJ30">
        <v>3.3889122189752596E-2</v>
      </c>
      <c r="BK30">
        <v>1</v>
      </c>
      <c r="BL30" t="s">
        <v>66</v>
      </c>
      <c r="BM30">
        <v>-1</v>
      </c>
      <c r="BN30" t="s">
        <v>439</v>
      </c>
    </row>
    <row r="31" spans="1:66">
      <c r="A31" s="144" t="str">
        <f t="shared" si="20"/>
        <v>세운교통</v>
      </c>
      <c r="B31" s="144" t="str">
        <f t="shared" si="1"/>
        <v>28</v>
      </c>
      <c r="C31" s="145" t="str">
        <f t="shared" si="21"/>
        <v>73아1019</v>
      </c>
      <c r="D31" s="133" t="str">
        <f t="shared" si="22"/>
        <v>저상</v>
      </c>
      <c r="E31" s="129" t="str">
        <f t="shared" si="16"/>
        <v>C</v>
      </c>
      <c r="F31" s="152">
        <f t="shared" si="17"/>
        <v>0.83950000000000002</v>
      </c>
      <c r="G31" s="153">
        <f t="shared" si="18"/>
        <v>1.679</v>
      </c>
      <c r="H31" s="154">
        <f t="shared" si="19"/>
        <v>2</v>
      </c>
      <c r="I31" s="155">
        <f t="shared" si="23"/>
        <v>2902.172</v>
      </c>
      <c r="J31" s="156">
        <f t="shared" si="24"/>
        <v>3.9537494153016703E-2</v>
      </c>
      <c r="K31" s="156">
        <f t="shared" si="25"/>
        <v>0.37687985622102149</v>
      </c>
      <c r="L31" s="156">
        <f t="shared" si="26"/>
        <v>0.16780535405895997</v>
      </c>
      <c r="M31" s="157">
        <f t="shared" si="27"/>
        <v>17.155999999999999</v>
      </c>
      <c r="N31" s="158">
        <f t="shared" si="28"/>
        <v>0</v>
      </c>
      <c r="O31" s="158">
        <f t="shared" si="29"/>
        <v>8.1319999999999997</v>
      </c>
      <c r="P31" s="159">
        <f t="shared" si="30"/>
        <v>0.40500000000000003</v>
      </c>
      <c r="Q31" s="160">
        <f t="shared" si="31"/>
        <v>95</v>
      </c>
      <c r="R31" s="161">
        <f t="shared" si="32"/>
        <v>23.310247756702339</v>
      </c>
      <c r="S31" s="146">
        <f t="shared" si="33"/>
        <v>0</v>
      </c>
      <c r="T31" s="146">
        <f t="shared" si="34"/>
        <v>236</v>
      </c>
      <c r="U31" t="s">
        <v>119</v>
      </c>
      <c r="V31" t="s">
        <v>123</v>
      </c>
      <c r="W31" s="4" t="s">
        <v>119</v>
      </c>
      <c r="X31" s="4" t="s">
        <v>123</v>
      </c>
      <c r="Y31" s="4" t="s">
        <v>466</v>
      </c>
      <c r="Z31" s="4" t="s">
        <v>197</v>
      </c>
      <c r="AA31" s="4" t="s">
        <v>200</v>
      </c>
      <c r="AB31" s="4">
        <v>520</v>
      </c>
      <c r="AC31" s="4">
        <v>2902.172</v>
      </c>
      <c r="AD31" s="4">
        <v>1728.4490000000001</v>
      </c>
      <c r="AE31" s="4">
        <v>1.679</v>
      </c>
      <c r="AF31" s="4">
        <v>2</v>
      </c>
      <c r="AG31" s="4">
        <v>17.155999999999999</v>
      </c>
      <c r="AH31" s="4">
        <v>213.34078400000001</v>
      </c>
      <c r="AI31" s="4">
        <v>8.4349600000000002</v>
      </c>
      <c r="AJ31" s="4">
        <v>80.403844000000007</v>
      </c>
      <c r="AK31" s="4">
        <v>487</v>
      </c>
      <c r="AL31" s="4">
        <v>0</v>
      </c>
      <c r="AM31" s="4">
        <v>236</v>
      </c>
      <c r="AN31" s="4">
        <v>95</v>
      </c>
      <c r="AO31" s="4">
        <v>13.603456</v>
      </c>
      <c r="AP31" s="4">
        <v>1122.4000000000001</v>
      </c>
      <c r="AQ31" s="4">
        <v>24.3</v>
      </c>
      <c r="AR31" s="4">
        <v>85</v>
      </c>
      <c r="AS31" s="4">
        <v>49776</v>
      </c>
      <c r="AT31" s="4">
        <v>0</v>
      </c>
      <c r="AU31" s="4">
        <v>8.1319999999999997</v>
      </c>
      <c r="AV31" s="4">
        <v>27049</v>
      </c>
      <c r="AW31" s="4">
        <v>0</v>
      </c>
      <c r="AX31" s="4">
        <v>0.57999999999999996</v>
      </c>
      <c r="AY31">
        <v>0.87363636363636354</v>
      </c>
      <c r="AZ31" t="s">
        <v>69</v>
      </c>
      <c r="BA31" t="s">
        <v>462</v>
      </c>
      <c r="BB31">
        <v>1</v>
      </c>
      <c r="BC31" t="s">
        <v>467</v>
      </c>
      <c r="BD31">
        <v>9</v>
      </c>
      <c r="BE31">
        <v>61316.394</v>
      </c>
      <c r="BF31">
        <v>0.11520672595325811</v>
      </c>
      <c r="BG31">
        <v>0.10064878512825548</v>
      </c>
      <c r="BH31">
        <v>177536.177</v>
      </c>
      <c r="BI31">
        <v>3.9789417116940624E-2</v>
      </c>
      <c r="BJ31">
        <v>3.4761481681254487E-2</v>
      </c>
      <c r="BK31">
        <v>1</v>
      </c>
      <c r="BL31" t="s">
        <v>68</v>
      </c>
      <c r="BM31">
        <v>-1</v>
      </c>
      <c r="BN31" t="s">
        <v>439</v>
      </c>
    </row>
    <row r="32" spans="1:66">
      <c r="A32" s="141" t="str">
        <f t="shared" si="20"/>
        <v>세운교통</v>
      </c>
      <c r="B32" s="273" t="str">
        <f t="shared" si="1"/>
        <v>28</v>
      </c>
      <c r="C32" s="142" t="str">
        <f t="shared" si="21"/>
        <v>73아1021</v>
      </c>
      <c r="D32" s="116" t="str">
        <f t="shared" si="22"/>
        <v>저상</v>
      </c>
      <c r="E32" s="112" t="str">
        <f t="shared" si="16"/>
        <v>B</v>
      </c>
      <c r="F32" s="162">
        <f t="shared" si="17"/>
        <v>1.0385714285714285</v>
      </c>
      <c r="G32" s="163">
        <f t="shared" si="18"/>
        <v>2.181</v>
      </c>
      <c r="H32" s="164">
        <f t="shared" si="19"/>
        <v>2.1</v>
      </c>
      <c r="I32" s="165">
        <f t="shared" si="23"/>
        <v>6465.6750000000002</v>
      </c>
      <c r="J32" s="166">
        <f t="shared" si="24"/>
        <v>4.3467187319252941E-2</v>
      </c>
      <c r="K32" s="166">
        <f t="shared" si="25"/>
        <v>0.35268585291634208</v>
      </c>
      <c r="L32" s="166">
        <f t="shared" si="26"/>
        <v>0.13548469417346215</v>
      </c>
      <c r="M32" s="167">
        <f t="shared" si="27"/>
        <v>13.706</v>
      </c>
      <c r="N32" s="168">
        <f t="shared" si="28"/>
        <v>0</v>
      </c>
      <c r="O32" s="168">
        <f t="shared" si="29"/>
        <v>9.9450000000000003</v>
      </c>
      <c r="P32" s="169">
        <f t="shared" si="30"/>
        <v>0</v>
      </c>
      <c r="Q32" s="170">
        <f t="shared" si="31"/>
        <v>72</v>
      </c>
      <c r="R32" s="171">
        <f t="shared" si="32"/>
        <v>23.152647426682702</v>
      </c>
      <c r="S32" s="143">
        <f t="shared" si="33"/>
        <v>0</v>
      </c>
      <c r="T32" s="143">
        <f t="shared" si="34"/>
        <v>643</v>
      </c>
      <c r="U32" t="s">
        <v>119</v>
      </c>
      <c r="V32" s="5" t="s">
        <v>123</v>
      </c>
      <c r="W32" t="s">
        <v>119</v>
      </c>
      <c r="X32" s="5" t="s">
        <v>123</v>
      </c>
      <c r="Y32" t="s">
        <v>233</v>
      </c>
      <c r="Z32" t="s">
        <v>197</v>
      </c>
      <c r="AA32" t="s">
        <v>200</v>
      </c>
      <c r="AB32">
        <v>520</v>
      </c>
      <c r="AC32" s="1">
        <v>6465.6750000000002</v>
      </c>
      <c r="AD32" s="1">
        <v>2964.9479999999999</v>
      </c>
      <c r="AE32" s="28">
        <v>2.181</v>
      </c>
      <c r="AF32">
        <v>2.1</v>
      </c>
      <c r="AG32">
        <v>13.706</v>
      </c>
      <c r="AH32">
        <v>462.47294199999999</v>
      </c>
      <c r="AI32">
        <v>20.102398000000001</v>
      </c>
      <c r="AJ32">
        <v>163.107664</v>
      </c>
      <c r="AK32">
        <v>876</v>
      </c>
      <c r="AL32">
        <v>0</v>
      </c>
      <c r="AM32">
        <v>643</v>
      </c>
      <c r="AN32">
        <v>72</v>
      </c>
      <c r="AO32">
        <v>13.980655</v>
      </c>
      <c r="AP32">
        <v>648.6</v>
      </c>
      <c r="AQ32">
        <v>0</v>
      </c>
      <c r="AR32">
        <v>91</v>
      </c>
      <c r="AS32">
        <v>49289</v>
      </c>
      <c r="AT32">
        <v>0</v>
      </c>
      <c r="AU32">
        <v>9.9450000000000003</v>
      </c>
      <c r="AV32">
        <v>51002</v>
      </c>
      <c r="AW32">
        <v>0</v>
      </c>
      <c r="AX32">
        <v>0.65</v>
      </c>
      <c r="AY32">
        <v>0.91181818181818164</v>
      </c>
      <c r="AZ32" t="s">
        <v>68</v>
      </c>
      <c r="BA32" t="s">
        <v>462</v>
      </c>
      <c r="BB32">
        <v>2</v>
      </c>
      <c r="BC32" t="s">
        <v>468</v>
      </c>
      <c r="BD32">
        <v>9</v>
      </c>
      <c r="BE32">
        <v>61316.394</v>
      </c>
      <c r="BF32">
        <v>0.10240290712464271</v>
      </c>
      <c r="BG32">
        <v>9.3372832587287832E-2</v>
      </c>
      <c r="BH32">
        <v>177536.177</v>
      </c>
      <c r="BI32">
        <v>3.5367309953959411E-2</v>
      </c>
      <c r="BJ32">
        <v>3.2248556258019347E-2</v>
      </c>
      <c r="BK32">
        <v>1</v>
      </c>
      <c r="BL32" t="s">
        <v>68</v>
      </c>
      <c r="BM32">
        <v>0</v>
      </c>
      <c r="BN32" t="s">
        <v>443</v>
      </c>
    </row>
    <row r="33" spans="1:66">
      <c r="A33" s="144" t="str">
        <f t="shared" si="20"/>
        <v>세운교통</v>
      </c>
      <c r="B33" s="144" t="str">
        <f t="shared" si="1"/>
        <v>28</v>
      </c>
      <c r="C33" s="145" t="str">
        <f t="shared" si="21"/>
        <v>73아1026</v>
      </c>
      <c r="D33" s="133" t="str">
        <f t="shared" si="22"/>
        <v>저상</v>
      </c>
      <c r="E33" s="129" t="str">
        <f t="shared" si="16"/>
        <v>D</v>
      </c>
      <c r="F33" s="152">
        <f t="shared" si="17"/>
        <v>0.94476190476190469</v>
      </c>
      <c r="G33" s="153">
        <f t="shared" si="18"/>
        <v>1.984</v>
      </c>
      <c r="H33" s="154">
        <f t="shared" si="19"/>
        <v>2.1</v>
      </c>
      <c r="I33" s="155">
        <f t="shared" si="23"/>
        <v>6120.9570000000003</v>
      </c>
      <c r="J33" s="156">
        <f t="shared" si="24"/>
        <v>1.9585637415833364E-2</v>
      </c>
      <c r="K33" s="156">
        <f t="shared" si="25"/>
        <v>0.35994841955079088</v>
      </c>
      <c r="L33" s="156">
        <f t="shared" si="26"/>
        <v>0.15079341351360578</v>
      </c>
      <c r="M33" s="157">
        <f t="shared" si="27"/>
        <v>16.234999999999999</v>
      </c>
      <c r="N33" s="158">
        <f t="shared" si="28"/>
        <v>1.6E-2</v>
      </c>
      <c r="O33" s="158">
        <f t="shared" si="29"/>
        <v>10.505000000000001</v>
      </c>
      <c r="P33" s="159">
        <f t="shared" si="30"/>
        <v>0</v>
      </c>
      <c r="Q33" s="160">
        <f t="shared" si="31"/>
        <v>74</v>
      </c>
      <c r="R33" s="161">
        <f t="shared" si="32"/>
        <v>23.63749094592972</v>
      </c>
      <c r="S33" s="146">
        <f t="shared" si="33"/>
        <v>1</v>
      </c>
      <c r="T33" s="146">
        <f t="shared" si="34"/>
        <v>643</v>
      </c>
      <c r="U33" t="s">
        <v>119</v>
      </c>
      <c r="V33" t="s">
        <v>123</v>
      </c>
      <c r="W33" t="s">
        <v>119</v>
      </c>
      <c r="X33" s="4" t="s">
        <v>123</v>
      </c>
      <c r="Y33" s="4" t="s">
        <v>234</v>
      </c>
      <c r="Z33" s="4" t="s">
        <v>197</v>
      </c>
      <c r="AA33" s="4" t="s">
        <v>200</v>
      </c>
      <c r="AB33" s="4">
        <v>520</v>
      </c>
      <c r="AC33" s="4">
        <v>6120.9570000000003</v>
      </c>
      <c r="AD33" s="4">
        <v>3084.9549999999999</v>
      </c>
      <c r="AE33" s="4">
        <v>1.984</v>
      </c>
      <c r="AF33" s="4">
        <v>2.1</v>
      </c>
      <c r="AG33" s="4">
        <v>16.234999999999999</v>
      </c>
      <c r="AH33" s="4">
        <v>417.349603</v>
      </c>
      <c r="AI33" s="4">
        <v>8.1740580000000005</v>
      </c>
      <c r="AJ33" s="4">
        <v>150.22433000000001</v>
      </c>
      <c r="AK33" s="4">
        <v>923</v>
      </c>
      <c r="AL33" s="4">
        <v>1</v>
      </c>
      <c r="AM33" s="4">
        <v>643</v>
      </c>
      <c r="AN33" s="4">
        <v>74</v>
      </c>
      <c r="AO33" s="4">
        <v>14.666257999999999</v>
      </c>
      <c r="AP33" s="4">
        <v>576.1</v>
      </c>
      <c r="AQ33" s="4">
        <v>0</v>
      </c>
      <c r="AR33" s="4">
        <v>53</v>
      </c>
      <c r="AS33" s="4">
        <v>36982</v>
      </c>
      <c r="AT33" s="4">
        <v>1.6E-2</v>
      </c>
      <c r="AU33" s="4">
        <v>10.505000000000001</v>
      </c>
      <c r="AV33" s="4">
        <v>55623</v>
      </c>
      <c r="AW33" s="4">
        <v>0</v>
      </c>
      <c r="AX33" s="4">
        <v>0.65</v>
      </c>
      <c r="AY33">
        <v>0.83608695652173926</v>
      </c>
      <c r="AZ33" t="s">
        <v>67</v>
      </c>
      <c r="BA33" t="s">
        <v>462</v>
      </c>
      <c r="BB33">
        <v>2</v>
      </c>
      <c r="BC33" t="s">
        <v>469</v>
      </c>
      <c r="BD33">
        <v>8</v>
      </c>
      <c r="BE33">
        <v>61316.394</v>
      </c>
      <c r="BF33">
        <v>9.7842104021968412E-2</v>
      </c>
      <c r="BG33">
        <v>8.1804506971410992E-2</v>
      </c>
      <c r="BH33">
        <v>177536.177</v>
      </c>
      <c r="BI33">
        <v>3.3792126773125229E-2</v>
      </c>
      <c r="BJ33">
        <v>2.8253156428139053E-2</v>
      </c>
      <c r="BK33">
        <v>1</v>
      </c>
      <c r="BL33" t="s">
        <v>68</v>
      </c>
      <c r="BM33">
        <v>-2</v>
      </c>
      <c r="BN33" t="s">
        <v>439</v>
      </c>
    </row>
    <row r="34" spans="1:66">
      <c r="A34" s="141" t="str">
        <f t="shared" si="20"/>
        <v>세운교통</v>
      </c>
      <c r="B34" s="273" t="str">
        <f t="shared" si="1"/>
        <v>28</v>
      </c>
      <c r="C34" s="142" t="str">
        <f t="shared" si="21"/>
        <v>73아1027</v>
      </c>
      <c r="D34" s="116" t="str">
        <f t="shared" si="22"/>
        <v>대형</v>
      </c>
      <c r="E34" s="112" t="str">
        <f t="shared" si="16"/>
        <v>B</v>
      </c>
      <c r="F34" s="162">
        <f t="shared" si="17"/>
        <v>1.3105263157894738</v>
      </c>
      <c r="G34" s="163">
        <f t="shared" si="18"/>
        <v>2.4900000000000002</v>
      </c>
      <c r="H34" s="164">
        <f t="shared" si="19"/>
        <v>1.9</v>
      </c>
      <c r="I34" s="165">
        <f t="shared" si="23"/>
        <v>3519.54</v>
      </c>
      <c r="J34" s="166">
        <f t="shared" si="24"/>
        <v>5.7350883220401418E-2</v>
      </c>
      <c r="K34" s="166">
        <f t="shared" si="25"/>
        <v>0.36740951107800501</v>
      </c>
      <c r="L34" s="166">
        <f t="shared" si="26"/>
        <v>0.13808622717741523</v>
      </c>
      <c r="M34" s="167">
        <f t="shared" si="27"/>
        <v>15.896000000000001</v>
      </c>
      <c r="N34" s="168">
        <f t="shared" si="28"/>
        <v>0.22700000000000001</v>
      </c>
      <c r="O34" s="168">
        <f t="shared" si="29"/>
        <v>13.61</v>
      </c>
      <c r="P34" s="169">
        <f t="shared" si="30"/>
        <v>0</v>
      </c>
      <c r="Q34" s="170">
        <f t="shared" si="31"/>
        <v>84</v>
      </c>
      <c r="R34" s="171">
        <f t="shared" si="32"/>
        <v>25.676420821008289</v>
      </c>
      <c r="S34" s="143">
        <f t="shared" si="33"/>
        <v>8</v>
      </c>
      <c r="T34" s="143">
        <f t="shared" si="34"/>
        <v>479</v>
      </c>
      <c r="U34" t="s">
        <v>119</v>
      </c>
      <c r="V34" t="s">
        <v>123</v>
      </c>
      <c r="W34" s="4" t="s">
        <v>119</v>
      </c>
      <c r="X34" s="4" t="s">
        <v>123</v>
      </c>
      <c r="Y34" s="4" t="s">
        <v>235</v>
      </c>
      <c r="Z34" s="4" t="s">
        <v>143</v>
      </c>
      <c r="AA34" s="4" t="s">
        <v>200</v>
      </c>
      <c r="AB34" s="4">
        <v>520</v>
      </c>
      <c r="AC34" s="4">
        <v>3519.54</v>
      </c>
      <c r="AD34" s="4">
        <v>1413.578</v>
      </c>
      <c r="AE34" s="4">
        <v>2.4900000000000002</v>
      </c>
      <c r="AF34" s="4">
        <v>1.9</v>
      </c>
      <c r="AG34" s="4">
        <v>15.896000000000001</v>
      </c>
      <c r="AH34" s="4">
        <v>238.28825699999999</v>
      </c>
      <c r="AI34" s="4">
        <v>13.666041999999999</v>
      </c>
      <c r="AJ34" s="4">
        <v>87.549372000000005</v>
      </c>
      <c r="AK34" s="4">
        <v>486</v>
      </c>
      <c r="AL34" s="4">
        <v>8</v>
      </c>
      <c r="AM34" s="4">
        <v>479</v>
      </c>
      <c r="AN34" s="4">
        <v>84</v>
      </c>
      <c r="AO34" s="4">
        <v>14.770094</v>
      </c>
      <c r="AP34" s="4">
        <v>1774.2</v>
      </c>
      <c r="AQ34" s="4">
        <v>0</v>
      </c>
      <c r="AR34" s="4">
        <v>34</v>
      </c>
      <c r="AS34" s="4">
        <v>18699</v>
      </c>
      <c r="AT34" s="4">
        <v>0.22700000000000001</v>
      </c>
      <c r="AU34" s="4">
        <v>13.61</v>
      </c>
      <c r="AV34" s="4">
        <v>31787</v>
      </c>
      <c r="AW34" s="4">
        <v>0</v>
      </c>
      <c r="AX34" s="4">
        <v>0.74</v>
      </c>
      <c r="AY34">
        <v>0.94818181818181801</v>
      </c>
      <c r="AZ34" t="s">
        <v>68</v>
      </c>
      <c r="BA34" t="s">
        <v>462</v>
      </c>
      <c r="BB34">
        <v>1</v>
      </c>
      <c r="BC34" t="s">
        <v>470</v>
      </c>
      <c r="BD34">
        <v>10</v>
      </c>
      <c r="BE34">
        <v>61316.394</v>
      </c>
      <c r="BF34">
        <v>0.1103288135306848</v>
      </c>
      <c r="BG34">
        <v>0.10461177501136748</v>
      </c>
      <c r="BH34">
        <v>177536.177</v>
      </c>
      <c r="BI34">
        <v>3.8104712596126251E-2</v>
      </c>
      <c r="BJ34">
        <v>3.6130195670690611E-2</v>
      </c>
      <c r="BK34">
        <v>1</v>
      </c>
      <c r="BL34" t="s">
        <v>71</v>
      </c>
      <c r="BM34">
        <v>-2</v>
      </c>
      <c r="BN34" t="s">
        <v>439</v>
      </c>
    </row>
    <row r="35" spans="1:66">
      <c r="A35" s="144" t="str">
        <f t="shared" si="20"/>
        <v>세운교통</v>
      </c>
      <c r="B35" s="144" t="str">
        <f t="shared" si="1"/>
        <v>67-1</v>
      </c>
      <c r="C35" s="145" t="str">
        <f t="shared" si="21"/>
        <v>70바3835</v>
      </c>
      <c r="D35" s="133" t="str">
        <f t="shared" si="22"/>
        <v>저상</v>
      </c>
      <c r="E35" s="129" t="str">
        <f t="shared" si="16"/>
        <v>D</v>
      </c>
      <c r="F35" s="152">
        <f t="shared" si="17"/>
        <v>0.84428571428571419</v>
      </c>
      <c r="G35" s="153">
        <f t="shared" si="18"/>
        <v>1.7729999999999999</v>
      </c>
      <c r="H35" s="154">
        <f t="shared" si="19"/>
        <v>2.1</v>
      </c>
      <c r="I35" s="155">
        <f t="shared" si="23"/>
        <v>5868.6880000000001</v>
      </c>
      <c r="J35" s="156">
        <f t="shared" si="24"/>
        <v>2.6950529620446952E-2</v>
      </c>
      <c r="K35" s="156">
        <f t="shared" si="25"/>
        <v>0.33994644361165327</v>
      </c>
      <c r="L35" s="156">
        <f t="shared" si="26"/>
        <v>0.14637002341920374</v>
      </c>
      <c r="M35" s="157">
        <f t="shared" si="27"/>
        <v>12.68</v>
      </c>
      <c r="N35" s="158">
        <f t="shared" si="28"/>
        <v>0.64800000000000002</v>
      </c>
      <c r="O35" s="158">
        <f t="shared" si="29"/>
        <v>3.8340000000000001</v>
      </c>
      <c r="P35" s="159">
        <f t="shared" si="30"/>
        <v>0</v>
      </c>
      <c r="Q35" s="160">
        <f t="shared" si="31"/>
        <v>72</v>
      </c>
      <c r="R35" s="161">
        <f t="shared" si="32"/>
        <v>23.257696477606796</v>
      </c>
      <c r="S35" s="146">
        <f t="shared" si="33"/>
        <v>38</v>
      </c>
      <c r="T35" s="146">
        <f t="shared" si="34"/>
        <v>225</v>
      </c>
      <c r="U35" t="s">
        <v>119</v>
      </c>
      <c r="V35" t="s">
        <v>124</v>
      </c>
      <c r="W35" t="s">
        <v>119</v>
      </c>
      <c r="X35" s="4" t="s">
        <v>124</v>
      </c>
      <c r="Y35" s="4" t="s">
        <v>236</v>
      </c>
      <c r="Z35" s="4" t="s">
        <v>197</v>
      </c>
      <c r="AA35" s="4" t="s">
        <v>200</v>
      </c>
      <c r="AB35" s="4">
        <v>520</v>
      </c>
      <c r="AC35" s="4">
        <v>5868.6880000000001</v>
      </c>
      <c r="AD35" s="4">
        <v>3310.7660000000001</v>
      </c>
      <c r="AE35" s="4">
        <v>1.7729999999999999</v>
      </c>
      <c r="AF35" s="4">
        <v>2.1</v>
      </c>
      <c r="AG35" s="4">
        <v>12.68</v>
      </c>
      <c r="AH35" s="4">
        <v>398.56571100000002</v>
      </c>
      <c r="AI35" s="4">
        <v>10.741557</v>
      </c>
      <c r="AJ35" s="4">
        <v>135.490996</v>
      </c>
      <c r="AK35" s="4">
        <v>859</v>
      </c>
      <c r="AL35" s="4">
        <v>38</v>
      </c>
      <c r="AM35" s="4">
        <v>225</v>
      </c>
      <c r="AN35" s="4">
        <v>72</v>
      </c>
      <c r="AO35" s="4">
        <v>14.724518</v>
      </c>
      <c r="AP35" s="4">
        <v>242.9</v>
      </c>
      <c r="AQ35" s="4">
        <v>0</v>
      </c>
      <c r="AR35" s="4">
        <v>60</v>
      </c>
      <c r="AS35" s="4">
        <v>26028</v>
      </c>
      <c r="AT35" s="4">
        <v>0.64800000000000002</v>
      </c>
      <c r="AU35" s="4">
        <v>3.8340000000000001</v>
      </c>
      <c r="AV35" s="4">
        <v>52234</v>
      </c>
      <c r="AW35" s="4">
        <v>0</v>
      </c>
      <c r="AX35" s="4">
        <v>0.5</v>
      </c>
      <c r="AY35">
        <v>0.83409090909090899</v>
      </c>
      <c r="AZ35" t="s">
        <v>67</v>
      </c>
      <c r="BA35" t="s">
        <v>462</v>
      </c>
      <c r="BB35">
        <v>3</v>
      </c>
      <c r="BC35" t="s">
        <v>471</v>
      </c>
      <c r="BD35">
        <v>9</v>
      </c>
      <c r="BE35">
        <v>61316.394</v>
      </c>
      <c r="BF35">
        <v>0.10888335997058143</v>
      </c>
      <c r="BG35">
        <v>9.0818620702734956E-2</v>
      </c>
      <c r="BH35">
        <v>177536.177</v>
      </c>
      <c r="BI35">
        <v>3.760549040097895E-2</v>
      </c>
      <c r="BJ35">
        <v>3.1366397675361986E-2</v>
      </c>
      <c r="BK35">
        <v>1</v>
      </c>
      <c r="BL35" t="s">
        <v>67</v>
      </c>
      <c r="BM35">
        <v>0</v>
      </c>
      <c r="BN35" t="s">
        <v>443</v>
      </c>
    </row>
    <row r="36" spans="1:66">
      <c r="A36" s="141" t="str">
        <f t="shared" si="20"/>
        <v>세운교통</v>
      </c>
      <c r="B36" s="273" t="str">
        <f t="shared" si="1"/>
        <v>67-1</v>
      </c>
      <c r="C36" s="142" t="str">
        <f t="shared" si="21"/>
        <v>70바3836</v>
      </c>
      <c r="D36" s="116" t="str">
        <f t="shared" si="22"/>
        <v>저상</v>
      </c>
      <c r="E36" s="112" t="str">
        <f t="shared" si="16"/>
        <v>D</v>
      </c>
      <c r="F36" s="162">
        <f t="shared" si="17"/>
        <v>0.77999999999999992</v>
      </c>
      <c r="G36" s="163">
        <f t="shared" si="18"/>
        <v>1.6379999999999999</v>
      </c>
      <c r="H36" s="164">
        <f t="shared" si="19"/>
        <v>2.1</v>
      </c>
      <c r="I36" s="165">
        <f t="shared" si="23"/>
        <v>2729.2959999999998</v>
      </c>
      <c r="J36" s="166">
        <f t="shared" si="24"/>
        <v>2.5799776799320006E-2</v>
      </c>
      <c r="K36" s="166">
        <f t="shared" si="25"/>
        <v>0.42644573724316676</v>
      </c>
      <c r="L36" s="166">
        <f t="shared" si="26"/>
        <v>0.15535141662905014</v>
      </c>
      <c r="M36" s="167">
        <f t="shared" si="27"/>
        <v>19.062999999999999</v>
      </c>
      <c r="N36" s="168">
        <f t="shared" si="28"/>
        <v>0</v>
      </c>
      <c r="O36" s="168">
        <f t="shared" si="29"/>
        <v>7.4740000000000002</v>
      </c>
      <c r="P36" s="169">
        <f t="shared" si="30"/>
        <v>0</v>
      </c>
      <c r="Q36" s="170">
        <f t="shared" si="31"/>
        <v>73</v>
      </c>
      <c r="R36" s="171">
        <f t="shared" si="32"/>
        <v>23.332072791454888</v>
      </c>
      <c r="S36" s="143">
        <f t="shared" si="33"/>
        <v>0</v>
      </c>
      <c r="T36" s="143">
        <f t="shared" si="34"/>
        <v>204</v>
      </c>
      <c r="U36" t="s">
        <v>119</v>
      </c>
      <c r="V36" s="5" t="s">
        <v>124</v>
      </c>
      <c r="W36" t="s">
        <v>119</v>
      </c>
      <c r="X36" s="5" t="s">
        <v>124</v>
      </c>
      <c r="Y36" t="s">
        <v>237</v>
      </c>
      <c r="Z36" t="s">
        <v>197</v>
      </c>
      <c r="AA36" t="s">
        <v>200</v>
      </c>
      <c r="AB36">
        <v>520</v>
      </c>
      <c r="AC36" s="1">
        <v>2729.2959999999998</v>
      </c>
      <c r="AD36" s="1">
        <v>1665.9749999999999</v>
      </c>
      <c r="AE36" s="28">
        <v>1.6379999999999999</v>
      </c>
      <c r="AF36">
        <v>2.1</v>
      </c>
      <c r="AG36">
        <v>19.062999999999999</v>
      </c>
      <c r="AH36">
        <v>213.555801</v>
      </c>
      <c r="AI36">
        <v>5.5096920000000003</v>
      </c>
      <c r="AJ36">
        <v>91.069961000000006</v>
      </c>
      <c r="AK36">
        <v>424</v>
      </c>
      <c r="AL36">
        <v>0</v>
      </c>
      <c r="AM36">
        <v>204</v>
      </c>
      <c r="AN36">
        <v>73</v>
      </c>
      <c r="AO36">
        <v>12.780246999999999</v>
      </c>
      <c r="AP36">
        <v>214.9</v>
      </c>
      <c r="AQ36">
        <v>0</v>
      </c>
      <c r="AR36">
        <v>91</v>
      </c>
      <c r="AS36">
        <v>75565</v>
      </c>
      <c r="AT36">
        <v>0</v>
      </c>
      <c r="AU36">
        <v>7.4740000000000002</v>
      </c>
      <c r="AV36">
        <v>25235</v>
      </c>
      <c r="AW36">
        <v>0</v>
      </c>
      <c r="AX36">
        <v>0.61</v>
      </c>
      <c r="AY36">
        <v>0.84727272727272729</v>
      </c>
      <c r="AZ36" t="s">
        <v>67</v>
      </c>
      <c r="BA36" t="s">
        <v>462</v>
      </c>
      <c r="BB36">
        <v>1</v>
      </c>
      <c r="BC36" t="s">
        <v>472</v>
      </c>
      <c r="BD36">
        <v>3</v>
      </c>
      <c r="BE36">
        <v>61316.394</v>
      </c>
      <c r="BF36">
        <v>1.5013113784871301E-2</v>
      </c>
      <c r="BG36">
        <v>1.2720201861363684E-2</v>
      </c>
      <c r="BH36">
        <v>177536.177</v>
      </c>
      <c r="BI36">
        <v>5.1851403784593155E-3</v>
      </c>
      <c r="BJ36">
        <v>4.3932280297491657E-3</v>
      </c>
      <c r="BK36">
        <v>1</v>
      </c>
      <c r="BL36" t="s">
        <v>67</v>
      </c>
      <c r="BM36">
        <v>0</v>
      </c>
      <c r="BN36" t="s">
        <v>443</v>
      </c>
    </row>
    <row r="37" spans="1:66">
      <c r="A37" s="144" t="str">
        <f t="shared" si="20"/>
        <v>세운교통</v>
      </c>
      <c r="B37" s="144" t="str">
        <f t="shared" si="1"/>
        <v>67-1</v>
      </c>
      <c r="C37" s="145" t="str">
        <f t="shared" si="21"/>
        <v>70바3838</v>
      </c>
      <c r="D37" s="133" t="str">
        <f t="shared" si="22"/>
        <v>저상</v>
      </c>
      <c r="E37" s="129" t="str">
        <f t="shared" si="16"/>
        <v>B</v>
      </c>
      <c r="F37" s="152">
        <f t="shared" si="17"/>
        <v>0.84285714285714286</v>
      </c>
      <c r="G37" s="153">
        <f t="shared" si="18"/>
        <v>1.77</v>
      </c>
      <c r="H37" s="154">
        <f t="shared" si="19"/>
        <v>2.1</v>
      </c>
      <c r="I37" s="155">
        <f t="shared" si="23"/>
        <v>3776.3240000000001</v>
      </c>
      <c r="J37" s="156">
        <f t="shared" si="24"/>
        <v>1.4658759924172536E-2</v>
      </c>
      <c r="K37" s="156">
        <f t="shared" si="25"/>
        <v>0.30498288069027341</v>
      </c>
      <c r="L37" s="156">
        <f t="shared" si="26"/>
        <v>0.15835505639876238</v>
      </c>
      <c r="M37" s="157">
        <f t="shared" si="27"/>
        <v>13.065</v>
      </c>
      <c r="N37" s="158">
        <f t="shared" si="28"/>
        <v>0</v>
      </c>
      <c r="O37" s="158">
        <f t="shared" si="29"/>
        <v>6.1440000000000001</v>
      </c>
      <c r="P37" s="159">
        <f t="shared" si="30"/>
        <v>0</v>
      </c>
      <c r="Q37" s="160">
        <f t="shared" si="31"/>
        <v>72</v>
      </c>
      <c r="R37" s="161">
        <f t="shared" si="32"/>
        <v>23.675629721322569</v>
      </c>
      <c r="S37" s="146">
        <f t="shared" si="33"/>
        <v>0</v>
      </c>
      <c r="T37" s="146">
        <f t="shared" si="34"/>
        <v>232</v>
      </c>
      <c r="U37" t="s">
        <v>119</v>
      </c>
      <c r="V37" t="s">
        <v>124</v>
      </c>
      <c r="W37" s="4" t="s">
        <v>119</v>
      </c>
      <c r="X37" s="4" t="s">
        <v>124</v>
      </c>
      <c r="Y37" s="4" t="s">
        <v>238</v>
      </c>
      <c r="Z37" s="4" t="s">
        <v>197</v>
      </c>
      <c r="AA37" s="4" t="s">
        <v>200</v>
      </c>
      <c r="AB37" s="4">
        <v>520</v>
      </c>
      <c r="AC37" s="4">
        <v>3776.3240000000001</v>
      </c>
      <c r="AD37" s="4">
        <v>2133.7310000000002</v>
      </c>
      <c r="AE37" s="4">
        <v>1.77</v>
      </c>
      <c r="AF37" s="4">
        <v>2.1</v>
      </c>
      <c r="AG37" s="4">
        <v>13.065</v>
      </c>
      <c r="AH37" s="4">
        <v>234.43906699999999</v>
      </c>
      <c r="AI37" s="4">
        <v>3.4365860000000001</v>
      </c>
      <c r="AJ37" s="4">
        <v>71.499902000000006</v>
      </c>
      <c r="AK37" s="4">
        <v>598</v>
      </c>
      <c r="AL37" s="4">
        <v>0</v>
      </c>
      <c r="AM37" s="4">
        <v>232</v>
      </c>
      <c r="AN37" s="4">
        <v>72</v>
      </c>
      <c r="AO37" s="4">
        <v>16.107911999999999</v>
      </c>
      <c r="AP37" s="4">
        <v>340.3</v>
      </c>
      <c r="AQ37" s="4">
        <v>0</v>
      </c>
      <c r="AR37" s="4">
        <v>18</v>
      </c>
      <c r="AS37" s="4">
        <v>11342</v>
      </c>
      <c r="AT37" s="4">
        <v>0</v>
      </c>
      <c r="AU37" s="4">
        <v>6.1440000000000001</v>
      </c>
      <c r="AV37" s="4">
        <v>32753</v>
      </c>
      <c r="AW37" s="4">
        <v>0</v>
      </c>
      <c r="AX37" s="4">
        <v>0.5</v>
      </c>
      <c r="AY37">
        <v>0.90681818181818175</v>
      </c>
      <c r="AZ37" t="s">
        <v>68</v>
      </c>
      <c r="BA37" t="s">
        <v>462</v>
      </c>
      <c r="BB37">
        <v>3</v>
      </c>
      <c r="BC37" t="s">
        <v>473</v>
      </c>
      <c r="BD37">
        <v>4</v>
      </c>
      <c r="BE37">
        <v>61316.394</v>
      </c>
      <c r="BF37">
        <v>1.442749552428018E-2</v>
      </c>
      <c r="BG37">
        <v>1.3083115259517709E-2</v>
      </c>
      <c r="BH37">
        <v>177536.177</v>
      </c>
      <c r="BI37">
        <v>4.9828830098104463E-3</v>
      </c>
      <c r="BJ37">
        <v>4.5185689111690184E-3</v>
      </c>
      <c r="BK37">
        <v>1</v>
      </c>
      <c r="BL37" t="s">
        <v>69</v>
      </c>
      <c r="BM37">
        <v>1</v>
      </c>
      <c r="BN37" t="s">
        <v>457</v>
      </c>
    </row>
    <row r="38" spans="1:66">
      <c r="A38" s="141" t="str">
        <f t="shared" si="20"/>
        <v>세운교통</v>
      </c>
      <c r="B38" s="273" t="str">
        <f t="shared" si="1"/>
        <v>67-1</v>
      </c>
      <c r="C38" s="142" t="str">
        <f t="shared" si="21"/>
        <v>70바3851</v>
      </c>
      <c r="D38" s="116" t="str">
        <f t="shared" si="22"/>
        <v>저상</v>
      </c>
      <c r="E38" s="112" t="str">
        <f t="shared" si="16"/>
        <v>D</v>
      </c>
      <c r="F38" s="162">
        <f t="shared" si="17"/>
        <v>0.8147619047619048</v>
      </c>
      <c r="G38" s="163">
        <f t="shared" si="18"/>
        <v>1.7110000000000001</v>
      </c>
      <c r="H38" s="164">
        <f t="shared" si="19"/>
        <v>2.1</v>
      </c>
      <c r="I38" s="165">
        <f t="shared" si="23"/>
        <v>1078.69</v>
      </c>
      <c r="J38" s="166">
        <f t="shared" si="24"/>
        <v>1.1779743300973167E-2</v>
      </c>
      <c r="K38" s="166">
        <f t="shared" si="25"/>
        <v>0.3690952203455467</v>
      </c>
      <c r="L38" s="166">
        <f t="shared" si="26"/>
        <v>0.1242247540998804</v>
      </c>
      <c r="M38" s="167">
        <f t="shared" si="27"/>
        <v>16.074000000000002</v>
      </c>
      <c r="N38" s="168">
        <f t="shared" si="28"/>
        <v>9.2999999999999999E-2</v>
      </c>
      <c r="O38" s="168">
        <f t="shared" si="29"/>
        <v>16.687000000000001</v>
      </c>
      <c r="P38" s="169">
        <f t="shared" si="30"/>
        <v>0</v>
      </c>
      <c r="Q38" s="170">
        <f t="shared" si="31"/>
        <v>88</v>
      </c>
      <c r="R38" s="171">
        <f t="shared" si="32"/>
        <v>26.31271336132308</v>
      </c>
      <c r="S38" s="143">
        <f t="shared" si="33"/>
        <v>1</v>
      </c>
      <c r="T38" s="143">
        <f t="shared" si="34"/>
        <v>180</v>
      </c>
      <c r="U38" t="s">
        <v>119</v>
      </c>
      <c r="V38" t="s">
        <v>124</v>
      </c>
      <c r="W38" t="s">
        <v>119</v>
      </c>
      <c r="X38" s="4" t="s">
        <v>124</v>
      </c>
      <c r="Y38" s="4" t="s">
        <v>474</v>
      </c>
      <c r="Z38" s="4" t="s">
        <v>197</v>
      </c>
      <c r="AA38" s="4" t="s">
        <v>200</v>
      </c>
      <c r="AB38" s="4">
        <v>520</v>
      </c>
      <c r="AC38" s="4">
        <v>1078.69</v>
      </c>
      <c r="AD38" s="4">
        <v>630.53499999999997</v>
      </c>
      <c r="AE38" s="4">
        <v>1.7110000000000001</v>
      </c>
      <c r="AF38" s="4">
        <v>2.1</v>
      </c>
      <c r="AG38" s="4">
        <v>16.074000000000002</v>
      </c>
      <c r="AH38" s="4">
        <v>66.214431000000005</v>
      </c>
      <c r="AI38" s="4">
        <v>0.77998900000000004</v>
      </c>
      <c r="AJ38" s="4">
        <v>24.439430000000002</v>
      </c>
      <c r="AK38" s="4">
        <v>134</v>
      </c>
      <c r="AL38" s="4">
        <v>1</v>
      </c>
      <c r="AM38" s="4">
        <v>180</v>
      </c>
      <c r="AN38" s="4">
        <v>88</v>
      </c>
      <c r="AO38" s="4">
        <v>16.290859000000001</v>
      </c>
      <c r="AP38" s="4">
        <v>198.6</v>
      </c>
      <c r="AQ38" s="4">
        <v>0</v>
      </c>
      <c r="AR38" s="4">
        <v>24</v>
      </c>
      <c r="AS38" s="4">
        <v>14376</v>
      </c>
      <c r="AT38" s="4">
        <v>9.2999999999999999E-2</v>
      </c>
      <c r="AU38" s="4">
        <v>16.687000000000001</v>
      </c>
      <c r="AV38" s="4">
        <v>8975</v>
      </c>
      <c r="AW38" s="4">
        <v>0</v>
      </c>
      <c r="AX38" s="4">
        <v>0.5</v>
      </c>
      <c r="AY38">
        <v>0.82818181818181813</v>
      </c>
      <c r="AZ38" t="s">
        <v>67</v>
      </c>
      <c r="BA38" t="s">
        <v>462</v>
      </c>
      <c r="BB38">
        <v>4</v>
      </c>
      <c r="BC38" t="s">
        <v>475</v>
      </c>
      <c r="BD38">
        <v>9</v>
      </c>
      <c r="BE38">
        <v>61316.394</v>
      </c>
      <c r="BF38">
        <v>0.1000351553615498</v>
      </c>
      <c r="BG38">
        <v>8.2847296849428972E-2</v>
      </c>
      <c r="BH38">
        <v>177536.177</v>
      </c>
      <c r="BI38">
        <v>3.4549549864420027E-2</v>
      </c>
      <c r="BJ38">
        <v>2.8613309024078767E-2</v>
      </c>
      <c r="BK38">
        <v>1</v>
      </c>
      <c r="BL38" t="s">
        <v>69</v>
      </c>
      <c r="BM38">
        <v>-1</v>
      </c>
      <c r="BN38" t="s">
        <v>439</v>
      </c>
    </row>
    <row r="39" spans="1:66">
      <c r="A39" s="144" t="str">
        <f t="shared" si="20"/>
        <v>세운교통</v>
      </c>
      <c r="B39" s="144" t="str">
        <f t="shared" si="1"/>
        <v>67-1</v>
      </c>
      <c r="C39" s="145" t="str">
        <f t="shared" si="21"/>
        <v>70바3852</v>
      </c>
      <c r="D39" s="133" t="str">
        <f t="shared" si="22"/>
        <v>저상</v>
      </c>
      <c r="E39" s="129" t="str">
        <f t="shared" si="16"/>
        <v>C</v>
      </c>
      <c r="F39" s="152">
        <f t="shared" si="17"/>
        <v>0.83285714285714285</v>
      </c>
      <c r="G39" s="153">
        <f t="shared" si="18"/>
        <v>1.7490000000000001</v>
      </c>
      <c r="H39" s="154">
        <f t="shared" si="19"/>
        <v>2.1</v>
      </c>
      <c r="I39" s="155">
        <f t="shared" si="23"/>
        <v>935.73</v>
      </c>
      <c r="J39" s="156">
        <f t="shared" si="24"/>
        <v>4.5187232370880397E-2</v>
      </c>
      <c r="K39" s="156">
        <f t="shared" si="25"/>
        <v>0.28506619937730815</v>
      </c>
      <c r="L39" s="156">
        <f t="shared" si="26"/>
        <v>0.14320370192256313</v>
      </c>
      <c r="M39" s="157">
        <f t="shared" si="27"/>
        <v>15.226000000000001</v>
      </c>
      <c r="N39" s="158">
        <f t="shared" si="28"/>
        <v>0.53400000000000003</v>
      </c>
      <c r="O39" s="158">
        <f t="shared" si="29"/>
        <v>3.74</v>
      </c>
      <c r="P39" s="159">
        <f t="shared" si="30"/>
        <v>0</v>
      </c>
      <c r="Q39" s="160">
        <f t="shared" si="31"/>
        <v>69</v>
      </c>
      <c r="R39" s="161">
        <f t="shared" si="32"/>
        <v>25.91270398746261</v>
      </c>
      <c r="S39" s="146">
        <f t="shared" si="33"/>
        <v>5</v>
      </c>
      <c r="T39" s="146">
        <f t="shared" si="34"/>
        <v>35</v>
      </c>
      <c r="U39" t="s">
        <v>119</v>
      </c>
      <c r="V39" s="5" t="s">
        <v>124</v>
      </c>
      <c r="W39" t="s">
        <v>119</v>
      </c>
      <c r="X39" s="5" t="s">
        <v>124</v>
      </c>
      <c r="Y39" t="s">
        <v>399</v>
      </c>
      <c r="Z39" t="s">
        <v>197</v>
      </c>
      <c r="AA39" t="s">
        <v>200</v>
      </c>
      <c r="AB39">
        <v>520</v>
      </c>
      <c r="AC39" s="1">
        <v>935.73</v>
      </c>
      <c r="AD39" s="1">
        <v>534.99900000000002</v>
      </c>
      <c r="AE39" s="28">
        <v>1.7490000000000001</v>
      </c>
      <c r="AF39">
        <v>2.1</v>
      </c>
      <c r="AG39">
        <v>15.226000000000001</v>
      </c>
      <c r="AH39">
        <v>53.917198999999997</v>
      </c>
      <c r="AI39">
        <v>2.436369</v>
      </c>
      <c r="AJ39">
        <v>15.369971</v>
      </c>
      <c r="AK39">
        <v>134</v>
      </c>
      <c r="AL39">
        <v>5</v>
      </c>
      <c r="AM39">
        <v>35</v>
      </c>
      <c r="AN39">
        <v>69</v>
      </c>
      <c r="AO39">
        <v>17.354944</v>
      </c>
      <c r="AP39">
        <v>97.2</v>
      </c>
      <c r="AQ39">
        <v>0</v>
      </c>
      <c r="AR39">
        <v>10</v>
      </c>
      <c r="AS39">
        <v>1897</v>
      </c>
      <c r="AT39">
        <v>0.53400000000000003</v>
      </c>
      <c r="AU39">
        <v>3.74</v>
      </c>
      <c r="AV39">
        <v>8556</v>
      </c>
      <c r="AW39">
        <v>0</v>
      </c>
      <c r="AX39">
        <v>0.5</v>
      </c>
      <c r="AY39">
        <v>0.86950000000000005</v>
      </c>
      <c r="AZ39" t="s">
        <v>69</v>
      </c>
      <c r="BA39" t="s">
        <v>227</v>
      </c>
      <c r="BB39">
        <v>2</v>
      </c>
      <c r="BC39" t="s">
        <v>476</v>
      </c>
      <c r="BD39">
        <v>14</v>
      </c>
      <c r="BE39">
        <v>20533.523000000001</v>
      </c>
      <c r="BF39">
        <v>0.17996190911807972</v>
      </c>
      <c r="BG39">
        <v>0.15647687997817034</v>
      </c>
      <c r="BH39">
        <v>177536.177</v>
      </c>
      <c r="BI39">
        <v>2.0814078924319745E-2</v>
      </c>
      <c r="BJ39">
        <v>1.8097841624696021E-2</v>
      </c>
      <c r="BK39">
        <v>1</v>
      </c>
      <c r="BL39" t="s">
        <v>69</v>
      </c>
      <c r="BM39">
        <v>0</v>
      </c>
      <c r="BN39" t="s">
        <v>443</v>
      </c>
    </row>
    <row r="40" spans="1:66">
      <c r="A40" s="141" t="str">
        <f t="shared" si="20"/>
        <v>세운교통</v>
      </c>
      <c r="B40" s="273" t="str">
        <f t="shared" si="1"/>
        <v>예비</v>
      </c>
      <c r="C40" s="142" t="str">
        <f t="shared" si="21"/>
        <v>70바3815</v>
      </c>
      <c r="D40" s="116" t="str">
        <f t="shared" si="22"/>
        <v>대형</v>
      </c>
      <c r="E40" s="112" t="str">
        <f t="shared" si="16"/>
        <v>A</v>
      </c>
      <c r="F40" s="162">
        <f t="shared" si="17"/>
        <v>1.0811111111111111</v>
      </c>
      <c r="G40" s="163">
        <f t="shared" si="18"/>
        <v>1.946</v>
      </c>
      <c r="H40" s="164">
        <f t="shared" si="19"/>
        <v>1.8</v>
      </c>
      <c r="I40" s="165">
        <f t="shared" si="23"/>
        <v>3579.8229999999999</v>
      </c>
      <c r="J40" s="166">
        <f t="shared" si="24"/>
        <v>4.4709610308282986E-2</v>
      </c>
      <c r="K40" s="166">
        <f t="shared" si="25"/>
        <v>0.38662731682468504</v>
      </c>
      <c r="L40" s="166">
        <f t="shared" si="26"/>
        <v>0.12654256928345339</v>
      </c>
      <c r="M40" s="167">
        <f t="shared" si="27"/>
        <v>12.396000000000001</v>
      </c>
      <c r="N40" s="168">
        <f t="shared" si="28"/>
        <v>8.4000000000000005E-2</v>
      </c>
      <c r="O40" s="168">
        <f t="shared" si="29"/>
        <v>12.487</v>
      </c>
      <c r="P40" s="169">
        <f t="shared" si="30"/>
        <v>0</v>
      </c>
      <c r="Q40" s="170">
        <f t="shared" si="31"/>
        <v>81</v>
      </c>
      <c r="R40" s="171">
        <f t="shared" si="32"/>
        <v>26.205590518852201</v>
      </c>
      <c r="S40" s="143">
        <f t="shared" si="33"/>
        <v>3</v>
      </c>
      <c r="T40" s="143">
        <f t="shared" si="34"/>
        <v>447</v>
      </c>
      <c r="U40" t="s">
        <v>119</v>
      </c>
      <c r="V40" t="s">
        <v>91</v>
      </c>
      <c r="W40" s="4" t="s">
        <v>119</v>
      </c>
      <c r="X40" s="4" t="s">
        <v>91</v>
      </c>
      <c r="Y40" s="4" t="s">
        <v>239</v>
      </c>
      <c r="Z40" s="4" t="s">
        <v>143</v>
      </c>
      <c r="AA40" s="4" t="s">
        <v>214</v>
      </c>
      <c r="AB40" s="4">
        <v>520</v>
      </c>
      <c r="AC40" s="4">
        <v>3579.8229999999999</v>
      </c>
      <c r="AD40" s="4">
        <v>1839.951</v>
      </c>
      <c r="AE40" s="4">
        <v>1.946</v>
      </c>
      <c r="AF40" s="4">
        <v>1.8</v>
      </c>
      <c r="AG40" s="4">
        <v>12.396000000000001</v>
      </c>
      <c r="AH40" s="4">
        <v>240.22188800000001</v>
      </c>
      <c r="AI40" s="4">
        <v>10.740227000000001</v>
      </c>
      <c r="AJ40" s="4">
        <v>92.876344000000003</v>
      </c>
      <c r="AK40" s="4">
        <v>453</v>
      </c>
      <c r="AL40" s="4">
        <v>3</v>
      </c>
      <c r="AM40" s="4">
        <v>447</v>
      </c>
      <c r="AN40" s="4">
        <v>81</v>
      </c>
      <c r="AO40" s="4">
        <v>14.902151</v>
      </c>
      <c r="AP40" s="4">
        <v>1595.5</v>
      </c>
      <c r="AQ40" s="4">
        <v>0</v>
      </c>
      <c r="AR40" s="4">
        <v>68</v>
      </c>
      <c r="AS40" s="4">
        <v>51111</v>
      </c>
      <c r="AT40" s="4">
        <v>8.4000000000000005E-2</v>
      </c>
      <c r="AU40" s="4">
        <v>12.487</v>
      </c>
      <c r="AV40" s="4">
        <v>26462</v>
      </c>
      <c r="AW40" s="4">
        <v>0</v>
      </c>
      <c r="AX40" s="4">
        <v>0.48</v>
      </c>
      <c r="AY40">
        <v>0.97526315789473683</v>
      </c>
      <c r="AZ40" t="s">
        <v>66</v>
      </c>
      <c r="BA40" t="s">
        <v>227</v>
      </c>
      <c r="BB40">
        <v>1</v>
      </c>
      <c r="BC40" t="s">
        <v>477</v>
      </c>
      <c r="BD40">
        <v>9</v>
      </c>
      <c r="BE40">
        <v>20533.523000000001</v>
      </c>
      <c r="BF40">
        <v>0.2115268772923185</v>
      </c>
      <c r="BG40">
        <v>0.20629437032771905</v>
      </c>
      <c r="BH40">
        <v>177536.177</v>
      </c>
      <c r="BI40">
        <v>2.4464827808024728E-2</v>
      </c>
      <c r="BJ40">
        <v>2.3859645225405169E-2</v>
      </c>
      <c r="BK40">
        <v>1</v>
      </c>
      <c r="BL40" t="s">
        <v>125</v>
      </c>
      <c r="BM40">
        <v>5</v>
      </c>
      <c r="BN40" t="s">
        <v>457</v>
      </c>
    </row>
    <row r="41" spans="1:66">
      <c r="A41" s="144" t="str">
        <f t="shared" si="20"/>
        <v>세운교통</v>
      </c>
      <c r="B41" s="144" t="str">
        <f t="shared" si="1"/>
        <v>예비</v>
      </c>
      <c r="C41" s="145" t="str">
        <f t="shared" si="21"/>
        <v>70바3816</v>
      </c>
      <c r="D41" s="133" t="str">
        <f t="shared" si="22"/>
        <v>저상</v>
      </c>
      <c r="E41" s="129" t="str">
        <f t="shared" si="16"/>
        <v>S</v>
      </c>
      <c r="F41" s="152">
        <f t="shared" si="17"/>
        <v>0.74043478260869577</v>
      </c>
      <c r="G41" s="153">
        <f t="shared" si="18"/>
        <v>1.7030000000000001</v>
      </c>
      <c r="H41" s="154">
        <f t="shared" si="19"/>
        <v>2.2999999999999998</v>
      </c>
      <c r="I41" s="155">
        <f t="shared" si="23"/>
        <v>3036.855</v>
      </c>
      <c r="J41" s="156">
        <f t="shared" si="24"/>
        <v>1.8290921806948409E-2</v>
      </c>
      <c r="K41" s="156">
        <f t="shared" si="25"/>
        <v>0.38466660746655357</v>
      </c>
      <c r="L41" s="156">
        <f t="shared" si="26"/>
        <v>5.6637541140423235E-2</v>
      </c>
      <c r="M41" s="157">
        <f t="shared" si="27"/>
        <v>16.945</v>
      </c>
      <c r="N41" s="158">
        <f t="shared" si="28"/>
        <v>0.49399999999999999</v>
      </c>
      <c r="O41" s="158">
        <f t="shared" si="29"/>
        <v>18.21</v>
      </c>
      <c r="P41" s="159">
        <f t="shared" si="30"/>
        <v>0</v>
      </c>
      <c r="Q41" s="160">
        <f t="shared" si="31"/>
        <v>76</v>
      </c>
      <c r="R41" s="161">
        <f t="shared" si="32"/>
        <v>27.181912225781648</v>
      </c>
      <c r="S41" s="146">
        <f t="shared" si="33"/>
        <v>15</v>
      </c>
      <c r="T41" s="146">
        <f t="shared" si="34"/>
        <v>553</v>
      </c>
      <c r="U41" t="s">
        <v>119</v>
      </c>
      <c r="V41" t="s">
        <v>91</v>
      </c>
      <c r="W41" t="s">
        <v>119</v>
      </c>
      <c r="X41" s="4" t="s">
        <v>91</v>
      </c>
      <c r="Y41" s="4" t="s">
        <v>218</v>
      </c>
      <c r="Z41" s="4" t="s">
        <v>197</v>
      </c>
      <c r="AA41" s="4" t="s">
        <v>200</v>
      </c>
      <c r="AB41" s="4">
        <v>520</v>
      </c>
      <c r="AC41" s="4">
        <v>3036.855</v>
      </c>
      <c r="AD41" s="4">
        <v>1783.6010000000001</v>
      </c>
      <c r="AE41" s="4">
        <v>1.7030000000000001</v>
      </c>
      <c r="AF41" s="4">
        <v>2.2999999999999998</v>
      </c>
      <c r="AG41" s="4">
        <v>16.945</v>
      </c>
      <c r="AH41" s="4">
        <v>187.12802099999999</v>
      </c>
      <c r="AI41" s="4">
        <v>3.4227439999999998</v>
      </c>
      <c r="AJ41" s="4">
        <v>71.981900999999993</v>
      </c>
      <c r="AK41" s="4">
        <v>172</v>
      </c>
      <c r="AL41" s="4">
        <v>15</v>
      </c>
      <c r="AM41" s="4">
        <v>553</v>
      </c>
      <c r="AN41" s="4">
        <v>76</v>
      </c>
      <c r="AO41" s="4">
        <v>16.228756000000001</v>
      </c>
      <c r="AP41" s="4">
        <v>1109.3</v>
      </c>
      <c r="AQ41" s="4">
        <v>0</v>
      </c>
      <c r="AR41" s="4">
        <v>82</v>
      </c>
      <c r="AS41" s="4">
        <v>64771</v>
      </c>
      <c r="AT41" s="4">
        <v>0.49399999999999999</v>
      </c>
      <c r="AU41" s="4">
        <v>18.21</v>
      </c>
      <c r="AV41" s="4">
        <v>13015</v>
      </c>
      <c r="AW41" s="4">
        <v>0</v>
      </c>
      <c r="AX41" s="4">
        <v>0.5</v>
      </c>
      <c r="AY41">
        <v>1.1495238095238096</v>
      </c>
      <c r="AZ41" t="s">
        <v>71</v>
      </c>
      <c r="BA41" t="s">
        <v>227</v>
      </c>
      <c r="BB41">
        <v>1</v>
      </c>
      <c r="BC41" t="s">
        <v>229</v>
      </c>
      <c r="BD41">
        <v>4</v>
      </c>
      <c r="BE41">
        <v>20533.523000000001</v>
      </c>
      <c r="BF41">
        <v>1.9657269724245564E-2</v>
      </c>
      <c r="BG41">
        <v>2.2596499578251807E-2</v>
      </c>
      <c r="BH41">
        <v>177536.177</v>
      </c>
      <c r="BI41">
        <v>2.2735253559053488E-3</v>
      </c>
      <c r="BJ41">
        <v>2.6134715281692917E-3</v>
      </c>
      <c r="BK41">
        <v>1</v>
      </c>
      <c r="BL41" t="s">
        <v>71</v>
      </c>
      <c r="BM41">
        <v>0</v>
      </c>
      <c r="BN41" t="s">
        <v>443</v>
      </c>
    </row>
    <row r="42" spans="1:66">
      <c r="A42" s="141" t="str">
        <f t="shared" si="20"/>
        <v>세운교통</v>
      </c>
      <c r="B42" s="273" t="str">
        <f t="shared" si="1"/>
        <v>예비</v>
      </c>
      <c r="C42" s="142" t="str">
        <f t="shared" si="21"/>
        <v>70바3817</v>
      </c>
      <c r="D42" s="116" t="str">
        <f t="shared" si="22"/>
        <v>대형</v>
      </c>
      <c r="E42" s="112" t="str">
        <f t="shared" si="16"/>
        <v>B</v>
      </c>
      <c r="F42" s="162">
        <f t="shared" si="17"/>
        <v>0.80952380952380942</v>
      </c>
      <c r="G42" s="163">
        <f t="shared" si="18"/>
        <v>1.7</v>
      </c>
      <c r="H42" s="164">
        <f t="shared" si="19"/>
        <v>2.1</v>
      </c>
      <c r="I42" s="165">
        <f t="shared" si="23"/>
        <v>1881.78</v>
      </c>
      <c r="J42" s="166">
        <f t="shared" si="24"/>
        <v>2.6603813059130475E-2</v>
      </c>
      <c r="K42" s="166">
        <f t="shared" si="25"/>
        <v>0.39895094439408363</v>
      </c>
      <c r="L42" s="166">
        <f t="shared" si="26"/>
        <v>0.13444717235808648</v>
      </c>
      <c r="M42" s="167">
        <f t="shared" si="27"/>
        <v>13.363</v>
      </c>
      <c r="N42" s="168">
        <f t="shared" si="28"/>
        <v>0.69099999999999995</v>
      </c>
      <c r="O42" s="168">
        <f t="shared" si="29"/>
        <v>14.773</v>
      </c>
      <c r="P42" s="169">
        <f t="shared" si="30"/>
        <v>0</v>
      </c>
      <c r="Q42" s="170">
        <f t="shared" si="31"/>
        <v>75</v>
      </c>
      <c r="R42" s="171">
        <f t="shared" si="32"/>
        <v>26.219277641052521</v>
      </c>
      <c r="S42" s="143">
        <f t="shared" si="33"/>
        <v>13</v>
      </c>
      <c r="T42" s="143">
        <f t="shared" si="34"/>
        <v>278</v>
      </c>
      <c r="U42" t="s">
        <v>119</v>
      </c>
      <c r="V42" t="s">
        <v>91</v>
      </c>
      <c r="W42" t="s">
        <v>119</v>
      </c>
      <c r="X42" s="4" t="s">
        <v>91</v>
      </c>
      <c r="Y42" s="4" t="s">
        <v>240</v>
      </c>
      <c r="Z42" s="4" t="s">
        <v>143</v>
      </c>
      <c r="AA42" s="4" t="s">
        <v>214</v>
      </c>
      <c r="AB42" s="4">
        <v>520</v>
      </c>
      <c r="AC42" s="4">
        <v>1881.78</v>
      </c>
      <c r="AD42" s="4">
        <v>1107.079</v>
      </c>
      <c r="AE42" s="4">
        <v>1.7</v>
      </c>
      <c r="AF42" s="4">
        <v>2.1</v>
      </c>
      <c r="AG42" s="4">
        <v>13.363</v>
      </c>
      <c r="AH42" s="4">
        <v>124.939421</v>
      </c>
      <c r="AI42" s="4">
        <v>3.3238650000000001</v>
      </c>
      <c r="AJ42" s="4">
        <v>49.844700000000003</v>
      </c>
      <c r="AK42" s="4">
        <v>253</v>
      </c>
      <c r="AL42" s="4">
        <v>13</v>
      </c>
      <c r="AM42" s="4">
        <v>278</v>
      </c>
      <c r="AN42" s="4">
        <v>75</v>
      </c>
      <c r="AO42" s="4">
        <v>15.061539</v>
      </c>
      <c r="AP42" s="4">
        <v>761.7</v>
      </c>
      <c r="AQ42" s="4">
        <v>0</v>
      </c>
      <c r="AR42" s="4">
        <v>54</v>
      </c>
      <c r="AS42" s="4">
        <v>34563</v>
      </c>
      <c r="AT42" s="4">
        <v>0.69099999999999995</v>
      </c>
      <c r="AU42" s="4">
        <v>14.773</v>
      </c>
      <c r="AV42" s="4">
        <v>15711</v>
      </c>
      <c r="AW42" s="4">
        <v>0</v>
      </c>
      <c r="AX42" s="4">
        <v>0.44</v>
      </c>
      <c r="AY42">
        <v>0.94428571428571428</v>
      </c>
      <c r="AZ42" t="s">
        <v>68</v>
      </c>
      <c r="BA42" t="s">
        <v>227</v>
      </c>
      <c r="BB42">
        <v>2</v>
      </c>
      <c r="BC42" t="s">
        <v>419</v>
      </c>
      <c r="BD42">
        <v>11</v>
      </c>
      <c r="BE42">
        <v>20533.523000000001</v>
      </c>
      <c r="BF42">
        <v>0.29847172353229401</v>
      </c>
      <c r="BG42">
        <v>0.28184258464978046</v>
      </c>
      <c r="BH42">
        <v>177536.177</v>
      </c>
      <c r="BI42">
        <v>3.4520716304485936E-2</v>
      </c>
      <c r="BJ42">
        <v>3.2597419253236004E-2</v>
      </c>
      <c r="BK42">
        <v>1</v>
      </c>
      <c r="BL42" t="s">
        <v>71</v>
      </c>
      <c r="BM42">
        <v>-2</v>
      </c>
      <c r="BN42" t="s">
        <v>439</v>
      </c>
    </row>
    <row r="43" spans="1:66">
      <c r="A43" s="144" t="str">
        <f t="shared" si="20"/>
        <v>세운교통</v>
      </c>
      <c r="B43" s="144" t="str">
        <f t="shared" si="1"/>
        <v>예비</v>
      </c>
      <c r="C43" s="145" t="str">
        <f t="shared" si="21"/>
        <v>73아1039</v>
      </c>
      <c r="D43" s="133" t="str">
        <f t="shared" si="22"/>
        <v>저상</v>
      </c>
      <c r="E43" s="129" t="str">
        <f t="shared" si="16"/>
        <v>B</v>
      </c>
      <c r="F43" s="152">
        <f t="shared" si="17"/>
        <v>0.81285714285714283</v>
      </c>
      <c r="G43" s="153">
        <f t="shared" si="18"/>
        <v>1.7070000000000001</v>
      </c>
      <c r="H43" s="154">
        <f t="shared" si="19"/>
        <v>2.1</v>
      </c>
      <c r="I43" s="155">
        <f t="shared" si="23"/>
        <v>1022.212</v>
      </c>
      <c r="J43" s="156">
        <f t="shared" si="24"/>
        <v>2.9026511948993416E-2</v>
      </c>
      <c r="K43" s="156">
        <f t="shared" si="25"/>
        <v>0.27307158293832856</v>
      </c>
      <c r="L43" s="156">
        <f t="shared" si="26"/>
        <v>8.3153005443097908E-2</v>
      </c>
      <c r="M43" s="157">
        <f t="shared" si="27"/>
        <v>13.189</v>
      </c>
      <c r="N43" s="158">
        <f t="shared" si="28"/>
        <v>0</v>
      </c>
      <c r="O43" s="158">
        <f t="shared" si="29"/>
        <v>2.1520000000000001</v>
      </c>
      <c r="P43" s="159">
        <f t="shared" si="30"/>
        <v>0</v>
      </c>
      <c r="Q43" s="160">
        <f t="shared" si="31"/>
        <v>59</v>
      </c>
      <c r="R43" s="161">
        <f t="shared" si="32"/>
        <v>22.974484798956173</v>
      </c>
      <c r="S43" s="146">
        <f t="shared" si="33"/>
        <v>0</v>
      </c>
      <c r="T43" s="146">
        <f t="shared" si="34"/>
        <v>22</v>
      </c>
      <c r="U43" t="s">
        <v>119</v>
      </c>
      <c r="V43" t="s">
        <v>91</v>
      </c>
      <c r="W43" s="4" t="s">
        <v>119</v>
      </c>
      <c r="X43" s="4" t="s">
        <v>91</v>
      </c>
      <c r="Y43" s="4" t="s">
        <v>241</v>
      </c>
      <c r="Z43" s="4" t="s">
        <v>197</v>
      </c>
      <c r="AA43" s="4" t="s">
        <v>200</v>
      </c>
      <c r="AB43" s="4">
        <v>520</v>
      </c>
      <c r="AC43" s="4">
        <v>1022.212</v>
      </c>
      <c r="AD43" s="4">
        <v>598.98199999999997</v>
      </c>
      <c r="AE43" s="4">
        <v>1.7070000000000001</v>
      </c>
      <c r="AF43" s="4">
        <v>2.1</v>
      </c>
      <c r="AG43" s="4">
        <v>13.189</v>
      </c>
      <c r="AH43" s="4">
        <v>63.753027000000003</v>
      </c>
      <c r="AI43" s="4">
        <v>1.850528</v>
      </c>
      <c r="AJ43" s="4">
        <v>17.409140000000001</v>
      </c>
      <c r="AK43" s="4">
        <v>85</v>
      </c>
      <c r="AL43" s="4">
        <v>0</v>
      </c>
      <c r="AM43" s="4">
        <v>22</v>
      </c>
      <c r="AN43" s="4">
        <v>59</v>
      </c>
      <c r="AO43" s="4">
        <v>16.033936000000001</v>
      </c>
      <c r="AP43" s="4">
        <v>0</v>
      </c>
      <c r="AQ43" s="4">
        <v>0</v>
      </c>
      <c r="AR43" s="4">
        <v>6</v>
      </c>
      <c r="AS43" s="4">
        <v>1621</v>
      </c>
      <c r="AT43" s="4">
        <v>0</v>
      </c>
      <c r="AU43" s="4">
        <v>2.1520000000000001</v>
      </c>
      <c r="AV43" s="4">
        <v>11269</v>
      </c>
      <c r="AW43" s="4">
        <v>0</v>
      </c>
      <c r="AX43" s="4">
        <v>0.5</v>
      </c>
      <c r="AY43">
        <v>0.94619047619047625</v>
      </c>
      <c r="AZ43" t="s">
        <v>68</v>
      </c>
      <c r="BA43" t="s">
        <v>227</v>
      </c>
      <c r="BB43">
        <v>1</v>
      </c>
      <c r="BC43" t="s">
        <v>420</v>
      </c>
      <c r="BD43">
        <v>9</v>
      </c>
      <c r="BE43">
        <v>20533.523000000001</v>
      </c>
      <c r="BF43">
        <v>0.13071979903302516</v>
      </c>
      <c r="BG43">
        <v>0.12368582889458143</v>
      </c>
      <c r="BH43">
        <v>177536.177</v>
      </c>
      <c r="BI43">
        <v>1.5118822796325055E-2</v>
      </c>
      <c r="BJ43">
        <v>1.4305286141094232E-2</v>
      </c>
      <c r="BK43">
        <v>1</v>
      </c>
      <c r="BL43" t="s">
        <v>66</v>
      </c>
      <c r="BM43">
        <v>-1</v>
      </c>
      <c r="BN43" t="s">
        <v>439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144</v>
      </c>
      <c r="D4" s="124" t="s">
        <v>161</v>
      </c>
      <c r="E4" s="125" t="s">
        <v>150</v>
      </c>
      <c r="F4" s="123" t="s">
        <v>154</v>
      </c>
      <c r="G4" s="125" t="s">
        <v>152</v>
      </c>
      <c r="H4" s="125" t="s">
        <v>156</v>
      </c>
      <c r="I4" s="126" t="s">
        <v>158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185</v>
      </c>
      <c r="Q4" s="229" t="s">
        <v>43</v>
      </c>
      <c r="R4" s="229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193</v>
      </c>
      <c r="AN4" s="13" t="s">
        <v>194</v>
      </c>
      <c r="AO4" t="s">
        <v>195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27" t="str">
        <f>BF5</f>
        <v>세운교통</v>
      </c>
      <c r="B5" s="128" t="str">
        <f>BH5</f>
        <v>강승우</v>
      </c>
      <c r="C5" s="129" t="str">
        <f>BN5</f>
        <v>C</v>
      </c>
      <c r="D5" s="130">
        <f>BM5</f>
        <v>0.8541056737057191</v>
      </c>
      <c r="E5" s="131">
        <f>U5</f>
        <v>968</v>
      </c>
      <c r="F5" s="132" t="str">
        <f>BG5</f>
        <v>24-1</v>
      </c>
      <c r="G5" s="133" t="str">
        <f>BK5</f>
        <v>70바3810</v>
      </c>
      <c r="H5" s="134">
        <f>BJ5</f>
        <v>5</v>
      </c>
      <c r="I5" s="135">
        <f>BP5</f>
        <v>674.5139999999999</v>
      </c>
      <c r="J5" s="136">
        <f>AB5/AA5</f>
        <v>4.2518718788884129E-2</v>
      </c>
      <c r="K5" s="136">
        <f>AC5/AA5</f>
        <v>0.41466858589046279</v>
      </c>
      <c r="L5" s="136">
        <f>AD5/I5</f>
        <v>0.16011528300376274</v>
      </c>
      <c r="M5" s="137">
        <f>Z5</f>
        <v>16.440999999999999</v>
      </c>
      <c r="N5" s="138">
        <f>AE5*100/W5</f>
        <v>0</v>
      </c>
      <c r="O5" s="138">
        <f>AF5*100/W5</f>
        <v>13.046430466973257</v>
      </c>
      <c r="P5" s="230">
        <f>AK5</f>
        <v>17</v>
      </c>
      <c r="Q5" s="231">
        <f>AE5</f>
        <v>0</v>
      </c>
      <c r="R5" s="231">
        <f>AF5</f>
        <v>88</v>
      </c>
      <c r="T5">
        <v>520</v>
      </c>
      <c r="U5">
        <v>968</v>
      </c>
      <c r="V5" t="s">
        <v>478</v>
      </c>
      <c r="W5">
        <v>674.51400000000001</v>
      </c>
      <c r="X5">
        <v>392.85</v>
      </c>
      <c r="Y5">
        <v>1.7170000000000001</v>
      </c>
      <c r="Z5">
        <v>16.440999999999999</v>
      </c>
      <c r="AA5">
        <v>47.743606999999997</v>
      </c>
      <c r="AB5">
        <v>2.0299969999999998</v>
      </c>
      <c r="AC5">
        <v>19.797774</v>
      </c>
      <c r="AD5" s="1">
        <v>108</v>
      </c>
      <c r="AE5">
        <v>0</v>
      </c>
      <c r="AF5">
        <v>88</v>
      </c>
      <c r="AG5">
        <v>77</v>
      </c>
      <c r="AH5">
        <v>14.127839</v>
      </c>
      <c r="AI5">
        <v>442.5</v>
      </c>
      <c r="AJ5">
        <v>0</v>
      </c>
      <c r="AK5">
        <v>17</v>
      </c>
      <c r="AL5">
        <v>17332</v>
      </c>
      <c r="AM5" t="s">
        <v>479</v>
      </c>
      <c r="AN5" t="s">
        <v>480</v>
      </c>
      <c r="AO5">
        <v>163.054</v>
      </c>
      <c r="AR5" t="s">
        <v>119</v>
      </c>
      <c r="AS5" t="s">
        <v>121</v>
      </c>
      <c r="AT5" t="s">
        <v>213</v>
      </c>
      <c r="AU5" t="s">
        <v>478</v>
      </c>
      <c r="AV5" t="s">
        <v>214</v>
      </c>
      <c r="AW5">
        <v>5</v>
      </c>
      <c r="BB5">
        <v>0.8541056737057191</v>
      </c>
      <c r="BC5" t="s">
        <v>69</v>
      </c>
      <c r="BF5" t="s">
        <v>119</v>
      </c>
      <c r="BG5" t="s">
        <v>121</v>
      </c>
      <c r="BH5" t="s">
        <v>478</v>
      </c>
      <c r="BI5">
        <v>968</v>
      </c>
      <c r="BJ5">
        <v>5</v>
      </c>
      <c r="BK5" t="s">
        <v>213</v>
      </c>
      <c r="BL5" t="s">
        <v>211</v>
      </c>
      <c r="BM5">
        <v>0.8541056737057191</v>
      </c>
      <c r="BN5" t="s">
        <v>69</v>
      </c>
      <c r="BO5" t="s">
        <v>181</v>
      </c>
      <c r="BP5">
        <v>674.5139999999999</v>
      </c>
    </row>
    <row r="6" spans="1:68" ht="16.5">
      <c r="A6" s="110" t="str">
        <f t="shared" ref="A6:A7" si="0">BF6</f>
        <v>세운교통</v>
      </c>
      <c r="B6" s="111" t="str">
        <f t="shared" ref="B6:B7" si="1">BH6</f>
        <v>강희섭</v>
      </c>
      <c r="C6" s="112" t="str">
        <f t="shared" ref="C6:C7" si="2">BN6</f>
        <v>A</v>
      </c>
      <c r="D6" s="113">
        <f t="shared" ref="D6:D7" si="3">BM6</f>
        <v>0.97285714285714286</v>
      </c>
      <c r="E6" s="114">
        <f t="shared" ref="E6:E7" si="4">U6</f>
        <v>8363</v>
      </c>
      <c r="F6" s="115" t="str">
        <f t="shared" ref="F6:F7" si="5">BG6</f>
        <v>24-1</v>
      </c>
      <c r="G6" s="116" t="str">
        <f t="shared" ref="G6:G7" si="6">BK6</f>
        <v>70바3810</v>
      </c>
      <c r="H6" s="117">
        <f t="shared" ref="H6:H7" si="7">BJ6</f>
        <v>1</v>
      </c>
      <c r="I6" s="118">
        <f t="shared" ref="I6:I7" si="8">BP6</f>
        <v>2734.3850000000002</v>
      </c>
      <c r="J6" s="119">
        <f t="shared" ref="J6:J7" si="9">AB6/AA6</f>
        <v>2.7054767943630414E-2</v>
      </c>
      <c r="K6" s="119">
        <f t="shared" ref="K6:K7" si="10">AC6/AA6</f>
        <v>0.31622679595722919</v>
      </c>
      <c r="L6" s="119">
        <f t="shared" ref="L6:L7" si="11">AD6/I6</f>
        <v>9.4353940648445628E-2</v>
      </c>
      <c r="M6" s="120">
        <f t="shared" ref="M6:M7" si="12">Z6</f>
        <v>12.673999999999999</v>
      </c>
      <c r="N6" s="121">
        <f t="shared" ref="N6:N7" si="13">AE6*100/W6</f>
        <v>0</v>
      </c>
      <c r="O6" s="121">
        <f t="shared" ref="O6:O7" si="14">AF6*100/W6</f>
        <v>6.838832132271059</v>
      </c>
      <c r="P6" s="232">
        <f t="shared" ref="P6:P7" si="15">AK6</f>
        <v>4</v>
      </c>
      <c r="Q6" s="233">
        <f t="shared" ref="Q6:Q7" si="16">AE6</f>
        <v>0</v>
      </c>
      <c r="R6" s="233">
        <f t="shared" ref="R6:R7" si="17">AF6</f>
        <v>187</v>
      </c>
      <c r="T6">
        <v>520</v>
      </c>
      <c r="U6">
        <v>8363</v>
      </c>
      <c r="V6" t="s">
        <v>242</v>
      </c>
      <c r="W6">
        <v>2734.3850000000002</v>
      </c>
      <c r="X6">
        <v>1338.4670000000001</v>
      </c>
      <c r="Y6">
        <v>2.0430000000000001</v>
      </c>
      <c r="Z6">
        <v>12.673999999999999</v>
      </c>
      <c r="AA6">
        <v>152.27190300000001</v>
      </c>
      <c r="AB6">
        <v>4.1196809999999999</v>
      </c>
      <c r="AC6">
        <v>48.152456000000001</v>
      </c>
      <c r="AD6" s="1">
        <v>258</v>
      </c>
      <c r="AE6">
        <v>0</v>
      </c>
      <c r="AF6">
        <v>187</v>
      </c>
      <c r="AG6">
        <v>78</v>
      </c>
      <c r="AH6">
        <v>17.957252</v>
      </c>
      <c r="AI6">
        <v>1533.1</v>
      </c>
      <c r="AJ6">
        <v>0</v>
      </c>
      <c r="AK6">
        <v>4</v>
      </c>
      <c r="AL6">
        <v>2502</v>
      </c>
      <c r="AM6" t="s">
        <v>243</v>
      </c>
      <c r="AN6" t="s">
        <v>481</v>
      </c>
      <c r="AO6">
        <v>2734.3850000000002</v>
      </c>
      <c r="AR6" t="s">
        <v>119</v>
      </c>
      <c r="AS6" t="s">
        <v>121</v>
      </c>
      <c r="AT6" t="s">
        <v>213</v>
      </c>
      <c r="AU6" t="s">
        <v>242</v>
      </c>
      <c r="AV6" t="s">
        <v>214</v>
      </c>
      <c r="AW6">
        <v>1</v>
      </c>
      <c r="BB6">
        <v>0.97285714285714286</v>
      </c>
      <c r="BC6" t="s">
        <v>66</v>
      </c>
      <c r="BF6" t="s">
        <v>119</v>
      </c>
      <c r="BG6" t="s">
        <v>121</v>
      </c>
      <c r="BH6" t="s">
        <v>242</v>
      </c>
      <c r="BI6">
        <v>8363</v>
      </c>
      <c r="BJ6">
        <v>1</v>
      </c>
      <c r="BK6" t="s">
        <v>213</v>
      </c>
      <c r="BL6" t="s">
        <v>178</v>
      </c>
      <c r="BM6">
        <v>0.97285714285714286</v>
      </c>
      <c r="BN6" t="s">
        <v>66</v>
      </c>
      <c r="BO6" t="s">
        <v>182</v>
      </c>
      <c r="BP6">
        <v>2734.3850000000002</v>
      </c>
    </row>
    <row r="7" spans="1:68" ht="16.5">
      <c r="A7" s="127" t="str">
        <f t="shared" si="0"/>
        <v>세운교통</v>
      </c>
      <c r="B7" s="128" t="str">
        <f t="shared" si="1"/>
        <v>계성민</v>
      </c>
      <c r="C7" s="129" t="str">
        <f t="shared" si="2"/>
        <v>C</v>
      </c>
      <c r="D7" s="130">
        <f t="shared" si="3"/>
        <v>0.85809523809523813</v>
      </c>
      <c r="E7" s="131">
        <f t="shared" si="4"/>
        <v>7573</v>
      </c>
      <c r="F7" s="132" t="str">
        <f t="shared" si="5"/>
        <v>67-1</v>
      </c>
      <c r="G7" s="133" t="str">
        <f t="shared" si="6"/>
        <v>70바3838</v>
      </c>
      <c r="H7" s="134">
        <f t="shared" si="7"/>
        <v>1</v>
      </c>
      <c r="I7" s="135">
        <f t="shared" si="8"/>
        <v>478.60500000000002</v>
      </c>
      <c r="J7" s="136">
        <f t="shared" si="9"/>
        <v>9.5033229809822119E-3</v>
      </c>
      <c r="K7" s="136">
        <f t="shared" si="10"/>
        <v>0.34203602558035362</v>
      </c>
      <c r="L7" s="136">
        <f t="shared" si="11"/>
        <v>0.22983462354133366</v>
      </c>
      <c r="M7" s="137">
        <f t="shared" si="12"/>
        <v>15.516999999999999</v>
      </c>
      <c r="N7" s="138">
        <f t="shared" si="13"/>
        <v>0</v>
      </c>
      <c r="O7" s="138">
        <f t="shared" si="14"/>
        <v>7.600531647444468</v>
      </c>
      <c r="P7" s="230">
        <f t="shared" si="15"/>
        <v>5</v>
      </c>
      <c r="Q7" s="231">
        <f t="shared" si="16"/>
        <v>0</v>
      </c>
      <c r="R7" s="231">
        <f t="shared" si="17"/>
        <v>39</v>
      </c>
      <c r="T7">
        <v>520</v>
      </c>
      <c r="U7">
        <v>7573</v>
      </c>
      <c r="V7" t="s">
        <v>244</v>
      </c>
      <c r="W7">
        <v>513.12199999999996</v>
      </c>
      <c r="X7">
        <v>287.46300000000002</v>
      </c>
      <c r="Y7">
        <v>1.7849999999999999</v>
      </c>
      <c r="Z7">
        <v>15.516999999999999</v>
      </c>
      <c r="AA7">
        <v>29.257766</v>
      </c>
      <c r="AB7">
        <v>0.27804600000000002</v>
      </c>
      <c r="AC7">
        <v>10.007210000000001</v>
      </c>
      <c r="AD7" s="1">
        <v>110</v>
      </c>
      <c r="AE7">
        <v>0</v>
      </c>
      <c r="AF7">
        <v>39</v>
      </c>
      <c r="AG7">
        <v>69</v>
      </c>
      <c r="AH7">
        <v>17.537976</v>
      </c>
      <c r="AI7">
        <v>66.8</v>
      </c>
      <c r="AJ7">
        <v>0</v>
      </c>
      <c r="AK7">
        <v>5</v>
      </c>
      <c r="AL7">
        <v>4724</v>
      </c>
      <c r="AM7" t="s">
        <v>245</v>
      </c>
      <c r="AN7" t="s">
        <v>482</v>
      </c>
      <c r="AO7">
        <v>478.60500000000002</v>
      </c>
      <c r="AR7" t="s">
        <v>119</v>
      </c>
      <c r="AS7" t="s">
        <v>124</v>
      </c>
      <c r="AT7" t="s">
        <v>238</v>
      </c>
      <c r="AU7" t="s">
        <v>244</v>
      </c>
      <c r="AV7" t="s">
        <v>200</v>
      </c>
      <c r="AW7">
        <v>1</v>
      </c>
      <c r="BB7">
        <v>0.85809523809523813</v>
      </c>
      <c r="BC7" t="s">
        <v>69</v>
      </c>
      <c r="BF7" t="s">
        <v>119</v>
      </c>
      <c r="BG7" t="s">
        <v>124</v>
      </c>
      <c r="BH7" t="s">
        <v>244</v>
      </c>
      <c r="BI7">
        <v>7573</v>
      </c>
      <c r="BJ7">
        <v>1</v>
      </c>
      <c r="BK7" t="s">
        <v>238</v>
      </c>
      <c r="BL7" t="s">
        <v>178</v>
      </c>
      <c r="BM7">
        <v>0.85809523809523813</v>
      </c>
      <c r="BN7" t="s">
        <v>69</v>
      </c>
      <c r="BO7" t="s">
        <v>181</v>
      </c>
      <c r="BP7">
        <v>478.60500000000002</v>
      </c>
    </row>
    <row r="8" spans="1:68" ht="16.5">
      <c r="A8" s="110" t="str">
        <f t="shared" ref="A8:A71" si="18">BF8</f>
        <v>세운교통</v>
      </c>
      <c r="B8" s="111" t="str">
        <f t="shared" ref="B8:B71" si="19">BH8</f>
        <v>고영길</v>
      </c>
      <c r="C8" s="112" t="str">
        <f t="shared" ref="C8:C71" si="20">BN8</f>
        <v>S</v>
      </c>
      <c r="D8" s="113">
        <f t="shared" ref="D8:D71" si="21">BM8</f>
        <v>1.1830730639032592</v>
      </c>
      <c r="E8" s="114">
        <f t="shared" ref="E8:E71" si="22">U8</f>
        <v>9195</v>
      </c>
      <c r="F8" s="115" t="str">
        <f t="shared" ref="F8:F71" si="23">BG8</f>
        <v>11</v>
      </c>
      <c r="G8" s="116" t="str">
        <f t="shared" ref="G8:G71" si="24">BK8</f>
        <v>73아1597</v>
      </c>
      <c r="H8" s="117">
        <f t="shared" ref="H8:H71" si="25">BJ8</f>
        <v>2</v>
      </c>
      <c r="I8" s="118">
        <f t="shared" ref="I8:I71" si="26">BP8</f>
        <v>2074.09</v>
      </c>
      <c r="J8" s="119">
        <f t="shared" ref="J8:J71" si="27">AB8/AA8</f>
        <v>7.4836006640000285E-2</v>
      </c>
      <c r="K8" s="119">
        <f t="shared" ref="K8:K71" si="28">AC8/AA8</f>
        <v>0.36062986307358486</v>
      </c>
      <c r="L8" s="119">
        <f t="shared" ref="L8:L71" si="29">AD8/I8</f>
        <v>0.19767705355119594</v>
      </c>
      <c r="M8" s="120">
        <f t="shared" ref="M8:M71" si="30">Z8</f>
        <v>18.094000000000001</v>
      </c>
      <c r="N8" s="121">
        <f t="shared" ref="N8:N71" si="31">AE8*100/W8</f>
        <v>0.62678090150379195</v>
      </c>
      <c r="O8" s="121">
        <f t="shared" ref="O8:O71" si="32">AF8*100/W8</f>
        <v>54.047799275826982</v>
      </c>
      <c r="P8" s="232">
        <f t="shared" ref="P8:P71" si="33">AK8</f>
        <v>14</v>
      </c>
      <c r="Q8" s="233">
        <f t="shared" ref="Q8:Q71" si="34">AE8</f>
        <v>13</v>
      </c>
      <c r="R8" s="233">
        <f t="shared" ref="R8:R71" si="35">AF8</f>
        <v>1121</v>
      </c>
      <c r="T8">
        <v>520</v>
      </c>
      <c r="U8">
        <v>9195</v>
      </c>
      <c r="V8" t="s">
        <v>246</v>
      </c>
      <c r="W8">
        <v>2074.09</v>
      </c>
      <c r="X8">
        <v>977.22199999999998</v>
      </c>
      <c r="Y8">
        <v>2.1219999999999999</v>
      </c>
      <c r="Z8">
        <v>18.094000000000001</v>
      </c>
      <c r="AA8">
        <v>131.724693</v>
      </c>
      <c r="AB8">
        <v>9.8577499999999993</v>
      </c>
      <c r="AC8">
        <v>47.503858000000001</v>
      </c>
      <c r="AD8" s="1">
        <v>410</v>
      </c>
      <c r="AE8">
        <v>13</v>
      </c>
      <c r="AF8">
        <v>1121</v>
      </c>
      <c r="AG8">
        <v>78</v>
      </c>
      <c r="AH8">
        <v>15.745642999999999</v>
      </c>
      <c r="AI8">
        <v>1061.3</v>
      </c>
      <c r="AJ8">
        <v>0</v>
      </c>
      <c r="AK8">
        <v>14</v>
      </c>
      <c r="AL8">
        <v>11141</v>
      </c>
      <c r="AM8" t="s">
        <v>247</v>
      </c>
      <c r="AN8" t="s">
        <v>483</v>
      </c>
      <c r="AO8">
        <v>1941.7950000000001</v>
      </c>
      <c r="AR8" t="s">
        <v>119</v>
      </c>
      <c r="AS8" t="s">
        <v>120</v>
      </c>
      <c r="AT8" t="s">
        <v>211</v>
      </c>
      <c r="AU8" t="s">
        <v>246</v>
      </c>
      <c r="AV8" t="s">
        <v>200</v>
      </c>
      <c r="AW8">
        <v>2</v>
      </c>
      <c r="BB8">
        <v>1.1830730639032592</v>
      </c>
      <c r="BC8" t="s">
        <v>71</v>
      </c>
      <c r="BF8" t="s">
        <v>119</v>
      </c>
      <c r="BG8" t="s">
        <v>120</v>
      </c>
      <c r="BH8" t="s">
        <v>246</v>
      </c>
      <c r="BI8">
        <v>9195</v>
      </c>
      <c r="BJ8">
        <v>2</v>
      </c>
      <c r="BK8" t="s">
        <v>211</v>
      </c>
      <c r="BL8" t="s">
        <v>239</v>
      </c>
      <c r="BM8">
        <v>1.1830730639032592</v>
      </c>
      <c r="BN8" t="s">
        <v>71</v>
      </c>
      <c r="BO8" t="s">
        <v>180</v>
      </c>
      <c r="BP8">
        <v>2074.09</v>
      </c>
    </row>
    <row r="9" spans="1:68" ht="16.5">
      <c r="A9" s="127" t="str">
        <f t="shared" si="18"/>
        <v>세운교통</v>
      </c>
      <c r="B9" s="128" t="str">
        <f t="shared" si="19"/>
        <v>권문규</v>
      </c>
      <c r="C9" s="129" t="str">
        <f t="shared" si="20"/>
        <v>D</v>
      </c>
      <c r="D9" s="130">
        <f t="shared" si="21"/>
        <v>0.82181612710973828</v>
      </c>
      <c r="E9" s="131">
        <f t="shared" si="22"/>
        <v>2089</v>
      </c>
      <c r="F9" s="132" t="str">
        <f t="shared" si="23"/>
        <v>24-1</v>
      </c>
      <c r="G9" s="133" t="str">
        <f t="shared" si="24"/>
        <v>70바3819</v>
      </c>
      <c r="H9" s="134">
        <f t="shared" si="25"/>
        <v>3</v>
      </c>
      <c r="I9" s="135">
        <f t="shared" si="26"/>
        <v>2122.3980000000001</v>
      </c>
      <c r="J9" s="136">
        <f t="shared" si="27"/>
        <v>4.2621664360394489E-2</v>
      </c>
      <c r="K9" s="136">
        <f t="shared" si="28"/>
        <v>0.32694092369603228</v>
      </c>
      <c r="L9" s="136">
        <f t="shared" si="29"/>
        <v>0.10648332687837059</v>
      </c>
      <c r="M9" s="137">
        <f t="shared" si="30"/>
        <v>15.944000000000001</v>
      </c>
      <c r="N9" s="138">
        <f t="shared" si="31"/>
        <v>0</v>
      </c>
      <c r="O9" s="138">
        <f t="shared" si="32"/>
        <v>20.354335049316855</v>
      </c>
      <c r="P9" s="230">
        <f t="shared" si="33"/>
        <v>5</v>
      </c>
      <c r="Q9" s="231">
        <f t="shared" si="34"/>
        <v>0</v>
      </c>
      <c r="R9" s="231">
        <f t="shared" si="35"/>
        <v>432</v>
      </c>
      <c r="T9">
        <v>520</v>
      </c>
      <c r="U9">
        <v>2089</v>
      </c>
      <c r="V9" t="s">
        <v>248</v>
      </c>
      <c r="W9">
        <v>2122.3980000000001</v>
      </c>
      <c r="X9">
        <v>1174.3009999999999</v>
      </c>
      <c r="Y9">
        <v>1.8069999999999999</v>
      </c>
      <c r="Z9">
        <v>15.944000000000001</v>
      </c>
      <c r="AA9">
        <v>122.993578</v>
      </c>
      <c r="AB9">
        <v>5.242191</v>
      </c>
      <c r="AC9">
        <v>40.211633999999997</v>
      </c>
      <c r="AD9" s="1">
        <v>226</v>
      </c>
      <c r="AE9">
        <v>0</v>
      </c>
      <c r="AF9">
        <v>432</v>
      </c>
      <c r="AG9">
        <v>78</v>
      </c>
      <c r="AH9">
        <v>17.256169</v>
      </c>
      <c r="AI9">
        <v>1200.5999999999999</v>
      </c>
      <c r="AJ9">
        <v>0</v>
      </c>
      <c r="AK9">
        <v>5</v>
      </c>
      <c r="AL9">
        <v>2699</v>
      </c>
      <c r="AM9" t="s">
        <v>249</v>
      </c>
      <c r="AN9" t="s">
        <v>484</v>
      </c>
      <c r="AO9">
        <v>1875.3820000000001</v>
      </c>
      <c r="AR9" t="s">
        <v>119</v>
      </c>
      <c r="AS9" t="s">
        <v>121</v>
      </c>
      <c r="AT9" t="s">
        <v>219</v>
      </c>
      <c r="AU9" t="s">
        <v>248</v>
      </c>
      <c r="AV9" t="s">
        <v>200</v>
      </c>
      <c r="AW9">
        <v>3</v>
      </c>
      <c r="BB9">
        <v>0.82181612710973828</v>
      </c>
      <c r="BC9" t="s">
        <v>67</v>
      </c>
      <c r="BF9" t="s">
        <v>119</v>
      </c>
      <c r="BG9" t="s">
        <v>121</v>
      </c>
      <c r="BH9" t="s">
        <v>248</v>
      </c>
      <c r="BI9">
        <v>2089</v>
      </c>
      <c r="BJ9">
        <v>3</v>
      </c>
      <c r="BK9" t="s">
        <v>219</v>
      </c>
      <c r="BL9" t="s">
        <v>216</v>
      </c>
      <c r="BM9">
        <v>0.82181612710973828</v>
      </c>
      <c r="BN9" t="s">
        <v>67</v>
      </c>
      <c r="BO9" t="s">
        <v>183</v>
      </c>
      <c r="BP9">
        <v>2122.3980000000001</v>
      </c>
    </row>
    <row r="10" spans="1:68" ht="16.5">
      <c r="A10" s="110" t="str">
        <f t="shared" si="18"/>
        <v>세운교통</v>
      </c>
      <c r="B10" s="111" t="str">
        <f t="shared" si="19"/>
        <v>권영국</v>
      </c>
      <c r="C10" s="112" t="str">
        <f t="shared" si="20"/>
        <v>D</v>
      </c>
      <c r="D10" s="113">
        <f t="shared" si="21"/>
        <v>0.81869565217391316</v>
      </c>
      <c r="E10" s="114">
        <f t="shared" si="22"/>
        <v>4520</v>
      </c>
      <c r="F10" s="115" t="str">
        <f t="shared" si="23"/>
        <v>24-1</v>
      </c>
      <c r="G10" s="116" t="str">
        <f t="shared" si="24"/>
        <v>70바3821</v>
      </c>
      <c r="H10" s="117">
        <f t="shared" si="25"/>
        <v>1</v>
      </c>
      <c r="I10" s="118">
        <f t="shared" si="26"/>
        <v>2469.84</v>
      </c>
      <c r="J10" s="119">
        <f t="shared" si="27"/>
        <v>9.7147315389228845E-3</v>
      </c>
      <c r="K10" s="119">
        <f t="shared" si="28"/>
        <v>0.33379513471264777</v>
      </c>
      <c r="L10" s="119">
        <f t="shared" si="29"/>
        <v>0.11539209017588183</v>
      </c>
      <c r="M10" s="120">
        <f t="shared" si="30"/>
        <v>15.452</v>
      </c>
      <c r="N10" s="121">
        <f t="shared" si="31"/>
        <v>8.0976905386583739E-2</v>
      </c>
      <c r="O10" s="121">
        <f t="shared" si="32"/>
        <v>7.0854792213260778</v>
      </c>
      <c r="P10" s="232">
        <f t="shared" si="33"/>
        <v>1</v>
      </c>
      <c r="Q10" s="233">
        <f t="shared" si="34"/>
        <v>2</v>
      </c>
      <c r="R10" s="233">
        <f t="shared" si="35"/>
        <v>175</v>
      </c>
      <c r="T10">
        <v>520</v>
      </c>
      <c r="U10">
        <v>4520</v>
      </c>
      <c r="V10" t="s">
        <v>250</v>
      </c>
      <c r="W10">
        <v>2469.84</v>
      </c>
      <c r="X10">
        <v>1311.404</v>
      </c>
      <c r="Y10">
        <v>1.883</v>
      </c>
      <c r="Z10">
        <v>15.452</v>
      </c>
      <c r="AA10">
        <v>133.47080099999999</v>
      </c>
      <c r="AB10">
        <v>1.2966329999999999</v>
      </c>
      <c r="AC10">
        <v>44.551904</v>
      </c>
      <c r="AD10" s="1">
        <v>285</v>
      </c>
      <c r="AE10">
        <v>2</v>
      </c>
      <c r="AF10">
        <v>175</v>
      </c>
      <c r="AG10">
        <v>74</v>
      </c>
      <c r="AH10">
        <v>18.504721</v>
      </c>
      <c r="AI10">
        <v>1147.7</v>
      </c>
      <c r="AJ10">
        <v>0</v>
      </c>
      <c r="AK10">
        <v>1</v>
      </c>
      <c r="AL10">
        <v>106</v>
      </c>
      <c r="AM10" t="s">
        <v>251</v>
      </c>
      <c r="AN10" t="s">
        <v>485</v>
      </c>
      <c r="AO10">
        <v>2469.84</v>
      </c>
      <c r="AR10" t="s">
        <v>119</v>
      </c>
      <c r="AS10" t="s">
        <v>121</v>
      </c>
      <c r="AT10" t="s">
        <v>220</v>
      </c>
      <c r="AU10" t="s">
        <v>250</v>
      </c>
      <c r="AV10" t="s">
        <v>200</v>
      </c>
      <c r="AW10">
        <v>1</v>
      </c>
      <c r="BB10">
        <v>0.81869565217391316</v>
      </c>
      <c r="BC10" t="s">
        <v>67</v>
      </c>
      <c r="BF10" t="s">
        <v>119</v>
      </c>
      <c r="BG10" t="s">
        <v>121</v>
      </c>
      <c r="BH10" t="s">
        <v>250</v>
      </c>
      <c r="BI10">
        <v>4520</v>
      </c>
      <c r="BJ10">
        <v>1</v>
      </c>
      <c r="BK10" t="s">
        <v>220</v>
      </c>
      <c r="BL10" t="s">
        <v>178</v>
      </c>
      <c r="BM10">
        <v>0.81869565217391316</v>
      </c>
      <c r="BN10" t="s">
        <v>67</v>
      </c>
      <c r="BO10" t="s">
        <v>183</v>
      </c>
      <c r="BP10">
        <v>2469.84</v>
      </c>
    </row>
    <row r="11" spans="1:68" ht="16.5">
      <c r="A11" s="127" t="str">
        <f t="shared" si="18"/>
        <v>세운교통</v>
      </c>
      <c r="B11" s="128" t="str">
        <f t="shared" si="19"/>
        <v>권오균</v>
      </c>
      <c r="C11" s="129" t="str">
        <f t="shared" si="20"/>
        <v>F</v>
      </c>
      <c r="D11" s="130">
        <f t="shared" si="21"/>
        <v>0.76757997091344288</v>
      </c>
      <c r="E11" s="131">
        <f t="shared" si="22"/>
        <v>3598</v>
      </c>
      <c r="F11" s="132" t="str">
        <f t="shared" si="23"/>
        <v>예비</v>
      </c>
      <c r="G11" s="133" t="str">
        <f t="shared" si="24"/>
        <v>70바3816</v>
      </c>
      <c r="H11" s="134">
        <f t="shared" si="25"/>
        <v>3</v>
      </c>
      <c r="I11" s="135">
        <f t="shared" si="26"/>
        <v>412.51900000000001</v>
      </c>
      <c r="J11" s="136">
        <f t="shared" si="27"/>
        <v>2.0428813906886657E-2</v>
      </c>
      <c r="K11" s="136">
        <f t="shared" si="28"/>
        <v>0.32584716426903909</v>
      </c>
      <c r="L11" s="136">
        <f t="shared" si="29"/>
        <v>6.5451530717373016E-2</v>
      </c>
      <c r="M11" s="137">
        <f t="shared" si="30"/>
        <v>12.441000000000001</v>
      </c>
      <c r="N11" s="138">
        <f t="shared" si="31"/>
        <v>0</v>
      </c>
      <c r="O11" s="138">
        <f t="shared" si="32"/>
        <v>9.9389361459714589</v>
      </c>
      <c r="P11" s="230">
        <f t="shared" si="33"/>
        <v>2</v>
      </c>
      <c r="Q11" s="231">
        <f t="shared" si="34"/>
        <v>0</v>
      </c>
      <c r="R11" s="231">
        <f t="shared" si="35"/>
        <v>41</v>
      </c>
      <c r="T11">
        <v>520</v>
      </c>
      <c r="U11">
        <v>3598</v>
      </c>
      <c r="V11" t="s">
        <v>421</v>
      </c>
      <c r="W11">
        <v>412.51900000000001</v>
      </c>
      <c r="X11">
        <v>212.44</v>
      </c>
      <c r="Y11">
        <v>1.9419999999999999</v>
      </c>
      <c r="Z11">
        <v>12.441000000000001</v>
      </c>
      <c r="AA11">
        <v>24.787489000000001</v>
      </c>
      <c r="AB11">
        <v>0.50637900000000002</v>
      </c>
      <c r="AC11">
        <v>8.0769330000000004</v>
      </c>
      <c r="AD11" s="1">
        <v>27</v>
      </c>
      <c r="AE11">
        <v>0</v>
      </c>
      <c r="AF11">
        <v>41</v>
      </c>
      <c r="AG11">
        <v>64</v>
      </c>
      <c r="AH11">
        <v>16.642226000000001</v>
      </c>
      <c r="AI11">
        <v>4.8</v>
      </c>
      <c r="AJ11">
        <v>0</v>
      </c>
      <c r="AK11">
        <v>2</v>
      </c>
      <c r="AL11">
        <v>1906</v>
      </c>
      <c r="AM11" t="s">
        <v>422</v>
      </c>
      <c r="AN11" t="s">
        <v>486</v>
      </c>
      <c r="AO11">
        <v>198.33500000000001</v>
      </c>
      <c r="AR11" t="s">
        <v>119</v>
      </c>
      <c r="AS11" t="s">
        <v>91</v>
      </c>
      <c r="AT11" t="s">
        <v>218</v>
      </c>
      <c r="AU11" t="s">
        <v>421</v>
      </c>
      <c r="AV11" t="s">
        <v>200</v>
      </c>
      <c r="AW11">
        <v>3</v>
      </c>
      <c r="BB11">
        <v>0.76757997091344288</v>
      </c>
      <c r="BC11" t="s">
        <v>70</v>
      </c>
      <c r="BF11" t="s">
        <v>119</v>
      </c>
      <c r="BG11" t="s">
        <v>91</v>
      </c>
      <c r="BH11" t="s">
        <v>421</v>
      </c>
      <c r="BI11">
        <v>3598</v>
      </c>
      <c r="BJ11">
        <v>3</v>
      </c>
      <c r="BK11" t="s">
        <v>218</v>
      </c>
      <c r="BL11" t="s">
        <v>239</v>
      </c>
      <c r="BM11">
        <v>0.76757997091344288</v>
      </c>
      <c r="BN11" t="s">
        <v>70</v>
      </c>
      <c r="BO11" t="s">
        <v>192</v>
      </c>
      <c r="BP11">
        <v>412.51900000000001</v>
      </c>
    </row>
    <row r="12" spans="1:68" ht="16.5">
      <c r="A12" s="110" t="str">
        <f t="shared" si="18"/>
        <v>세운교통</v>
      </c>
      <c r="B12" s="111" t="str">
        <f t="shared" si="19"/>
        <v>권태원</v>
      </c>
      <c r="C12" s="112" t="str">
        <f t="shared" si="20"/>
        <v>A</v>
      </c>
      <c r="D12" s="113">
        <f t="shared" si="21"/>
        <v>0.95270848914923845</v>
      </c>
      <c r="E12" s="114">
        <f t="shared" si="22"/>
        <v>849</v>
      </c>
      <c r="F12" s="115" t="str">
        <f t="shared" si="23"/>
        <v>11</v>
      </c>
      <c r="G12" s="116" t="str">
        <f t="shared" si="24"/>
        <v>70바3840</v>
      </c>
      <c r="H12" s="117">
        <f t="shared" si="25"/>
        <v>4</v>
      </c>
      <c r="I12" s="118">
        <f t="shared" si="26"/>
        <v>761.44599999999991</v>
      </c>
      <c r="J12" s="119">
        <f t="shared" si="27"/>
        <v>4.8590936955627342E-2</v>
      </c>
      <c r="K12" s="119">
        <f t="shared" si="28"/>
        <v>0.35821108568346899</v>
      </c>
      <c r="L12" s="119">
        <f t="shared" si="29"/>
        <v>0.19042716095428963</v>
      </c>
      <c r="M12" s="120">
        <f t="shared" si="30"/>
        <v>15.893000000000001</v>
      </c>
      <c r="N12" s="121">
        <f t="shared" si="31"/>
        <v>0</v>
      </c>
      <c r="O12" s="121">
        <f t="shared" si="32"/>
        <v>18.371111552912577</v>
      </c>
      <c r="P12" s="232">
        <f t="shared" si="33"/>
        <v>13</v>
      </c>
      <c r="Q12" s="233">
        <f t="shared" si="34"/>
        <v>0</v>
      </c>
      <c r="R12" s="233">
        <f t="shared" si="35"/>
        <v>146</v>
      </c>
      <c r="T12">
        <v>520</v>
      </c>
      <c r="U12">
        <v>849</v>
      </c>
      <c r="V12" t="s">
        <v>252</v>
      </c>
      <c r="W12">
        <v>794.726</v>
      </c>
      <c r="X12">
        <v>442.15800000000002</v>
      </c>
      <c r="Y12">
        <v>1.7969999999999999</v>
      </c>
      <c r="Z12">
        <v>15.893000000000001</v>
      </c>
      <c r="AA12">
        <v>58.035266999999997</v>
      </c>
      <c r="AB12">
        <v>2.8199879999999999</v>
      </c>
      <c r="AC12">
        <v>20.788875999999998</v>
      </c>
      <c r="AD12" s="1">
        <v>145</v>
      </c>
      <c r="AE12">
        <v>0</v>
      </c>
      <c r="AF12">
        <v>146</v>
      </c>
      <c r="AG12">
        <v>71</v>
      </c>
      <c r="AH12">
        <v>13.693845</v>
      </c>
      <c r="AI12">
        <v>66.599999999999994</v>
      </c>
      <c r="AJ12">
        <v>0</v>
      </c>
      <c r="AK12">
        <v>13</v>
      </c>
      <c r="AL12">
        <v>3760</v>
      </c>
      <c r="AM12" t="s">
        <v>253</v>
      </c>
      <c r="AN12" t="s">
        <v>487</v>
      </c>
      <c r="AO12">
        <v>455.834</v>
      </c>
      <c r="AR12" t="s">
        <v>119</v>
      </c>
      <c r="AS12" t="s">
        <v>120</v>
      </c>
      <c r="AT12" t="s">
        <v>206</v>
      </c>
      <c r="AU12" t="s">
        <v>252</v>
      </c>
      <c r="AV12" t="s">
        <v>200</v>
      </c>
      <c r="AW12">
        <v>4</v>
      </c>
      <c r="BB12">
        <v>0.95270848914923845</v>
      </c>
      <c r="BC12" t="s">
        <v>66</v>
      </c>
      <c r="BF12" t="s">
        <v>119</v>
      </c>
      <c r="BG12" t="s">
        <v>120</v>
      </c>
      <c r="BH12" t="s">
        <v>252</v>
      </c>
      <c r="BI12">
        <v>849</v>
      </c>
      <c r="BJ12">
        <v>4</v>
      </c>
      <c r="BK12" t="s">
        <v>206</v>
      </c>
      <c r="BL12" t="s">
        <v>211</v>
      </c>
      <c r="BM12">
        <v>0.95270848914923845</v>
      </c>
      <c r="BN12" t="s">
        <v>66</v>
      </c>
      <c r="BO12" t="s">
        <v>182</v>
      </c>
      <c r="BP12">
        <v>761.44599999999991</v>
      </c>
    </row>
    <row r="13" spans="1:68" ht="16.5">
      <c r="A13" s="127" t="str">
        <f t="shared" si="18"/>
        <v>세운교통</v>
      </c>
      <c r="B13" s="128" t="str">
        <f t="shared" si="19"/>
        <v>김경철</v>
      </c>
      <c r="C13" s="129" t="str">
        <f t="shared" si="20"/>
        <v>C</v>
      </c>
      <c r="D13" s="130">
        <f t="shared" si="21"/>
        <v>0.87789409318621714</v>
      </c>
      <c r="E13" s="131">
        <f t="shared" si="22"/>
        <v>7294</v>
      </c>
      <c r="F13" s="132" t="str">
        <f t="shared" si="23"/>
        <v>11</v>
      </c>
      <c r="G13" s="133" t="str">
        <f t="shared" si="24"/>
        <v>70바3828</v>
      </c>
      <c r="H13" s="134">
        <f t="shared" si="25"/>
        <v>6</v>
      </c>
      <c r="I13" s="135">
        <f t="shared" si="26"/>
        <v>669.55700000000002</v>
      </c>
      <c r="J13" s="136">
        <f t="shared" si="27"/>
        <v>3.2607190802456686E-2</v>
      </c>
      <c r="K13" s="136">
        <f t="shared" si="28"/>
        <v>0.38701777127436904</v>
      </c>
      <c r="L13" s="136">
        <f t="shared" si="29"/>
        <v>0.17026182983674279</v>
      </c>
      <c r="M13" s="137">
        <f t="shared" si="30"/>
        <v>17.062000000000001</v>
      </c>
      <c r="N13" s="138">
        <f t="shared" si="31"/>
        <v>0.28101530830892013</v>
      </c>
      <c r="O13" s="138">
        <f t="shared" si="32"/>
        <v>10.678581715738964</v>
      </c>
      <c r="P13" s="230">
        <f t="shared" si="33"/>
        <v>11</v>
      </c>
      <c r="Q13" s="231">
        <f t="shared" si="34"/>
        <v>2</v>
      </c>
      <c r="R13" s="231">
        <f t="shared" si="35"/>
        <v>76</v>
      </c>
      <c r="T13">
        <v>520</v>
      </c>
      <c r="U13">
        <v>7294</v>
      </c>
      <c r="V13" t="s">
        <v>254</v>
      </c>
      <c r="W13">
        <v>711.70500000000004</v>
      </c>
      <c r="X13">
        <v>394.09399999999999</v>
      </c>
      <c r="Y13">
        <v>1.806</v>
      </c>
      <c r="Z13">
        <v>17.062000000000001</v>
      </c>
      <c r="AA13">
        <v>47.484158000000001</v>
      </c>
      <c r="AB13">
        <v>1.548325</v>
      </c>
      <c r="AC13">
        <v>18.377213000000001</v>
      </c>
      <c r="AD13" s="1">
        <v>114</v>
      </c>
      <c r="AE13">
        <v>2</v>
      </c>
      <c r="AF13">
        <v>76</v>
      </c>
      <c r="AG13">
        <v>74</v>
      </c>
      <c r="AH13">
        <v>14.988261</v>
      </c>
      <c r="AI13">
        <v>365</v>
      </c>
      <c r="AJ13">
        <v>0</v>
      </c>
      <c r="AK13">
        <v>11</v>
      </c>
      <c r="AL13">
        <v>5528</v>
      </c>
      <c r="AM13" t="s">
        <v>255</v>
      </c>
      <c r="AN13" t="s">
        <v>488</v>
      </c>
      <c r="AO13">
        <v>137.12799999999999</v>
      </c>
      <c r="AR13" t="s">
        <v>119</v>
      </c>
      <c r="AS13" t="s">
        <v>120</v>
      </c>
      <c r="AT13" t="s">
        <v>204</v>
      </c>
      <c r="AU13" t="s">
        <v>254</v>
      </c>
      <c r="AV13" t="s">
        <v>48</v>
      </c>
      <c r="AW13">
        <v>6</v>
      </c>
      <c r="BB13">
        <v>0.87789409318621714</v>
      </c>
      <c r="BC13" t="s">
        <v>69</v>
      </c>
      <c r="BF13" t="s">
        <v>119</v>
      </c>
      <c r="BG13" t="s">
        <v>120</v>
      </c>
      <c r="BH13" t="s">
        <v>254</v>
      </c>
      <c r="BI13">
        <v>7294</v>
      </c>
      <c r="BJ13">
        <v>6</v>
      </c>
      <c r="BK13" t="s">
        <v>204</v>
      </c>
      <c r="BL13" t="s">
        <v>217</v>
      </c>
      <c r="BM13">
        <v>0.87789409318621714</v>
      </c>
      <c r="BN13" t="s">
        <v>69</v>
      </c>
      <c r="BO13" t="s">
        <v>181</v>
      </c>
      <c r="BP13">
        <v>669.55700000000002</v>
      </c>
    </row>
    <row r="14" spans="1:68" ht="16.5">
      <c r="A14" s="110" t="str">
        <f t="shared" si="18"/>
        <v>세운교통</v>
      </c>
      <c r="B14" s="111" t="str">
        <f t="shared" si="19"/>
        <v>김도훈</v>
      </c>
      <c r="C14" s="112" t="str">
        <f t="shared" si="20"/>
        <v>D</v>
      </c>
      <c r="D14" s="113">
        <f t="shared" si="21"/>
        <v>0.83901789818452854</v>
      </c>
      <c r="E14" s="114">
        <f t="shared" si="22"/>
        <v>8604</v>
      </c>
      <c r="F14" s="115" t="str">
        <f t="shared" si="23"/>
        <v>24-1</v>
      </c>
      <c r="G14" s="116" t="str">
        <f t="shared" si="24"/>
        <v>70바3812</v>
      </c>
      <c r="H14" s="117">
        <f t="shared" si="25"/>
        <v>2</v>
      </c>
      <c r="I14" s="118">
        <f t="shared" si="26"/>
        <v>3763.3470000000002</v>
      </c>
      <c r="J14" s="119">
        <f t="shared" si="27"/>
        <v>3.3633195561620727E-2</v>
      </c>
      <c r="K14" s="119">
        <f t="shared" si="28"/>
        <v>0.35373571200642528</v>
      </c>
      <c r="L14" s="119">
        <f t="shared" si="29"/>
        <v>6.9618879151988902E-2</v>
      </c>
      <c r="M14" s="120">
        <f t="shared" si="30"/>
        <v>13.750999999999999</v>
      </c>
      <c r="N14" s="121">
        <f t="shared" si="31"/>
        <v>0.27014600310884018</v>
      </c>
      <c r="O14" s="121">
        <f t="shared" si="32"/>
        <v>16.884125194302513</v>
      </c>
      <c r="P14" s="232">
        <f t="shared" si="33"/>
        <v>60</v>
      </c>
      <c r="Q14" s="233">
        <f t="shared" si="34"/>
        <v>10</v>
      </c>
      <c r="R14" s="233">
        <f t="shared" si="35"/>
        <v>625</v>
      </c>
      <c r="T14">
        <v>520</v>
      </c>
      <c r="U14">
        <v>8604</v>
      </c>
      <c r="V14" t="s">
        <v>256</v>
      </c>
      <c r="W14">
        <v>3701.7020000000002</v>
      </c>
      <c r="X14">
        <v>1992.239</v>
      </c>
      <c r="Y14">
        <v>1.8580000000000001</v>
      </c>
      <c r="Z14">
        <v>13.750999999999999</v>
      </c>
      <c r="AA14">
        <v>229.63301200000001</v>
      </c>
      <c r="AB14">
        <v>7.7232919999999998</v>
      </c>
      <c r="AC14">
        <v>81.229397000000006</v>
      </c>
      <c r="AD14" s="1">
        <v>262</v>
      </c>
      <c r="AE14">
        <v>10</v>
      </c>
      <c r="AF14">
        <v>625</v>
      </c>
      <c r="AG14">
        <v>85</v>
      </c>
      <c r="AH14">
        <v>16.120076999999998</v>
      </c>
      <c r="AI14">
        <v>1317.8</v>
      </c>
      <c r="AJ14">
        <v>5</v>
      </c>
      <c r="AK14">
        <v>60</v>
      </c>
      <c r="AL14">
        <v>49179</v>
      </c>
      <c r="AM14" t="s">
        <v>257</v>
      </c>
      <c r="AN14" t="s">
        <v>489</v>
      </c>
      <c r="AO14">
        <v>2360.7310000000002</v>
      </c>
      <c r="AR14" t="s">
        <v>119</v>
      </c>
      <c r="AS14" t="s">
        <v>121</v>
      </c>
      <c r="AT14" t="s">
        <v>216</v>
      </c>
      <c r="AU14" t="s">
        <v>256</v>
      </c>
      <c r="AV14" t="s">
        <v>214</v>
      </c>
      <c r="AW14">
        <v>2</v>
      </c>
      <c r="BB14">
        <v>0.83901789818452854</v>
      </c>
      <c r="BC14" t="s">
        <v>67</v>
      </c>
      <c r="BF14" t="s">
        <v>119</v>
      </c>
      <c r="BG14" t="s">
        <v>121</v>
      </c>
      <c r="BH14" t="s">
        <v>256</v>
      </c>
      <c r="BI14">
        <v>8604</v>
      </c>
      <c r="BJ14">
        <v>2</v>
      </c>
      <c r="BK14" t="s">
        <v>216</v>
      </c>
      <c r="BL14" t="s">
        <v>218</v>
      </c>
      <c r="BM14">
        <v>0.83901789818452854</v>
      </c>
      <c r="BN14" t="s">
        <v>67</v>
      </c>
      <c r="BO14" t="s">
        <v>183</v>
      </c>
      <c r="BP14">
        <v>3763.3470000000002</v>
      </c>
    </row>
    <row r="15" spans="1:68" ht="16.5">
      <c r="A15" s="127" t="str">
        <f t="shared" si="18"/>
        <v>세운교통</v>
      </c>
      <c r="B15" s="128" t="str">
        <f t="shared" si="19"/>
        <v>김동환</v>
      </c>
      <c r="C15" s="129" t="str">
        <f t="shared" si="20"/>
        <v>A</v>
      </c>
      <c r="D15" s="130">
        <f t="shared" si="21"/>
        <v>0.99166666666666659</v>
      </c>
      <c r="E15" s="131">
        <f t="shared" si="22"/>
        <v>9139</v>
      </c>
      <c r="F15" s="132" t="str">
        <f t="shared" si="23"/>
        <v>11</v>
      </c>
      <c r="G15" s="133" t="str">
        <f t="shared" si="24"/>
        <v>70바3841</v>
      </c>
      <c r="H15" s="134">
        <f t="shared" si="25"/>
        <v>1</v>
      </c>
      <c r="I15" s="135">
        <f t="shared" si="26"/>
        <v>1860.383</v>
      </c>
      <c r="J15" s="136">
        <f t="shared" si="27"/>
        <v>1.4434091425555786E-2</v>
      </c>
      <c r="K15" s="136">
        <f t="shared" si="28"/>
        <v>0.35795032886793138</v>
      </c>
      <c r="L15" s="136">
        <f t="shared" si="29"/>
        <v>0.19780873078285494</v>
      </c>
      <c r="M15" s="137">
        <f t="shared" si="30"/>
        <v>12.359</v>
      </c>
      <c r="N15" s="138">
        <f t="shared" si="31"/>
        <v>0</v>
      </c>
      <c r="O15" s="138">
        <f t="shared" si="32"/>
        <v>0.16125711748602303</v>
      </c>
      <c r="P15" s="230">
        <f t="shared" si="33"/>
        <v>32</v>
      </c>
      <c r="Q15" s="231">
        <f t="shared" si="34"/>
        <v>0</v>
      </c>
      <c r="R15" s="231">
        <f t="shared" si="35"/>
        <v>3</v>
      </c>
      <c r="T15">
        <v>520</v>
      </c>
      <c r="U15">
        <v>9139</v>
      </c>
      <c r="V15" t="s">
        <v>258</v>
      </c>
      <c r="W15">
        <v>1860.383</v>
      </c>
      <c r="X15">
        <v>1042.164</v>
      </c>
      <c r="Y15">
        <v>1.7849999999999999</v>
      </c>
      <c r="Z15">
        <v>12.359</v>
      </c>
      <c r="AA15">
        <v>185.34218200000001</v>
      </c>
      <c r="AB15">
        <v>2.675246</v>
      </c>
      <c r="AC15">
        <v>66.343294999999998</v>
      </c>
      <c r="AD15" s="1">
        <v>368</v>
      </c>
      <c r="AE15">
        <v>0</v>
      </c>
      <c r="AF15">
        <v>3</v>
      </c>
      <c r="AG15">
        <v>59</v>
      </c>
      <c r="AH15">
        <v>10.037558000000001</v>
      </c>
      <c r="AI15">
        <v>0</v>
      </c>
      <c r="AJ15">
        <v>0</v>
      </c>
      <c r="AK15">
        <v>32</v>
      </c>
      <c r="AL15">
        <v>10213</v>
      </c>
      <c r="AM15" t="s">
        <v>259</v>
      </c>
      <c r="AN15" t="s">
        <v>490</v>
      </c>
      <c r="AO15">
        <v>1860.383</v>
      </c>
      <c r="AR15" t="s">
        <v>119</v>
      </c>
      <c r="AS15" t="s">
        <v>120</v>
      </c>
      <c r="AT15" t="s">
        <v>207</v>
      </c>
      <c r="AU15" t="s">
        <v>258</v>
      </c>
      <c r="AV15" t="s">
        <v>200</v>
      </c>
      <c r="AW15">
        <v>1</v>
      </c>
      <c r="BB15">
        <v>0.99166666666666659</v>
      </c>
      <c r="BC15" t="s">
        <v>66</v>
      </c>
      <c r="BF15" t="s">
        <v>119</v>
      </c>
      <c r="BG15" t="s">
        <v>120</v>
      </c>
      <c r="BH15" t="s">
        <v>258</v>
      </c>
      <c r="BI15">
        <v>9139</v>
      </c>
      <c r="BJ15">
        <v>1</v>
      </c>
      <c r="BK15" t="s">
        <v>207</v>
      </c>
      <c r="BL15" t="s">
        <v>178</v>
      </c>
      <c r="BM15">
        <v>0.99166666666666659</v>
      </c>
      <c r="BN15" t="s">
        <v>66</v>
      </c>
      <c r="BO15" t="s">
        <v>182</v>
      </c>
      <c r="BP15">
        <v>1860.383</v>
      </c>
    </row>
    <row r="16" spans="1:68" ht="16.5">
      <c r="A16" s="110" t="str">
        <f t="shared" si="18"/>
        <v>세운교통</v>
      </c>
      <c r="B16" s="111" t="str">
        <f t="shared" si="19"/>
        <v>김성철</v>
      </c>
      <c r="C16" s="112" t="str">
        <f t="shared" si="20"/>
        <v>B</v>
      </c>
      <c r="D16" s="113">
        <f t="shared" si="21"/>
        <v>0.94777777777777772</v>
      </c>
      <c r="E16" s="114">
        <f t="shared" si="22"/>
        <v>1002</v>
      </c>
      <c r="F16" s="115" t="str">
        <f t="shared" si="23"/>
        <v>11</v>
      </c>
      <c r="G16" s="116" t="str">
        <f t="shared" si="24"/>
        <v>70바3823</v>
      </c>
      <c r="H16" s="117">
        <f t="shared" si="25"/>
        <v>1</v>
      </c>
      <c r="I16" s="118">
        <f t="shared" si="26"/>
        <v>2718.3939999999998</v>
      </c>
      <c r="J16" s="119">
        <f t="shared" si="27"/>
        <v>4.6156676580317517E-2</v>
      </c>
      <c r="K16" s="119">
        <f t="shared" si="28"/>
        <v>0.37649442946785672</v>
      </c>
      <c r="L16" s="119">
        <f t="shared" si="29"/>
        <v>0.13427045527616674</v>
      </c>
      <c r="M16" s="120">
        <f t="shared" si="30"/>
        <v>18.991</v>
      </c>
      <c r="N16" s="121">
        <f t="shared" si="31"/>
        <v>0.44143711323671259</v>
      </c>
      <c r="O16" s="121">
        <f t="shared" si="32"/>
        <v>30.128082978405633</v>
      </c>
      <c r="P16" s="232">
        <f t="shared" si="33"/>
        <v>35</v>
      </c>
      <c r="Q16" s="233">
        <f t="shared" si="34"/>
        <v>12</v>
      </c>
      <c r="R16" s="233">
        <f t="shared" si="35"/>
        <v>819</v>
      </c>
      <c r="T16">
        <v>520</v>
      </c>
      <c r="U16">
        <v>1002</v>
      </c>
      <c r="V16" t="s">
        <v>260</v>
      </c>
      <c r="W16">
        <v>2718.3939999999998</v>
      </c>
      <c r="X16">
        <v>1593.4010000000001</v>
      </c>
      <c r="Y16">
        <v>1.706</v>
      </c>
      <c r="Z16">
        <v>18.991</v>
      </c>
      <c r="AA16">
        <v>172.00995800000001</v>
      </c>
      <c r="AB16">
        <v>7.9394080000000002</v>
      </c>
      <c r="AC16">
        <v>64.760790999999998</v>
      </c>
      <c r="AD16" s="1">
        <v>365</v>
      </c>
      <c r="AE16">
        <v>12</v>
      </c>
      <c r="AF16">
        <v>819</v>
      </c>
      <c r="AG16">
        <v>76</v>
      </c>
      <c r="AH16">
        <v>15.803701</v>
      </c>
      <c r="AI16">
        <v>1142.5</v>
      </c>
      <c r="AJ16">
        <v>0</v>
      </c>
      <c r="AK16">
        <v>35</v>
      </c>
      <c r="AL16">
        <v>19459</v>
      </c>
      <c r="AM16" t="s">
        <v>261</v>
      </c>
      <c r="AN16" t="s">
        <v>491</v>
      </c>
      <c r="AO16">
        <v>2718.3939999999998</v>
      </c>
      <c r="AR16" t="s">
        <v>119</v>
      </c>
      <c r="AS16" t="s">
        <v>120</v>
      </c>
      <c r="AT16" t="s">
        <v>203</v>
      </c>
      <c r="AU16" t="s">
        <v>260</v>
      </c>
      <c r="AV16" t="s">
        <v>200</v>
      </c>
      <c r="AW16">
        <v>1</v>
      </c>
      <c r="BB16">
        <v>0.94777777777777772</v>
      </c>
      <c r="BC16" t="s">
        <v>68</v>
      </c>
      <c r="BF16" t="s">
        <v>119</v>
      </c>
      <c r="BG16" t="s">
        <v>120</v>
      </c>
      <c r="BH16" t="s">
        <v>260</v>
      </c>
      <c r="BI16">
        <v>1002</v>
      </c>
      <c r="BJ16">
        <v>1</v>
      </c>
      <c r="BK16" t="s">
        <v>203</v>
      </c>
      <c r="BL16" t="s">
        <v>178</v>
      </c>
      <c r="BM16">
        <v>0.94777777777777772</v>
      </c>
      <c r="BN16" t="s">
        <v>68</v>
      </c>
      <c r="BO16" t="s">
        <v>179</v>
      </c>
      <c r="BP16">
        <v>2718.3939999999998</v>
      </c>
    </row>
    <row r="17" spans="1:68" ht="16.5">
      <c r="A17" s="127" t="str">
        <f t="shared" si="18"/>
        <v>세운교통</v>
      </c>
      <c r="B17" s="128" t="str">
        <f t="shared" si="19"/>
        <v>김수연</v>
      </c>
      <c r="C17" s="129" t="str">
        <f t="shared" si="20"/>
        <v>S</v>
      </c>
      <c r="D17" s="130">
        <f t="shared" si="21"/>
        <v>1.0115000000000001</v>
      </c>
      <c r="E17" s="131">
        <f t="shared" si="22"/>
        <v>1310</v>
      </c>
      <c r="F17" s="132" t="str">
        <f t="shared" si="23"/>
        <v>28</v>
      </c>
      <c r="G17" s="133" t="str">
        <f t="shared" si="24"/>
        <v>73아1018</v>
      </c>
      <c r="H17" s="134">
        <f t="shared" si="25"/>
        <v>1</v>
      </c>
      <c r="I17" s="135">
        <f t="shared" si="26"/>
        <v>2154.2440000000001</v>
      </c>
      <c r="J17" s="136">
        <f t="shared" si="27"/>
        <v>2.877805199480496E-2</v>
      </c>
      <c r="K17" s="136">
        <f t="shared" si="28"/>
        <v>0.34791651706122811</v>
      </c>
      <c r="L17" s="136">
        <f t="shared" si="29"/>
        <v>0.1541143900133875</v>
      </c>
      <c r="M17" s="137">
        <f t="shared" si="30"/>
        <v>14.907999999999999</v>
      </c>
      <c r="N17" s="138">
        <f t="shared" si="31"/>
        <v>0.13925999097595257</v>
      </c>
      <c r="O17" s="138">
        <f t="shared" si="32"/>
        <v>0.92839993983968383</v>
      </c>
      <c r="P17" s="230">
        <f t="shared" si="33"/>
        <v>10</v>
      </c>
      <c r="Q17" s="231">
        <f t="shared" si="34"/>
        <v>3</v>
      </c>
      <c r="R17" s="231">
        <f t="shared" si="35"/>
        <v>20</v>
      </c>
      <c r="T17">
        <v>520</v>
      </c>
      <c r="U17">
        <v>1310</v>
      </c>
      <c r="V17" t="s">
        <v>262</v>
      </c>
      <c r="W17">
        <v>2154.2440000000001</v>
      </c>
      <c r="X17">
        <v>1065.1389999999999</v>
      </c>
      <c r="Y17">
        <v>2.0230000000000001</v>
      </c>
      <c r="Z17">
        <v>14.907999999999999</v>
      </c>
      <c r="AA17">
        <v>154.47577899999999</v>
      </c>
      <c r="AB17">
        <v>4.4455119999999999</v>
      </c>
      <c r="AC17">
        <v>53.744675000000001</v>
      </c>
      <c r="AD17" s="1">
        <v>332</v>
      </c>
      <c r="AE17">
        <v>3</v>
      </c>
      <c r="AF17">
        <v>20</v>
      </c>
      <c r="AG17">
        <v>68</v>
      </c>
      <c r="AH17">
        <v>13.945513</v>
      </c>
      <c r="AI17">
        <v>140.4</v>
      </c>
      <c r="AJ17">
        <v>0</v>
      </c>
      <c r="AK17">
        <v>10</v>
      </c>
      <c r="AL17">
        <v>3153</v>
      </c>
      <c r="AM17" t="s">
        <v>263</v>
      </c>
      <c r="AN17" t="s">
        <v>492</v>
      </c>
      <c r="AO17">
        <v>2154.2440000000001</v>
      </c>
      <c r="AR17" t="s">
        <v>119</v>
      </c>
      <c r="AS17" t="s">
        <v>123</v>
      </c>
      <c r="AT17" t="s">
        <v>231</v>
      </c>
      <c r="AU17" t="s">
        <v>262</v>
      </c>
      <c r="AV17" t="s">
        <v>200</v>
      </c>
      <c r="AW17">
        <v>1</v>
      </c>
      <c r="BB17">
        <v>1.0115000000000001</v>
      </c>
      <c r="BC17" t="s">
        <v>71</v>
      </c>
      <c r="BF17" t="s">
        <v>119</v>
      </c>
      <c r="BG17" t="s">
        <v>123</v>
      </c>
      <c r="BH17" t="s">
        <v>262</v>
      </c>
      <c r="BI17">
        <v>1310</v>
      </c>
      <c r="BJ17">
        <v>1</v>
      </c>
      <c r="BK17" t="s">
        <v>231</v>
      </c>
      <c r="BL17" t="s">
        <v>178</v>
      </c>
      <c r="BM17">
        <v>1.0115000000000001</v>
      </c>
      <c r="BN17" t="s">
        <v>71</v>
      </c>
      <c r="BO17" t="s">
        <v>180</v>
      </c>
      <c r="BP17">
        <v>2154.2440000000001</v>
      </c>
    </row>
    <row r="18" spans="1:68" ht="16.5">
      <c r="A18" s="110" t="str">
        <f t="shared" si="18"/>
        <v>세운교통</v>
      </c>
      <c r="B18" s="111" t="str">
        <f t="shared" si="19"/>
        <v>김순일</v>
      </c>
      <c r="C18" s="112" t="str">
        <f t="shared" si="20"/>
        <v>B</v>
      </c>
      <c r="D18" s="113">
        <f t="shared" si="21"/>
        <v>0.90309106654740523</v>
      </c>
      <c r="E18" s="114">
        <f t="shared" si="22"/>
        <v>1178</v>
      </c>
      <c r="F18" s="115" t="str">
        <f t="shared" si="23"/>
        <v>28</v>
      </c>
      <c r="G18" s="116" t="str">
        <f t="shared" si="24"/>
        <v>73아1018</v>
      </c>
      <c r="H18" s="117">
        <f t="shared" si="25"/>
        <v>3</v>
      </c>
      <c r="I18" s="118">
        <f t="shared" si="26"/>
        <v>603.70000000000005</v>
      </c>
      <c r="J18" s="119">
        <f t="shared" si="27"/>
        <v>5.1288828813908609E-2</v>
      </c>
      <c r="K18" s="119">
        <f t="shared" si="28"/>
        <v>0.38001814036662424</v>
      </c>
      <c r="L18" s="119">
        <f t="shared" si="29"/>
        <v>0.15736292860692397</v>
      </c>
      <c r="M18" s="120">
        <f t="shared" si="30"/>
        <v>17.111999999999998</v>
      </c>
      <c r="N18" s="121">
        <f t="shared" si="31"/>
        <v>0.15785992457452805</v>
      </c>
      <c r="O18" s="121">
        <f t="shared" si="32"/>
        <v>14.207393211707524</v>
      </c>
      <c r="P18" s="232">
        <f t="shared" si="33"/>
        <v>19</v>
      </c>
      <c r="Q18" s="233">
        <f t="shared" si="34"/>
        <v>1</v>
      </c>
      <c r="R18" s="233">
        <f t="shared" si="35"/>
        <v>90</v>
      </c>
      <c r="T18">
        <v>520</v>
      </c>
      <c r="U18">
        <v>1178</v>
      </c>
      <c r="V18" t="s">
        <v>264</v>
      </c>
      <c r="W18">
        <v>633.47299999999996</v>
      </c>
      <c r="X18">
        <v>326.18400000000003</v>
      </c>
      <c r="Y18">
        <v>1.9419999999999999</v>
      </c>
      <c r="Z18">
        <v>17.111999999999998</v>
      </c>
      <c r="AA18">
        <v>46.094988999999998</v>
      </c>
      <c r="AB18">
        <v>2.3641580000000002</v>
      </c>
      <c r="AC18">
        <v>17.516932000000001</v>
      </c>
      <c r="AD18" s="1">
        <v>95</v>
      </c>
      <c r="AE18">
        <v>1</v>
      </c>
      <c r="AF18">
        <v>90</v>
      </c>
      <c r="AG18">
        <v>76</v>
      </c>
      <c r="AH18">
        <v>13.742773</v>
      </c>
      <c r="AI18">
        <v>245.9</v>
      </c>
      <c r="AJ18">
        <v>0</v>
      </c>
      <c r="AK18">
        <v>19</v>
      </c>
      <c r="AL18">
        <v>12679</v>
      </c>
      <c r="AM18" t="s">
        <v>265</v>
      </c>
      <c r="AN18" t="s">
        <v>493</v>
      </c>
      <c r="AO18">
        <v>232.49799999999999</v>
      </c>
      <c r="AR18" t="s">
        <v>119</v>
      </c>
      <c r="AS18" t="s">
        <v>123</v>
      </c>
      <c r="AT18" t="s">
        <v>231</v>
      </c>
      <c r="AU18" t="s">
        <v>264</v>
      </c>
      <c r="AV18" t="s">
        <v>200</v>
      </c>
      <c r="AW18">
        <v>3</v>
      </c>
      <c r="BB18">
        <v>0.90309106654740523</v>
      </c>
      <c r="BC18" t="s">
        <v>68</v>
      </c>
      <c r="BF18" t="s">
        <v>119</v>
      </c>
      <c r="BG18" t="s">
        <v>123</v>
      </c>
      <c r="BH18" t="s">
        <v>264</v>
      </c>
      <c r="BI18">
        <v>1178</v>
      </c>
      <c r="BJ18">
        <v>3</v>
      </c>
      <c r="BK18" t="s">
        <v>231</v>
      </c>
      <c r="BL18" t="s">
        <v>466</v>
      </c>
      <c r="BM18">
        <v>0.90309106654740523</v>
      </c>
      <c r="BN18" t="s">
        <v>68</v>
      </c>
      <c r="BO18" t="s">
        <v>179</v>
      </c>
      <c r="BP18">
        <v>603.70000000000005</v>
      </c>
    </row>
    <row r="19" spans="1:68" ht="16.5">
      <c r="A19" s="127" t="str">
        <f t="shared" si="18"/>
        <v>세운교통</v>
      </c>
      <c r="B19" s="128" t="str">
        <f t="shared" si="19"/>
        <v>김승권</v>
      </c>
      <c r="C19" s="129" t="str">
        <f t="shared" si="20"/>
        <v>C</v>
      </c>
      <c r="D19" s="130">
        <f t="shared" si="21"/>
        <v>0.86650000000000005</v>
      </c>
      <c r="E19" s="131">
        <f t="shared" si="22"/>
        <v>3295</v>
      </c>
      <c r="F19" s="132" t="str">
        <f t="shared" si="23"/>
        <v>26</v>
      </c>
      <c r="G19" s="133" t="str">
        <f t="shared" si="24"/>
        <v>70바1511</v>
      </c>
      <c r="H19" s="134">
        <f t="shared" si="25"/>
        <v>1</v>
      </c>
      <c r="I19" s="135">
        <f t="shared" si="26"/>
        <v>1167.0550000000001</v>
      </c>
      <c r="J19" s="136">
        <f t="shared" si="27"/>
        <v>3.0286726973389844E-2</v>
      </c>
      <c r="K19" s="136">
        <f t="shared" si="28"/>
        <v>0.33599335755330478</v>
      </c>
      <c r="L19" s="136">
        <f t="shared" si="29"/>
        <v>0.17908324800459274</v>
      </c>
      <c r="M19" s="137">
        <f t="shared" si="30"/>
        <v>12.103</v>
      </c>
      <c r="N19" s="138">
        <f t="shared" si="31"/>
        <v>0</v>
      </c>
      <c r="O19" s="138">
        <f t="shared" si="32"/>
        <v>2.0564583502919742</v>
      </c>
      <c r="P19" s="230">
        <f t="shared" si="33"/>
        <v>31</v>
      </c>
      <c r="Q19" s="231">
        <f t="shared" si="34"/>
        <v>0</v>
      </c>
      <c r="R19" s="231">
        <f t="shared" si="35"/>
        <v>24</v>
      </c>
      <c r="T19">
        <v>520</v>
      </c>
      <c r="U19">
        <v>3295</v>
      </c>
      <c r="V19" t="s">
        <v>266</v>
      </c>
      <c r="W19">
        <v>1167.0550000000001</v>
      </c>
      <c r="X19">
        <v>673.44200000000001</v>
      </c>
      <c r="Y19">
        <v>1.7330000000000001</v>
      </c>
      <c r="Z19">
        <v>12.103</v>
      </c>
      <c r="AA19">
        <v>86.771641000000002</v>
      </c>
      <c r="AB19">
        <v>2.6280290000000002</v>
      </c>
      <c r="AC19">
        <v>29.154695</v>
      </c>
      <c r="AD19" s="1">
        <v>209</v>
      </c>
      <c r="AE19">
        <v>0</v>
      </c>
      <c r="AF19">
        <v>24</v>
      </c>
      <c r="AG19">
        <v>61</v>
      </c>
      <c r="AH19">
        <v>13.449728</v>
      </c>
      <c r="AI19">
        <v>0</v>
      </c>
      <c r="AJ19">
        <v>0</v>
      </c>
      <c r="AK19">
        <v>31</v>
      </c>
      <c r="AL19">
        <v>8178</v>
      </c>
      <c r="AM19" t="s">
        <v>267</v>
      </c>
      <c r="AN19" t="s">
        <v>494</v>
      </c>
      <c r="AO19">
        <v>1167.0550000000001</v>
      </c>
      <c r="AR19" t="s">
        <v>119</v>
      </c>
      <c r="AS19" t="s">
        <v>122</v>
      </c>
      <c r="AT19" t="s">
        <v>226</v>
      </c>
      <c r="AU19" t="s">
        <v>266</v>
      </c>
      <c r="AV19" t="s">
        <v>200</v>
      </c>
      <c r="AW19">
        <v>1</v>
      </c>
      <c r="BB19">
        <v>0.86650000000000005</v>
      </c>
      <c r="BC19" t="s">
        <v>69</v>
      </c>
      <c r="BF19" t="s">
        <v>119</v>
      </c>
      <c r="BG19" t="s">
        <v>122</v>
      </c>
      <c r="BH19" t="s">
        <v>266</v>
      </c>
      <c r="BI19">
        <v>3295</v>
      </c>
      <c r="BJ19">
        <v>1</v>
      </c>
      <c r="BK19" t="s">
        <v>226</v>
      </c>
      <c r="BL19" t="s">
        <v>178</v>
      </c>
      <c r="BM19">
        <v>0.86650000000000005</v>
      </c>
      <c r="BN19" t="s">
        <v>69</v>
      </c>
      <c r="BO19" t="s">
        <v>181</v>
      </c>
      <c r="BP19">
        <v>1167.0550000000001</v>
      </c>
    </row>
    <row r="20" spans="1:68" ht="16.5">
      <c r="A20" s="110" t="str">
        <f t="shared" si="18"/>
        <v>세운교통</v>
      </c>
      <c r="B20" s="111" t="str">
        <f t="shared" si="19"/>
        <v>김신필</v>
      </c>
      <c r="C20" s="112" t="str">
        <f t="shared" si="20"/>
        <v>A</v>
      </c>
      <c r="D20" s="113">
        <f t="shared" si="21"/>
        <v>0.95009540350950294</v>
      </c>
      <c r="E20" s="114">
        <f t="shared" si="22"/>
        <v>7510</v>
      </c>
      <c r="F20" s="115" t="str">
        <f t="shared" si="23"/>
        <v>67-1</v>
      </c>
      <c r="G20" s="116" t="str">
        <f t="shared" si="24"/>
        <v>70바3851</v>
      </c>
      <c r="H20" s="117">
        <f t="shared" si="25"/>
        <v>2</v>
      </c>
      <c r="I20" s="118">
        <f t="shared" si="26"/>
        <v>495.91700000000003</v>
      </c>
      <c r="J20" s="119">
        <f t="shared" si="27"/>
        <v>9.7756294919314826E-3</v>
      </c>
      <c r="K20" s="119">
        <f t="shared" si="28"/>
        <v>0.34535633665200349</v>
      </c>
      <c r="L20" s="119">
        <f t="shared" si="29"/>
        <v>0.10283978972287701</v>
      </c>
      <c r="M20" s="120">
        <f t="shared" si="30"/>
        <v>13.61</v>
      </c>
      <c r="N20" s="121">
        <f t="shared" si="31"/>
        <v>0.20164664651544514</v>
      </c>
      <c r="O20" s="121">
        <f t="shared" si="32"/>
        <v>18.954784772451841</v>
      </c>
      <c r="P20" s="232">
        <f t="shared" si="33"/>
        <v>7</v>
      </c>
      <c r="Q20" s="233">
        <f t="shared" si="34"/>
        <v>1</v>
      </c>
      <c r="R20" s="233">
        <f t="shared" si="35"/>
        <v>94</v>
      </c>
      <c r="T20">
        <v>520</v>
      </c>
      <c r="U20">
        <v>7510</v>
      </c>
      <c r="V20" t="s">
        <v>495</v>
      </c>
      <c r="W20">
        <v>495.91699999999997</v>
      </c>
      <c r="X20">
        <v>266.096</v>
      </c>
      <c r="Y20">
        <v>1.8640000000000001</v>
      </c>
      <c r="Z20">
        <v>13.61</v>
      </c>
      <c r="AA20">
        <v>29.664995000000001</v>
      </c>
      <c r="AB20">
        <v>0.28999399999999997</v>
      </c>
      <c r="AC20">
        <v>10.244994</v>
      </c>
      <c r="AD20" s="1">
        <v>51</v>
      </c>
      <c r="AE20">
        <v>1</v>
      </c>
      <c r="AF20">
        <v>94</v>
      </c>
      <c r="AG20">
        <v>88</v>
      </c>
      <c r="AH20">
        <v>16.717244999999998</v>
      </c>
      <c r="AI20">
        <v>121.1</v>
      </c>
      <c r="AJ20">
        <v>0</v>
      </c>
      <c r="AK20">
        <v>7</v>
      </c>
      <c r="AL20">
        <v>1767</v>
      </c>
      <c r="AM20" t="s">
        <v>496</v>
      </c>
      <c r="AN20" t="s">
        <v>497</v>
      </c>
      <c r="AO20">
        <v>326.67599999999999</v>
      </c>
      <c r="AR20" t="s">
        <v>119</v>
      </c>
      <c r="AS20" t="s">
        <v>124</v>
      </c>
      <c r="AT20" t="s">
        <v>474</v>
      </c>
      <c r="AU20" t="s">
        <v>495</v>
      </c>
      <c r="AV20" t="s">
        <v>200</v>
      </c>
      <c r="AW20">
        <v>2</v>
      </c>
      <c r="BB20">
        <v>0.95009540350950294</v>
      </c>
      <c r="BC20" t="s">
        <v>66</v>
      </c>
      <c r="BF20" t="s">
        <v>119</v>
      </c>
      <c r="BG20" t="s">
        <v>124</v>
      </c>
      <c r="BH20" t="s">
        <v>495</v>
      </c>
      <c r="BI20">
        <v>7510</v>
      </c>
      <c r="BJ20">
        <v>2</v>
      </c>
      <c r="BK20" t="s">
        <v>474</v>
      </c>
      <c r="BL20" t="s">
        <v>239</v>
      </c>
      <c r="BM20">
        <v>0.95009540350950294</v>
      </c>
      <c r="BN20" t="s">
        <v>66</v>
      </c>
      <c r="BO20" t="s">
        <v>182</v>
      </c>
      <c r="BP20">
        <v>495.91700000000003</v>
      </c>
    </row>
    <row r="21" spans="1:68" ht="16.5">
      <c r="A21" s="127" t="str">
        <f t="shared" si="18"/>
        <v>세운교통</v>
      </c>
      <c r="B21" s="128" t="str">
        <f t="shared" si="19"/>
        <v>김은수</v>
      </c>
      <c r="C21" s="129" t="str">
        <f t="shared" si="20"/>
        <v>C</v>
      </c>
      <c r="D21" s="130">
        <f t="shared" si="21"/>
        <v>0.87452492795270553</v>
      </c>
      <c r="E21" s="131">
        <f t="shared" si="22"/>
        <v>3420</v>
      </c>
      <c r="F21" s="132" t="str">
        <f t="shared" si="23"/>
        <v>67-1</v>
      </c>
      <c r="G21" s="133" t="str">
        <f t="shared" si="24"/>
        <v>70바3838</v>
      </c>
      <c r="H21" s="134">
        <f t="shared" si="25"/>
        <v>6</v>
      </c>
      <c r="I21" s="135">
        <f t="shared" si="26"/>
        <v>1021.061</v>
      </c>
      <c r="J21" s="136">
        <f t="shared" si="27"/>
        <v>2.0047141605401778E-2</v>
      </c>
      <c r="K21" s="136">
        <f t="shared" si="28"/>
        <v>0.3070982123755468</v>
      </c>
      <c r="L21" s="136">
        <f t="shared" si="29"/>
        <v>5.6803658155585218E-2</v>
      </c>
      <c r="M21" s="137">
        <f t="shared" si="30"/>
        <v>15.882</v>
      </c>
      <c r="N21" s="138">
        <f t="shared" si="31"/>
        <v>0.29381202494268216</v>
      </c>
      <c r="O21" s="138">
        <f t="shared" si="32"/>
        <v>7.9329246734524181</v>
      </c>
      <c r="P21" s="230">
        <f t="shared" si="33"/>
        <v>0</v>
      </c>
      <c r="Q21" s="231">
        <f t="shared" si="34"/>
        <v>3</v>
      </c>
      <c r="R21" s="231">
        <f t="shared" si="35"/>
        <v>81</v>
      </c>
      <c r="T21">
        <v>520</v>
      </c>
      <c r="U21">
        <v>3420</v>
      </c>
      <c r="V21" t="s">
        <v>268</v>
      </c>
      <c r="W21">
        <v>1021.061</v>
      </c>
      <c r="X21">
        <v>575.26499999999999</v>
      </c>
      <c r="Y21">
        <v>1.7749999999999999</v>
      </c>
      <c r="Z21">
        <v>15.882</v>
      </c>
      <c r="AA21">
        <v>60.204143999999999</v>
      </c>
      <c r="AB21">
        <v>1.2069209999999999</v>
      </c>
      <c r="AC21">
        <v>18.488585</v>
      </c>
      <c r="AD21" s="1">
        <v>58</v>
      </c>
      <c r="AE21">
        <v>3</v>
      </c>
      <c r="AF21">
        <v>81</v>
      </c>
      <c r="AG21">
        <v>73</v>
      </c>
      <c r="AH21">
        <v>16.959978</v>
      </c>
      <c r="AI21">
        <v>256.2</v>
      </c>
      <c r="AJ21">
        <v>0</v>
      </c>
      <c r="AK21">
        <v>0</v>
      </c>
      <c r="AL21">
        <v>0</v>
      </c>
      <c r="AM21" t="s">
        <v>269</v>
      </c>
      <c r="AN21" t="s">
        <v>498</v>
      </c>
      <c r="AO21">
        <v>295.68900000000002</v>
      </c>
      <c r="AR21" t="s">
        <v>119</v>
      </c>
      <c r="AS21" t="s">
        <v>124</v>
      </c>
      <c r="AT21" t="s">
        <v>238</v>
      </c>
      <c r="AU21" t="s">
        <v>268</v>
      </c>
      <c r="AV21" t="s">
        <v>200</v>
      </c>
      <c r="AW21">
        <v>6</v>
      </c>
      <c r="BB21">
        <v>0.87452492795270553</v>
      </c>
      <c r="BC21" t="s">
        <v>69</v>
      </c>
      <c r="BF21" t="s">
        <v>119</v>
      </c>
      <c r="BG21" t="s">
        <v>124</v>
      </c>
      <c r="BH21" t="s">
        <v>268</v>
      </c>
      <c r="BI21">
        <v>3420</v>
      </c>
      <c r="BJ21">
        <v>6</v>
      </c>
      <c r="BK21" t="s">
        <v>238</v>
      </c>
      <c r="BL21" t="s">
        <v>236</v>
      </c>
      <c r="BM21">
        <v>0.87452492795270553</v>
      </c>
      <c r="BN21" t="s">
        <v>69</v>
      </c>
      <c r="BO21" t="s">
        <v>181</v>
      </c>
      <c r="BP21">
        <v>1021.061</v>
      </c>
    </row>
    <row r="22" spans="1:68" ht="16.5">
      <c r="A22" s="110" t="str">
        <f t="shared" si="18"/>
        <v>세운교통</v>
      </c>
      <c r="B22" s="111" t="str">
        <f t="shared" si="19"/>
        <v>김재균B</v>
      </c>
      <c r="C22" s="112" t="str">
        <f t="shared" si="20"/>
        <v>A</v>
      </c>
      <c r="D22" s="113">
        <f t="shared" si="21"/>
        <v>0.99</v>
      </c>
      <c r="E22" s="114">
        <f t="shared" si="22"/>
        <v>7177</v>
      </c>
      <c r="F22" s="115" t="str">
        <f t="shared" si="23"/>
        <v>26</v>
      </c>
      <c r="G22" s="116" t="str">
        <f t="shared" si="24"/>
        <v>70바1578</v>
      </c>
      <c r="H22" s="117">
        <f t="shared" si="25"/>
        <v>1</v>
      </c>
      <c r="I22" s="118">
        <f t="shared" si="26"/>
        <v>1518.1220000000001</v>
      </c>
      <c r="J22" s="119">
        <f t="shared" si="27"/>
        <v>1.7410263177344898E-2</v>
      </c>
      <c r="K22" s="119">
        <f t="shared" si="28"/>
        <v>0.29761326400620924</v>
      </c>
      <c r="L22" s="119">
        <f t="shared" si="29"/>
        <v>0.16599456433672655</v>
      </c>
      <c r="M22" s="120">
        <f t="shared" si="30"/>
        <v>12.772</v>
      </c>
      <c r="N22" s="121">
        <f t="shared" si="31"/>
        <v>0</v>
      </c>
      <c r="O22" s="121">
        <f t="shared" si="32"/>
        <v>4.6109601204646262</v>
      </c>
      <c r="P22" s="232">
        <f t="shared" si="33"/>
        <v>0</v>
      </c>
      <c r="Q22" s="233">
        <f t="shared" si="34"/>
        <v>0</v>
      </c>
      <c r="R22" s="233">
        <f t="shared" si="35"/>
        <v>70</v>
      </c>
      <c r="T22">
        <v>520</v>
      </c>
      <c r="U22">
        <v>7177</v>
      </c>
      <c r="V22" t="s">
        <v>270</v>
      </c>
      <c r="W22">
        <v>1518.1220000000001</v>
      </c>
      <c r="X22">
        <v>730.2</v>
      </c>
      <c r="Y22">
        <v>2.0790000000000002</v>
      </c>
      <c r="Z22">
        <v>12.772</v>
      </c>
      <c r="AA22">
        <v>97.049653000000006</v>
      </c>
      <c r="AB22">
        <v>1.6896599999999999</v>
      </c>
      <c r="AC22">
        <v>28.883264</v>
      </c>
      <c r="AD22" s="1">
        <v>252</v>
      </c>
      <c r="AE22">
        <v>0</v>
      </c>
      <c r="AF22">
        <v>70</v>
      </c>
      <c r="AG22">
        <v>66</v>
      </c>
      <c r="AH22">
        <v>15.642734000000001</v>
      </c>
      <c r="AI22">
        <v>19</v>
      </c>
      <c r="AJ22">
        <v>0</v>
      </c>
      <c r="AK22">
        <v>0</v>
      </c>
      <c r="AL22">
        <v>0</v>
      </c>
      <c r="AM22" t="s">
        <v>271</v>
      </c>
      <c r="AN22" t="s">
        <v>499</v>
      </c>
      <c r="AO22">
        <v>1518.1220000000001</v>
      </c>
      <c r="AR22" t="s">
        <v>119</v>
      </c>
      <c r="AS22" t="s">
        <v>122</v>
      </c>
      <c r="AT22" t="s">
        <v>228</v>
      </c>
      <c r="AU22" t="s">
        <v>270</v>
      </c>
      <c r="AV22" t="s">
        <v>200</v>
      </c>
      <c r="AW22">
        <v>1</v>
      </c>
      <c r="BB22">
        <v>0.99</v>
      </c>
      <c r="BC22" t="s">
        <v>66</v>
      </c>
      <c r="BF22" t="s">
        <v>119</v>
      </c>
      <c r="BG22" t="s">
        <v>122</v>
      </c>
      <c r="BH22" t="s">
        <v>270</v>
      </c>
      <c r="BI22">
        <v>7177</v>
      </c>
      <c r="BJ22">
        <v>1</v>
      </c>
      <c r="BK22" t="s">
        <v>228</v>
      </c>
      <c r="BL22" t="s">
        <v>178</v>
      </c>
      <c r="BM22">
        <v>0.99</v>
      </c>
      <c r="BN22" t="s">
        <v>66</v>
      </c>
      <c r="BO22" t="s">
        <v>182</v>
      </c>
      <c r="BP22">
        <v>1518.1220000000001</v>
      </c>
    </row>
    <row r="23" spans="1:68" ht="16.5">
      <c r="A23" s="127" t="str">
        <f t="shared" si="18"/>
        <v>세운교통</v>
      </c>
      <c r="B23" s="128" t="str">
        <f t="shared" si="19"/>
        <v>김종복</v>
      </c>
      <c r="C23" s="129" t="str">
        <f t="shared" si="20"/>
        <v>C</v>
      </c>
      <c r="D23" s="130">
        <f t="shared" si="21"/>
        <v>0.89626627506449419</v>
      </c>
      <c r="E23" s="131">
        <f t="shared" si="22"/>
        <v>8470</v>
      </c>
      <c r="F23" s="132" t="str">
        <f t="shared" si="23"/>
        <v>11</v>
      </c>
      <c r="G23" s="133" t="str">
        <f t="shared" si="24"/>
        <v>70바3849</v>
      </c>
      <c r="H23" s="134">
        <f t="shared" si="25"/>
        <v>5</v>
      </c>
      <c r="I23" s="135">
        <f t="shared" si="26"/>
        <v>710.35</v>
      </c>
      <c r="J23" s="136">
        <f t="shared" si="27"/>
        <v>2.5623848674980236E-2</v>
      </c>
      <c r="K23" s="136">
        <f t="shared" si="28"/>
        <v>0.39598387387628409</v>
      </c>
      <c r="L23" s="136">
        <f t="shared" si="29"/>
        <v>0.25198845639473499</v>
      </c>
      <c r="M23" s="137">
        <f t="shared" si="30"/>
        <v>18.129000000000001</v>
      </c>
      <c r="N23" s="138">
        <f t="shared" si="31"/>
        <v>0.49460998765948083</v>
      </c>
      <c r="O23" s="138">
        <f t="shared" si="32"/>
        <v>33.633479160844693</v>
      </c>
      <c r="P23" s="230">
        <f t="shared" si="33"/>
        <v>12</v>
      </c>
      <c r="Q23" s="231">
        <f t="shared" si="34"/>
        <v>4</v>
      </c>
      <c r="R23" s="231">
        <f t="shared" si="35"/>
        <v>272</v>
      </c>
      <c r="T23">
        <v>520</v>
      </c>
      <c r="U23">
        <v>8470</v>
      </c>
      <c r="V23" t="s">
        <v>424</v>
      </c>
      <c r="W23">
        <v>808.71799999999996</v>
      </c>
      <c r="X23">
        <v>469.50599999999997</v>
      </c>
      <c r="Y23">
        <v>1.722</v>
      </c>
      <c r="Z23">
        <v>18.129000000000001</v>
      </c>
      <c r="AA23">
        <v>59.319153</v>
      </c>
      <c r="AB23">
        <v>1.5199849999999999</v>
      </c>
      <c r="AC23">
        <v>23.489428</v>
      </c>
      <c r="AD23" s="1">
        <v>179</v>
      </c>
      <c r="AE23">
        <v>4</v>
      </c>
      <c r="AF23">
        <v>272</v>
      </c>
      <c r="AG23">
        <v>72</v>
      </c>
      <c r="AH23">
        <v>13.633336</v>
      </c>
      <c r="AI23">
        <v>244.7</v>
      </c>
      <c r="AJ23">
        <v>0</v>
      </c>
      <c r="AK23">
        <v>12</v>
      </c>
      <c r="AL23">
        <v>6315</v>
      </c>
      <c r="AM23" t="s">
        <v>425</v>
      </c>
      <c r="AN23" t="s">
        <v>500</v>
      </c>
      <c r="AO23">
        <v>230.56700000000001</v>
      </c>
      <c r="AR23" t="s">
        <v>119</v>
      </c>
      <c r="AS23" t="s">
        <v>120</v>
      </c>
      <c r="AT23" t="s">
        <v>209</v>
      </c>
      <c r="AU23" t="s">
        <v>424</v>
      </c>
      <c r="AV23" t="s">
        <v>200</v>
      </c>
      <c r="AW23">
        <v>5</v>
      </c>
      <c r="BB23">
        <v>0.89626627506449419</v>
      </c>
      <c r="BC23" t="s">
        <v>69</v>
      </c>
      <c r="BF23" t="s">
        <v>119</v>
      </c>
      <c r="BG23" t="s">
        <v>120</v>
      </c>
      <c r="BH23" t="s">
        <v>424</v>
      </c>
      <c r="BI23">
        <v>8470</v>
      </c>
      <c r="BJ23">
        <v>5</v>
      </c>
      <c r="BK23" t="s">
        <v>209</v>
      </c>
      <c r="BL23" t="s">
        <v>234</v>
      </c>
      <c r="BM23">
        <v>0.89626627506449419</v>
      </c>
      <c r="BN23" t="s">
        <v>69</v>
      </c>
      <c r="BO23" t="s">
        <v>181</v>
      </c>
      <c r="BP23">
        <v>710.35</v>
      </c>
    </row>
    <row r="24" spans="1:68" ht="16.5">
      <c r="A24" s="110" t="str">
        <f t="shared" si="18"/>
        <v>세운교통</v>
      </c>
      <c r="B24" s="111" t="str">
        <f t="shared" si="19"/>
        <v>김종엽</v>
      </c>
      <c r="C24" s="112" t="str">
        <f t="shared" si="20"/>
        <v>C</v>
      </c>
      <c r="D24" s="113">
        <f t="shared" si="21"/>
        <v>0.86470042225759647</v>
      </c>
      <c r="E24" s="114">
        <f t="shared" si="22"/>
        <v>9898</v>
      </c>
      <c r="F24" s="115" t="str">
        <f t="shared" si="23"/>
        <v>67-1</v>
      </c>
      <c r="G24" s="116" t="str">
        <f t="shared" si="24"/>
        <v>70바3838</v>
      </c>
      <c r="H24" s="117">
        <f t="shared" si="25"/>
        <v>4</v>
      </c>
      <c r="I24" s="118">
        <f t="shared" si="26"/>
        <v>769.00700000000006</v>
      </c>
      <c r="J24" s="119">
        <f t="shared" si="27"/>
        <v>1.7505946827887291E-2</v>
      </c>
      <c r="K24" s="119">
        <f t="shared" si="28"/>
        <v>0.2803003097600672</v>
      </c>
      <c r="L24" s="119">
        <f t="shared" si="29"/>
        <v>0.15864615016508302</v>
      </c>
      <c r="M24" s="120">
        <f t="shared" si="30"/>
        <v>13.224</v>
      </c>
      <c r="N24" s="121">
        <f t="shared" si="31"/>
        <v>0.12082723155813964</v>
      </c>
      <c r="O24" s="121">
        <f t="shared" si="32"/>
        <v>7.7329428197209369</v>
      </c>
      <c r="P24" s="232">
        <f t="shared" si="33"/>
        <v>6</v>
      </c>
      <c r="Q24" s="233">
        <f t="shared" si="34"/>
        <v>1</v>
      </c>
      <c r="R24" s="233">
        <f t="shared" si="35"/>
        <v>64</v>
      </c>
      <c r="T24">
        <v>520</v>
      </c>
      <c r="U24">
        <v>9898</v>
      </c>
      <c r="V24" t="s">
        <v>426</v>
      </c>
      <c r="W24">
        <v>827.62800000000004</v>
      </c>
      <c r="X24">
        <v>460.57900000000001</v>
      </c>
      <c r="Y24">
        <v>1.7969999999999999</v>
      </c>
      <c r="Z24">
        <v>13.224</v>
      </c>
      <c r="AA24">
        <v>49.522199999999998</v>
      </c>
      <c r="AB24">
        <v>0.86693299999999995</v>
      </c>
      <c r="AC24">
        <v>13.881088</v>
      </c>
      <c r="AD24" s="1">
        <v>122</v>
      </c>
      <c r="AE24">
        <v>1</v>
      </c>
      <c r="AF24">
        <v>64</v>
      </c>
      <c r="AG24">
        <v>70</v>
      </c>
      <c r="AH24">
        <v>16.712261999999999</v>
      </c>
      <c r="AI24">
        <v>58.2</v>
      </c>
      <c r="AJ24">
        <v>0</v>
      </c>
      <c r="AK24">
        <v>6</v>
      </c>
      <c r="AL24">
        <v>2129</v>
      </c>
      <c r="AM24" t="s">
        <v>427</v>
      </c>
      <c r="AN24" t="s">
        <v>501</v>
      </c>
      <c r="AO24">
        <v>432.22500000000002</v>
      </c>
      <c r="AR24" t="s">
        <v>119</v>
      </c>
      <c r="AS24" t="s">
        <v>124</v>
      </c>
      <c r="AT24" t="s">
        <v>238</v>
      </c>
      <c r="AU24" t="s">
        <v>426</v>
      </c>
      <c r="AV24" t="s">
        <v>200</v>
      </c>
      <c r="AW24">
        <v>4</v>
      </c>
      <c r="BB24">
        <v>0.86470042225759647</v>
      </c>
      <c r="BC24" t="s">
        <v>69</v>
      </c>
      <c r="BF24" t="s">
        <v>119</v>
      </c>
      <c r="BG24" t="s">
        <v>124</v>
      </c>
      <c r="BH24" t="s">
        <v>426</v>
      </c>
      <c r="BI24">
        <v>9898</v>
      </c>
      <c r="BJ24">
        <v>4</v>
      </c>
      <c r="BK24" t="s">
        <v>238</v>
      </c>
      <c r="BL24" t="s">
        <v>474</v>
      </c>
      <c r="BM24">
        <v>0.86470042225759647</v>
      </c>
      <c r="BN24" t="s">
        <v>69</v>
      </c>
      <c r="BO24" t="s">
        <v>181</v>
      </c>
      <c r="BP24">
        <v>769.00700000000006</v>
      </c>
    </row>
    <row r="25" spans="1:68" ht="16.5">
      <c r="A25" s="127" t="str">
        <f t="shared" si="18"/>
        <v>세운교통</v>
      </c>
      <c r="B25" s="128" t="str">
        <f t="shared" si="19"/>
        <v>김주영</v>
      </c>
      <c r="C25" s="129" t="str">
        <f t="shared" si="20"/>
        <v>S</v>
      </c>
      <c r="D25" s="130">
        <f t="shared" si="21"/>
        <v>1.0145916058637656</v>
      </c>
      <c r="E25" s="131">
        <f t="shared" si="22"/>
        <v>5618</v>
      </c>
      <c r="F25" s="132" t="str">
        <f t="shared" si="23"/>
        <v>28</v>
      </c>
      <c r="G25" s="133" t="str">
        <f t="shared" si="24"/>
        <v>73아1027</v>
      </c>
      <c r="H25" s="134">
        <f t="shared" si="25"/>
        <v>3</v>
      </c>
      <c r="I25" s="135">
        <f t="shared" si="26"/>
        <v>596.91000000000008</v>
      </c>
      <c r="J25" s="136">
        <f t="shared" si="27"/>
        <v>2.9259347830538511E-2</v>
      </c>
      <c r="K25" s="136">
        <f t="shared" si="28"/>
        <v>0.43967188330559093</v>
      </c>
      <c r="L25" s="136">
        <f t="shared" si="29"/>
        <v>0.17925650433063609</v>
      </c>
      <c r="M25" s="137">
        <f t="shared" si="30"/>
        <v>18.634</v>
      </c>
      <c r="N25" s="138">
        <f t="shared" si="31"/>
        <v>0.15918370595585835</v>
      </c>
      <c r="O25" s="138">
        <f t="shared" si="32"/>
        <v>16.077554301541692</v>
      </c>
      <c r="P25" s="230">
        <f t="shared" si="33"/>
        <v>25</v>
      </c>
      <c r="Q25" s="231">
        <f t="shared" si="34"/>
        <v>1</v>
      </c>
      <c r="R25" s="231">
        <f t="shared" si="35"/>
        <v>101</v>
      </c>
      <c r="T25">
        <v>520</v>
      </c>
      <c r="U25">
        <v>5618</v>
      </c>
      <c r="V25" t="s">
        <v>272</v>
      </c>
      <c r="W25">
        <v>628.20500000000004</v>
      </c>
      <c r="X25">
        <v>322.39699999999999</v>
      </c>
      <c r="Y25">
        <v>1.9490000000000001</v>
      </c>
      <c r="Z25">
        <v>18.634</v>
      </c>
      <c r="AA25">
        <v>49.518602000000001</v>
      </c>
      <c r="AB25">
        <v>1.448882</v>
      </c>
      <c r="AC25">
        <v>21.771937000000001</v>
      </c>
      <c r="AD25" s="1">
        <v>107</v>
      </c>
      <c r="AE25">
        <v>1</v>
      </c>
      <c r="AF25">
        <v>101</v>
      </c>
      <c r="AG25">
        <v>95</v>
      </c>
      <c r="AH25">
        <v>12.686242</v>
      </c>
      <c r="AI25">
        <v>143.19999999999999</v>
      </c>
      <c r="AJ25">
        <v>10.199999999999999</v>
      </c>
      <c r="AK25">
        <v>25</v>
      </c>
      <c r="AL25">
        <v>15871</v>
      </c>
      <c r="AM25" t="s">
        <v>273</v>
      </c>
      <c r="AN25" t="s">
        <v>502</v>
      </c>
      <c r="AO25">
        <v>367.43700000000001</v>
      </c>
      <c r="AR25" t="s">
        <v>119</v>
      </c>
      <c r="AS25" t="s">
        <v>123</v>
      </c>
      <c r="AT25" t="s">
        <v>235</v>
      </c>
      <c r="AU25" t="s">
        <v>272</v>
      </c>
      <c r="AV25" t="s">
        <v>200</v>
      </c>
      <c r="AW25">
        <v>3</v>
      </c>
      <c r="BB25">
        <v>1.0145916058637656</v>
      </c>
      <c r="BC25" t="s">
        <v>71</v>
      </c>
      <c r="BF25" t="s">
        <v>119</v>
      </c>
      <c r="BG25" t="s">
        <v>123</v>
      </c>
      <c r="BH25" t="s">
        <v>272</v>
      </c>
      <c r="BI25">
        <v>5618</v>
      </c>
      <c r="BJ25">
        <v>3</v>
      </c>
      <c r="BK25" t="s">
        <v>235</v>
      </c>
      <c r="BL25" t="s">
        <v>234</v>
      </c>
      <c r="BM25">
        <v>1.0145916058637656</v>
      </c>
      <c r="BN25" t="s">
        <v>71</v>
      </c>
      <c r="BO25" t="s">
        <v>180</v>
      </c>
      <c r="BP25">
        <v>596.91000000000008</v>
      </c>
    </row>
    <row r="26" spans="1:68" ht="16.5">
      <c r="A26" s="110" t="str">
        <f t="shared" si="18"/>
        <v>세운교통</v>
      </c>
      <c r="B26" s="111" t="str">
        <f t="shared" si="19"/>
        <v>김현남</v>
      </c>
      <c r="C26" s="112" t="str">
        <f t="shared" si="20"/>
        <v>S</v>
      </c>
      <c r="D26" s="113">
        <f t="shared" si="21"/>
        <v>1.0247619047619048</v>
      </c>
      <c r="E26" s="114">
        <f t="shared" si="22"/>
        <v>9380</v>
      </c>
      <c r="F26" s="115" t="str">
        <f t="shared" si="23"/>
        <v>24-1</v>
      </c>
      <c r="G26" s="116" t="str">
        <f t="shared" si="24"/>
        <v>70바3811</v>
      </c>
      <c r="H26" s="117">
        <f t="shared" si="25"/>
        <v>1</v>
      </c>
      <c r="I26" s="118">
        <f t="shared" si="26"/>
        <v>2892.625</v>
      </c>
      <c r="J26" s="119">
        <f t="shared" si="27"/>
        <v>4.3309853748095591E-3</v>
      </c>
      <c r="K26" s="119">
        <f t="shared" si="28"/>
        <v>0.31169253546225173</v>
      </c>
      <c r="L26" s="119">
        <f t="shared" si="29"/>
        <v>0.11339181539259323</v>
      </c>
      <c r="M26" s="120">
        <f t="shared" si="30"/>
        <v>10.029999999999999</v>
      </c>
      <c r="N26" s="121">
        <f t="shared" si="31"/>
        <v>0</v>
      </c>
      <c r="O26" s="121">
        <f t="shared" si="32"/>
        <v>0.92032695467219328</v>
      </c>
      <c r="P26" s="232">
        <f t="shared" si="33"/>
        <v>0</v>
      </c>
      <c r="Q26" s="233">
        <f t="shared" si="34"/>
        <v>0</v>
      </c>
      <c r="R26" s="233">
        <f t="shared" si="35"/>
        <v>27</v>
      </c>
      <c r="T26">
        <v>520</v>
      </c>
      <c r="U26">
        <v>9380</v>
      </c>
      <c r="V26" t="s">
        <v>274</v>
      </c>
      <c r="W26">
        <v>2933.74</v>
      </c>
      <c r="X26">
        <v>1358.2090000000001</v>
      </c>
      <c r="Y26">
        <v>2.16</v>
      </c>
      <c r="Z26">
        <v>10.029999999999999</v>
      </c>
      <c r="AA26">
        <v>164.437175</v>
      </c>
      <c r="AB26">
        <v>0.712175</v>
      </c>
      <c r="AC26">
        <v>51.253839999999997</v>
      </c>
      <c r="AD26" s="1">
        <v>328</v>
      </c>
      <c r="AE26">
        <v>0</v>
      </c>
      <c r="AF26">
        <v>27</v>
      </c>
      <c r="AG26">
        <v>73</v>
      </c>
      <c r="AH26">
        <v>17.841099</v>
      </c>
      <c r="AI26">
        <v>710.1</v>
      </c>
      <c r="AJ26">
        <v>0</v>
      </c>
      <c r="AK26">
        <v>0</v>
      </c>
      <c r="AL26">
        <v>0</v>
      </c>
      <c r="AM26" t="s">
        <v>275</v>
      </c>
      <c r="AN26" t="s">
        <v>503</v>
      </c>
      <c r="AO26">
        <v>2892.625</v>
      </c>
      <c r="AR26" t="s">
        <v>119</v>
      </c>
      <c r="AS26" t="s">
        <v>121</v>
      </c>
      <c r="AT26" t="s">
        <v>215</v>
      </c>
      <c r="AU26" t="s">
        <v>274</v>
      </c>
      <c r="AV26" t="s">
        <v>214</v>
      </c>
      <c r="AW26">
        <v>1</v>
      </c>
      <c r="BB26">
        <v>1.0247619047619048</v>
      </c>
      <c r="BC26" t="s">
        <v>71</v>
      </c>
      <c r="BF26" t="s">
        <v>119</v>
      </c>
      <c r="BG26" t="s">
        <v>121</v>
      </c>
      <c r="BH26" t="s">
        <v>274</v>
      </c>
      <c r="BI26">
        <v>9380</v>
      </c>
      <c r="BJ26">
        <v>1</v>
      </c>
      <c r="BK26" t="s">
        <v>215</v>
      </c>
      <c r="BL26" t="s">
        <v>178</v>
      </c>
      <c r="BM26">
        <v>1.0247619047619048</v>
      </c>
      <c r="BN26" t="s">
        <v>71</v>
      </c>
      <c r="BO26" t="s">
        <v>180</v>
      </c>
      <c r="BP26">
        <v>2892.625</v>
      </c>
    </row>
    <row r="27" spans="1:68" ht="16.5">
      <c r="A27" s="127" t="str">
        <f t="shared" si="18"/>
        <v>세운교통</v>
      </c>
      <c r="B27" s="128" t="str">
        <f t="shared" si="19"/>
        <v>김현채</v>
      </c>
      <c r="C27" s="129" t="str">
        <f t="shared" si="20"/>
        <v>B</v>
      </c>
      <c r="D27" s="130">
        <f t="shared" si="21"/>
        <v>0.93050216275679798</v>
      </c>
      <c r="E27" s="131">
        <f t="shared" si="22"/>
        <v>3706</v>
      </c>
      <c r="F27" s="132" t="str">
        <f t="shared" si="23"/>
        <v>28</v>
      </c>
      <c r="G27" s="133" t="str">
        <f t="shared" si="24"/>
        <v>73아1026</v>
      </c>
      <c r="H27" s="134">
        <f t="shared" si="25"/>
        <v>7</v>
      </c>
      <c r="I27" s="135">
        <f t="shared" si="26"/>
        <v>1102.8780000000002</v>
      </c>
      <c r="J27" s="136">
        <f t="shared" si="27"/>
        <v>2.6761934635720814E-2</v>
      </c>
      <c r="K27" s="136">
        <f t="shared" si="28"/>
        <v>0.38349505212916385</v>
      </c>
      <c r="L27" s="136">
        <f t="shared" si="29"/>
        <v>9.883232778240203E-2</v>
      </c>
      <c r="M27" s="137">
        <f t="shared" si="30"/>
        <v>17.129000000000001</v>
      </c>
      <c r="N27" s="138">
        <f t="shared" si="31"/>
        <v>8.8860453543754894E-2</v>
      </c>
      <c r="O27" s="138">
        <f t="shared" si="32"/>
        <v>16.972346626857185</v>
      </c>
      <c r="P27" s="230">
        <f t="shared" si="33"/>
        <v>28</v>
      </c>
      <c r="Q27" s="231">
        <f t="shared" si="34"/>
        <v>1</v>
      </c>
      <c r="R27" s="231">
        <f t="shared" si="35"/>
        <v>191</v>
      </c>
      <c r="T27">
        <v>520</v>
      </c>
      <c r="U27">
        <v>3706</v>
      </c>
      <c r="V27" t="s">
        <v>276</v>
      </c>
      <c r="W27">
        <v>1125.3599999999999</v>
      </c>
      <c r="X27">
        <v>601.83500000000004</v>
      </c>
      <c r="Y27">
        <v>1.87</v>
      </c>
      <c r="Z27">
        <v>17.129000000000001</v>
      </c>
      <c r="AA27">
        <v>81.925541999999993</v>
      </c>
      <c r="AB27">
        <v>2.1924860000000002</v>
      </c>
      <c r="AC27">
        <v>31.418040000000001</v>
      </c>
      <c r="AD27" s="1">
        <v>109</v>
      </c>
      <c r="AE27">
        <v>1</v>
      </c>
      <c r="AF27">
        <v>191</v>
      </c>
      <c r="AG27">
        <v>70</v>
      </c>
      <c r="AH27">
        <v>13.736375000000001</v>
      </c>
      <c r="AI27">
        <v>103</v>
      </c>
      <c r="AJ27">
        <v>0</v>
      </c>
      <c r="AK27">
        <v>28</v>
      </c>
      <c r="AL27">
        <v>14698</v>
      </c>
      <c r="AM27" t="s">
        <v>277</v>
      </c>
      <c r="AN27" t="s">
        <v>504</v>
      </c>
      <c r="AO27">
        <v>302.30799999999999</v>
      </c>
      <c r="AR27" t="s">
        <v>119</v>
      </c>
      <c r="AS27" t="s">
        <v>123</v>
      </c>
      <c r="AT27" t="s">
        <v>234</v>
      </c>
      <c r="AU27" t="s">
        <v>276</v>
      </c>
      <c r="AV27" t="s">
        <v>200</v>
      </c>
      <c r="AW27">
        <v>7</v>
      </c>
      <c r="BB27">
        <v>0.93050216275679798</v>
      </c>
      <c r="BC27" t="s">
        <v>68</v>
      </c>
      <c r="BF27" t="s">
        <v>119</v>
      </c>
      <c r="BG27" t="s">
        <v>123</v>
      </c>
      <c r="BH27" t="s">
        <v>276</v>
      </c>
      <c r="BI27">
        <v>3706</v>
      </c>
      <c r="BJ27">
        <v>7</v>
      </c>
      <c r="BK27" t="s">
        <v>234</v>
      </c>
      <c r="BL27" t="s">
        <v>233</v>
      </c>
      <c r="BM27">
        <v>0.93050216275679798</v>
      </c>
      <c r="BN27" t="s">
        <v>68</v>
      </c>
      <c r="BO27" t="s">
        <v>179</v>
      </c>
      <c r="BP27">
        <v>1102.8780000000002</v>
      </c>
    </row>
    <row r="28" spans="1:68" ht="16.5">
      <c r="A28" s="110" t="str">
        <f t="shared" si="18"/>
        <v>세운교통</v>
      </c>
      <c r="B28" s="111" t="str">
        <f t="shared" si="19"/>
        <v>김형균</v>
      </c>
      <c r="C28" s="112" t="str">
        <f t="shared" si="20"/>
        <v>C</v>
      </c>
      <c r="D28" s="113">
        <f t="shared" si="21"/>
        <v>0.87000000000000011</v>
      </c>
      <c r="E28" s="114">
        <f t="shared" si="22"/>
        <v>4391</v>
      </c>
      <c r="F28" s="115" t="str">
        <f t="shared" si="23"/>
        <v>26</v>
      </c>
      <c r="G28" s="116" t="str">
        <f t="shared" si="24"/>
        <v>73아1008</v>
      </c>
      <c r="H28" s="117">
        <f t="shared" si="25"/>
        <v>1</v>
      </c>
      <c r="I28" s="118">
        <f t="shared" si="26"/>
        <v>587.85400000000004</v>
      </c>
      <c r="J28" s="119">
        <f t="shared" si="27"/>
        <v>2.1354445215576267E-3</v>
      </c>
      <c r="K28" s="119">
        <f t="shared" si="28"/>
        <v>0.28351234807695991</v>
      </c>
      <c r="L28" s="119">
        <f t="shared" si="29"/>
        <v>9.1859543356003354E-2</v>
      </c>
      <c r="M28" s="120">
        <f t="shared" si="30"/>
        <v>13.295999999999999</v>
      </c>
      <c r="N28" s="121">
        <f t="shared" si="31"/>
        <v>2.2114334511630438</v>
      </c>
      <c r="O28" s="121">
        <f t="shared" si="32"/>
        <v>23.305106369948998</v>
      </c>
      <c r="P28" s="232">
        <f t="shared" si="33"/>
        <v>0</v>
      </c>
      <c r="Q28" s="233">
        <f t="shared" si="34"/>
        <v>13</v>
      </c>
      <c r="R28" s="233">
        <f t="shared" si="35"/>
        <v>137</v>
      </c>
      <c r="T28">
        <v>520</v>
      </c>
      <c r="U28">
        <v>4391</v>
      </c>
      <c r="V28" t="s">
        <v>400</v>
      </c>
      <c r="W28">
        <v>587.85400000000004</v>
      </c>
      <c r="X28">
        <v>355.69799999999998</v>
      </c>
      <c r="Y28">
        <v>1.653</v>
      </c>
      <c r="Z28">
        <v>13.295999999999999</v>
      </c>
      <c r="AA28">
        <v>30.174982</v>
      </c>
      <c r="AB28">
        <v>6.4436999999999994E-2</v>
      </c>
      <c r="AC28">
        <v>8.5549800000000005</v>
      </c>
      <c r="AD28" s="1">
        <v>54</v>
      </c>
      <c r="AE28">
        <v>13</v>
      </c>
      <c r="AF28">
        <v>137</v>
      </c>
      <c r="AG28">
        <v>72</v>
      </c>
      <c r="AH28">
        <v>19.481501999999999</v>
      </c>
      <c r="AI28">
        <v>70.400000000000006</v>
      </c>
      <c r="AJ28">
        <v>0</v>
      </c>
      <c r="AK28">
        <v>0</v>
      </c>
      <c r="AL28">
        <v>0</v>
      </c>
      <c r="AM28" t="s">
        <v>401</v>
      </c>
      <c r="AN28" t="s">
        <v>505</v>
      </c>
      <c r="AO28">
        <v>587.85400000000004</v>
      </c>
      <c r="AR28" t="s">
        <v>119</v>
      </c>
      <c r="AS28" t="s">
        <v>122</v>
      </c>
      <c r="AT28" t="s">
        <v>398</v>
      </c>
      <c r="AU28" t="s">
        <v>400</v>
      </c>
      <c r="AV28" t="s">
        <v>200</v>
      </c>
      <c r="AW28">
        <v>1</v>
      </c>
      <c r="BB28">
        <v>0.87000000000000011</v>
      </c>
      <c r="BC28" t="s">
        <v>69</v>
      </c>
      <c r="BF28" t="s">
        <v>119</v>
      </c>
      <c r="BG28" t="s">
        <v>122</v>
      </c>
      <c r="BH28" t="s">
        <v>400</v>
      </c>
      <c r="BI28">
        <v>4391</v>
      </c>
      <c r="BJ28">
        <v>1</v>
      </c>
      <c r="BK28" t="s">
        <v>398</v>
      </c>
      <c r="BL28" t="s">
        <v>178</v>
      </c>
      <c r="BM28">
        <v>0.87000000000000011</v>
      </c>
      <c r="BN28" t="s">
        <v>69</v>
      </c>
      <c r="BO28" t="s">
        <v>181</v>
      </c>
      <c r="BP28">
        <v>587.85400000000004</v>
      </c>
    </row>
    <row r="29" spans="1:68" ht="16.5">
      <c r="A29" s="127" t="str">
        <f t="shared" si="18"/>
        <v>세운교통</v>
      </c>
      <c r="B29" s="128" t="str">
        <f t="shared" si="19"/>
        <v>김형복</v>
      </c>
      <c r="C29" s="129" t="str">
        <f t="shared" si="20"/>
        <v>D</v>
      </c>
      <c r="D29" s="130">
        <f t="shared" si="21"/>
        <v>0.8185098697014076</v>
      </c>
      <c r="E29" s="131">
        <f t="shared" si="22"/>
        <v>7866</v>
      </c>
      <c r="F29" s="132" t="str">
        <f t="shared" si="23"/>
        <v>24-1</v>
      </c>
      <c r="G29" s="133" t="str">
        <f t="shared" si="24"/>
        <v>70바3812</v>
      </c>
      <c r="H29" s="134">
        <f t="shared" si="25"/>
        <v>8</v>
      </c>
      <c r="I29" s="135">
        <f t="shared" si="26"/>
        <v>1391.8430000000001</v>
      </c>
      <c r="J29" s="136">
        <f t="shared" si="27"/>
        <v>4.7213352765165667E-3</v>
      </c>
      <c r="K29" s="136">
        <f t="shared" si="28"/>
        <v>0.40119175306820071</v>
      </c>
      <c r="L29" s="136">
        <f t="shared" si="29"/>
        <v>0.15375297357532422</v>
      </c>
      <c r="M29" s="137">
        <f t="shared" si="30"/>
        <v>15.672000000000001</v>
      </c>
      <c r="N29" s="138">
        <f t="shared" si="31"/>
        <v>0</v>
      </c>
      <c r="O29" s="138">
        <f t="shared" si="32"/>
        <v>17.387018507116103</v>
      </c>
      <c r="P29" s="230">
        <f t="shared" si="33"/>
        <v>22</v>
      </c>
      <c r="Q29" s="231">
        <f t="shared" si="34"/>
        <v>0</v>
      </c>
      <c r="R29" s="231">
        <f t="shared" si="35"/>
        <v>242</v>
      </c>
      <c r="T29">
        <v>520</v>
      </c>
      <c r="U29">
        <v>7866</v>
      </c>
      <c r="V29" t="s">
        <v>278</v>
      </c>
      <c r="W29">
        <v>1391.8430000000001</v>
      </c>
      <c r="X29">
        <v>777.87199999999996</v>
      </c>
      <c r="Y29">
        <v>1.7889999999999999</v>
      </c>
      <c r="Z29">
        <v>15.672000000000001</v>
      </c>
      <c r="AA29">
        <v>84.602761000000001</v>
      </c>
      <c r="AB29">
        <v>0.39943800000000002</v>
      </c>
      <c r="AC29">
        <v>33.941929999999999</v>
      </c>
      <c r="AD29" s="1">
        <v>214</v>
      </c>
      <c r="AE29">
        <v>0</v>
      </c>
      <c r="AF29">
        <v>242</v>
      </c>
      <c r="AG29">
        <v>75</v>
      </c>
      <c r="AH29">
        <v>16.451508</v>
      </c>
      <c r="AI29">
        <v>654.79999999999995</v>
      </c>
      <c r="AJ29">
        <v>0</v>
      </c>
      <c r="AK29">
        <v>22</v>
      </c>
      <c r="AL29">
        <v>22079</v>
      </c>
      <c r="AM29" t="s">
        <v>279</v>
      </c>
      <c r="AN29" t="s">
        <v>506</v>
      </c>
      <c r="AO29">
        <v>265.577</v>
      </c>
      <c r="AR29" t="s">
        <v>119</v>
      </c>
      <c r="AS29" t="s">
        <v>121</v>
      </c>
      <c r="AT29" t="s">
        <v>216</v>
      </c>
      <c r="AU29" t="s">
        <v>278</v>
      </c>
      <c r="AV29" t="s">
        <v>214</v>
      </c>
      <c r="AW29">
        <v>8</v>
      </c>
      <c r="BB29">
        <v>0.8185098697014076</v>
      </c>
      <c r="BC29" t="s">
        <v>67</v>
      </c>
      <c r="BF29" t="s">
        <v>119</v>
      </c>
      <c r="BG29" t="s">
        <v>121</v>
      </c>
      <c r="BH29" t="s">
        <v>278</v>
      </c>
      <c r="BI29">
        <v>7866</v>
      </c>
      <c r="BJ29">
        <v>8</v>
      </c>
      <c r="BK29" t="s">
        <v>216</v>
      </c>
      <c r="BL29" t="s">
        <v>213</v>
      </c>
      <c r="BM29">
        <v>0.8185098697014076</v>
      </c>
      <c r="BN29" t="s">
        <v>67</v>
      </c>
      <c r="BO29" t="s">
        <v>183</v>
      </c>
      <c r="BP29">
        <v>1391.8430000000001</v>
      </c>
    </row>
    <row r="30" spans="1:68" ht="16.5">
      <c r="A30" s="110" t="str">
        <f t="shared" si="18"/>
        <v>세운교통</v>
      </c>
      <c r="B30" s="111" t="str">
        <f t="shared" si="19"/>
        <v>김효중</v>
      </c>
      <c r="C30" s="112" t="str">
        <f t="shared" si="20"/>
        <v>D</v>
      </c>
      <c r="D30" s="113">
        <f t="shared" si="21"/>
        <v>0.81296628980334984</v>
      </c>
      <c r="E30" s="114">
        <f t="shared" si="22"/>
        <v>4298</v>
      </c>
      <c r="F30" s="115" t="str">
        <f t="shared" si="23"/>
        <v>24-1</v>
      </c>
      <c r="G30" s="116" t="str">
        <f t="shared" si="24"/>
        <v>70바3834</v>
      </c>
      <c r="H30" s="117">
        <f t="shared" si="25"/>
        <v>2</v>
      </c>
      <c r="I30" s="118">
        <f t="shared" si="26"/>
        <v>3511.0310000000004</v>
      </c>
      <c r="J30" s="119">
        <f t="shared" si="27"/>
        <v>4.7443802673175592E-2</v>
      </c>
      <c r="K30" s="119">
        <f t="shared" si="28"/>
        <v>0.3344771989791821</v>
      </c>
      <c r="L30" s="119">
        <f t="shared" si="29"/>
        <v>0.16433919267588351</v>
      </c>
      <c r="M30" s="120">
        <f t="shared" si="30"/>
        <v>16.690000000000001</v>
      </c>
      <c r="N30" s="121">
        <f t="shared" si="31"/>
        <v>0</v>
      </c>
      <c r="O30" s="121">
        <f t="shared" si="32"/>
        <v>22.016325119316804</v>
      </c>
      <c r="P30" s="232">
        <f t="shared" si="33"/>
        <v>26</v>
      </c>
      <c r="Q30" s="233">
        <f t="shared" si="34"/>
        <v>0</v>
      </c>
      <c r="R30" s="233">
        <f t="shared" si="35"/>
        <v>773</v>
      </c>
      <c r="T30">
        <v>520</v>
      </c>
      <c r="U30">
        <v>4298</v>
      </c>
      <c r="V30" t="s">
        <v>428</v>
      </c>
      <c r="W30">
        <v>3511.0309999999999</v>
      </c>
      <c r="X30">
        <v>1968.202</v>
      </c>
      <c r="Y30">
        <v>1.784</v>
      </c>
      <c r="Z30">
        <v>16.690000000000001</v>
      </c>
      <c r="AA30">
        <v>201.28995699999999</v>
      </c>
      <c r="AB30">
        <v>9.5499609999999997</v>
      </c>
      <c r="AC30">
        <v>67.326901000000007</v>
      </c>
      <c r="AD30" s="1">
        <v>577</v>
      </c>
      <c r="AE30">
        <v>0</v>
      </c>
      <c r="AF30">
        <v>773</v>
      </c>
      <c r="AG30">
        <v>85</v>
      </c>
      <c r="AH30">
        <v>17.442653</v>
      </c>
      <c r="AI30">
        <v>3236.2</v>
      </c>
      <c r="AJ30">
        <v>0</v>
      </c>
      <c r="AK30">
        <v>26</v>
      </c>
      <c r="AL30">
        <v>18067</v>
      </c>
      <c r="AM30" t="s">
        <v>429</v>
      </c>
      <c r="AN30" t="s">
        <v>507</v>
      </c>
      <c r="AO30">
        <v>3387.0680000000002</v>
      </c>
      <c r="AR30" t="s">
        <v>119</v>
      </c>
      <c r="AS30" t="s">
        <v>121</v>
      </c>
      <c r="AT30" t="s">
        <v>222</v>
      </c>
      <c r="AU30" t="s">
        <v>428</v>
      </c>
      <c r="AV30" t="s">
        <v>200</v>
      </c>
      <c r="AW30">
        <v>2</v>
      </c>
      <c r="BB30">
        <v>0.81296628980334984</v>
      </c>
      <c r="BC30" t="s">
        <v>67</v>
      </c>
      <c r="BF30" t="s">
        <v>119</v>
      </c>
      <c r="BG30" t="s">
        <v>121</v>
      </c>
      <c r="BH30" t="s">
        <v>428</v>
      </c>
      <c r="BI30">
        <v>4298</v>
      </c>
      <c r="BJ30">
        <v>2</v>
      </c>
      <c r="BK30" t="s">
        <v>222</v>
      </c>
      <c r="BL30" t="s">
        <v>215</v>
      </c>
      <c r="BM30">
        <v>0.81296628980334984</v>
      </c>
      <c r="BN30" t="s">
        <v>67</v>
      </c>
      <c r="BO30" t="s">
        <v>183</v>
      </c>
      <c r="BP30">
        <v>3511.0310000000004</v>
      </c>
    </row>
    <row r="31" spans="1:68" ht="16.5">
      <c r="A31" s="127" t="str">
        <f t="shared" si="18"/>
        <v>세운교통</v>
      </c>
      <c r="B31" s="128" t="str">
        <f t="shared" si="19"/>
        <v>남경환</v>
      </c>
      <c r="C31" s="129" t="str">
        <f t="shared" si="20"/>
        <v>C</v>
      </c>
      <c r="D31" s="130">
        <f t="shared" si="21"/>
        <v>0.89023895299117939</v>
      </c>
      <c r="E31" s="131">
        <f t="shared" si="22"/>
        <v>1065</v>
      </c>
      <c r="F31" s="132" t="str">
        <f t="shared" si="23"/>
        <v>24-1</v>
      </c>
      <c r="G31" s="133" t="str">
        <f t="shared" si="24"/>
        <v>70바3821</v>
      </c>
      <c r="H31" s="134">
        <f t="shared" si="25"/>
        <v>3</v>
      </c>
      <c r="I31" s="135">
        <f t="shared" si="26"/>
        <v>493.70100000000002</v>
      </c>
      <c r="J31" s="136">
        <f t="shared" si="27"/>
        <v>4.2741062828486706E-2</v>
      </c>
      <c r="K31" s="136">
        <f t="shared" si="28"/>
        <v>0.344705336714765</v>
      </c>
      <c r="L31" s="136">
        <f t="shared" si="29"/>
        <v>0.13773518789712802</v>
      </c>
      <c r="M31" s="137">
        <f t="shared" si="30"/>
        <v>14.624000000000001</v>
      </c>
      <c r="N31" s="138">
        <f t="shared" si="31"/>
        <v>0.20255174690754119</v>
      </c>
      <c r="O31" s="138">
        <f t="shared" si="32"/>
        <v>23.293450894367236</v>
      </c>
      <c r="P31" s="230">
        <f t="shared" si="33"/>
        <v>4</v>
      </c>
      <c r="Q31" s="231">
        <f t="shared" si="34"/>
        <v>1</v>
      </c>
      <c r="R31" s="231">
        <f t="shared" si="35"/>
        <v>115</v>
      </c>
      <c r="T31">
        <v>520</v>
      </c>
      <c r="U31">
        <v>1065</v>
      </c>
      <c r="V31" t="s">
        <v>430</v>
      </c>
      <c r="W31">
        <v>493.70100000000002</v>
      </c>
      <c r="X31">
        <v>268.988</v>
      </c>
      <c r="Y31">
        <v>1.835</v>
      </c>
      <c r="Z31">
        <v>14.624000000000001</v>
      </c>
      <c r="AA31">
        <v>29.726659000000001</v>
      </c>
      <c r="AB31">
        <v>1.2705489999999999</v>
      </c>
      <c r="AC31">
        <v>10.246938</v>
      </c>
      <c r="AD31" s="1">
        <v>68</v>
      </c>
      <c r="AE31">
        <v>1</v>
      </c>
      <c r="AF31">
        <v>115</v>
      </c>
      <c r="AG31">
        <v>74</v>
      </c>
      <c r="AH31">
        <v>16.608021000000001</v>
      </c>
      <c r="AI31">
        <v>170.6</v>
      </c>
      <c r="AJ31">
        <v>0</v>
      </c>
      <c r="AK31">
        <v>4</v>
      </c>
      <c r="AL31">
        <v>1129</v>
      </c>
      <c r="AM31" t="s">
        <v>431</v>
      </c>
      <c r="AN31" t="s">
        <v>508</v>
      </c>
      <c r="AO31">
        <v>199.48599999999999</v>
      </c>
      <c r="AR31" t="s">
        <v>119</v>
      </c>
      <c r="AS31" t="s">
        <v>121</v>
      </c>
      <c r="AT31" t="s">
        <v>220</v>
      </c>
      <c r="AU31" t="s">
        <v>430</v>
      </c>
      <c r="AV31" t="s">
        <v>200</v>
      </c>
      <c r="AW31">
        <v>3</v>
      </c>
      <c r="BB31">
        <v>0.89023895299117939</v>
      </c>
      <c r="BC31" t="s">
        <v>69</v>
      </c>
      <c r="BF31" t="s">
        <v>119</v>
      </c>
      <c r="BG31" t="s">
        <v>121</v>
      </c>
      <c r="BH31" t="s">
        <v>430</v>
      </c>
      <c r="BI31">
        <v>1065</v>
      </c>
      <c r="BJ31">
        <v>3</v>
      </c>
      <c r="BK31" t="s">
        <v>220</v>
      </c>
      <c r="BL31" t="s">
        <v>239</v>
      </c>
      <c r="BM31">
        <v>0.89023895299117939</v>
      </c>
      <c r="BN31" t="s">
        <v>69</v>
      </c>
      <c r="BO31" t="s">
        <v>181</v>
      </c>
      <c r="BP31">
        <v>493.70100000000002</v>
      </c>
    </row>
    <row r="32" spans="1:68" ht="16.5">
      <c r="A32" s="110" t="str">
        <f t="shared" si="18"/>
        <v>세운교통</v>
      </c>
      <c r="B32" s="111" t="str">
        <f t="shared" si="19"/>
        <v>남태우</v>
      </c>
      <c r="C32" s="112" t="str">
        <f t="shared" si="20"/>
        <v>C</v>
      </c>
      <c r="D32" s="113">
        <f t="shared" si="21"/>
        <v>0.89688456573557507</v>
      </c>
      <c r="E32" s="114">
        <f t="shared" si="22"/>
        <v>1015</v>
      </c>
      <c r="F32" s="115" t="str">
        <f t="shared" si="23"/>
        <v>28</v>
      </c>
      <c r="G32" s="116" t="str">
        <f t="shared" si="24"/>
        <v>73아1026</v>
      </c>
      <c r="H32" s="117">
        <f t="shared" si="25"/>
        <v>2</v>
      </c>
      <c r="I32" s="118">
        <f t="shared" si="26"/>
        <v>417.28800000000001</v>
      </c>
      <c r="J32" s="119">
        <f t="shared" si="27"/>
        <v>5.0315268171053857E-3</v>
      </c>
      <c r="K32" s="119">
        <f t="shared" si="28"/>
        <v>0.36626966973082686</v>
      </c>
      <c r="L32" s="119">
        <f t="shared" si="29"/>
        <v>0.10544276375069496</v>
      </c>
      <c r="M32" s="120">
        <f t="shared" si="30"/>
        <v>16.3</v>
      </c>
      <c r="N32" s="121">
        <f t="shared" si="31"/>
        <v>0</v>
      </c>
      <c r="O32" s="121">
        <f t="shared" si="32"/>
        <v>19.759739530706184</v>
      </c>
      <c r="P32" s="232">
        <f t="shared" si="33"/>
        <v>8</v>
      </c>
      <c r="Q32" s="233">
        <f t="shared" si="34"/>
        <v>0</v>
      </c>
      <c r="R32" s="233">
        <f t="shared" si="35"/>
        <v>88</v>
      </c>
      <c r="T32">
        <v>520</v>
      </c>
      <c r="U32">
        <v>1015</v>
      </c>
      <c r="V32" t="s">
        <v>432</v>
      </c>
      <c r="W32">
        <v>445.35</v>
      </c>
      <c r="X32">
        <v>232.93299999999999</v>
      </c>
      <c r="Y32">
        <v>1.9119999999999999</v>
      </c>
      <c r="Z32">
        <v>16.3</v>
      </c>
      <c r="AA32">
        <v>30.915268000000001</v>
      </c>
      <c r="AB32">
        <v>0.15555099999999999</v>
      </c>
      <c r="AC32">
        <v>11.323325000000001</v>
      </c>
      <c r="AD32" s="1">
        <v>44</v>
      </c>
      <c r="AE32">
        <v>0</v>
      </c>
      <c r="AF32">
        <v>88</v>
      </c>
      <c r="AG32">
        <v>81</v>
      </c>
      <c r="AH32">
        <v>14.405503</v>
      </c>
      <c r="AI32">
        <v>114.5</v>
      </c>
      <c r="AJ32">
        <v>1.5</v>
      </c>
      <c r="AK32">
        <v>8</v>
      </c>
      <c r="AL32">
        <v>4457</v>
      </c>
      <c r="AM32" t="s">
        <v>433</v>
      </c>
      <c r="AN32" t="s">
        <v>509</v>
      </c>
      <c r="AO32">
        <v>328.30099999999999</v>
      </c>
      <c r="AR32" t="s">
        <v>119</v>
      </c>
      <c r="AS32" t="s">
        <v>123</v>
      </c>
      <c r="AT32" t="s">
        <v>234</v>
      </c>
      <c r="AU32" t="s">
        <v>432</v>
      </c>
      <c r="AV32" t="s">
        <v>200</v>
      </c>
      <c r="AW32">
        <v>2</v>
      </c>
      <c r="BB32">
        <v>0.89688456573557507</v>
      </c>
      <c r="BC32" t="s">
        <v>69</v>
      </c>
      <c r="BF32" t="s">
        <v>119</v>
      </c>
      <c r="BG32" t="s">
        <v>123</v>
      </c>
      <c r="BH32" t="s">
        <v>432</v>
      </c>
      <c r="BI32">
        <v>1015</v>
      </c>
      <c r="BJ32">
        <v>2</v>
      </c>
      <c r="BK32" t="s">
        <v>234</v>
      </c>
      <c r="BL32" t="s">
        <v>233</v>
      </c>
      <c r="BM32">
        <v>0.89688456573557507</v>
      </c>
      <c r="BN32" t="s">
        <v>69</v>
      </c>
      <c r="BO32" t="s">
        <v>181</v>
      </c>
      <c r="BP32">
        <v>417.28800000000001</v>
      </c>
    </row>
    <row r="33" spans="1:68" ht="16.5">
      <c r="A33" s="127" t="str">
        <f t="shared" si="18"/>
        <v>세운교통</v>
      </c>
      <c r="B33" s="128" t="str">
        <f t="shared" si="19"/>
        <v>민찬기</v>
      </c>
      <c r="C33" s="129" t="str">
        <f t="shared" si="20"/>
        <v>F</v>
      </c>
      <c r="D33" s="130">
        <f t="shared" si="21"/>
        <v>0.78816269867110411</v>
      </c>
      <c r="E33" s="131">
        <f t="shared" si="22"/>
        <v>6764</v>
      </c>
      <c r="F33" s="132" t="str">
        <f t="shared" si="23"/>
        <v>24-1</v>
      </c>
      <c r="G33" s="133" t="str">
        <f t="shared" si="24"/>
        <v>70바3834</v>
      </c>
      <c r="H33" s="134">
        <f t="shared" si="25"/>
        <v>3</v>
      </c>
      <c r="I33" s="135">
        <f t="shared" si="26"/>
        <v>2346.2649999999999</v>
      </c>
      <c r="J33" s="136">
        <f t="shared" si="27"/>
        <v>4.7499279534701927E-2</v>
      </c>
      <c r="K33" s="136">
        <f t="shared" si="28"/>
        <v>0.34708495267875028</v>
      </c>
      <c r="L33" s="136">
        <f t="shared" si="29"/>
        <v>0.15045188842692536</v>
      </c>
      <c r="M33" s="137">
        <f t="shared" si="30"/>
        <v>18.428999999999998</v>
      </c>
      <c r="N33" s="138">
        <f t="shared" si="31"/>
        <v>0</v>
      </c>
      <c r="O33" s="138">
        <f t="shared" si="32"/>
        <v>39.211257040445133</v>
      </c>
      <c r="P33" s="230">
        <f t="shared" si="33"/>
        <v>28</v>
      </c>
      <c r="Q33" s="231">
        <f t="shared" si="34"/>
        <v>0</v>
      </c>
      <c r="R33" s="231">
        <f t="shared" si="35"/>
        <v>920</v>
      </c>
      <c r="T33">
        <v>520</v>
      </c>
      <c r="U33">
        <v>6764</v>
      </c>
      <c r="V33" t="s">
        <v>280</v>
      </c>
      <c r="W33">
        <v>2346.2649999999999</v>
      </c>
      <c r="X33">
        <v>1326.547</v>
      </c>
      <c r="Y33">
        <v>1.7689999999999999</v>
      </c>
      <c r="Z33">
        <v>18.428999999999998</v>
      </c>
      <c r="AA33">
        <v>128.56274999999999</v>
      </c>
      <c r="AB33">
        <v>6.1066380000000002</v>
      </c>
      <c r="AC33">
        <v>44.622196000000002</v>
      </c>
      <c r="AD33" s="1">
        <v>353</v>
      </c>
      <c r="AE33">
        <v>0</v>
      </c>
      <c r="AF33">
        <v>920</v>
      </c>
      <c r="AG33">
        <v>81</v>
      </c>
      <c r="AH33">
        <v>18.249959</v>
      </c>
      <c r="AI33">
        <v>2254.8000000000002</v>
      </c>
      <c r="AJ33">
        <v>0</v>
      </c>
      <c r="AK33">
        <v>28</v>
      </c>
      <c r="AL33">
        <v>14074</v>
      </c>
      <c r="AM33" t="s">
        <v>281</v>
      </c>
      <c r="AN33" t="s">
        <v>510</v>
      </c>
      <c r="AO33">
        <v>2019.96</v>
      </c>
      <c r="AR33" t="s">
        <v>119</v>
      </c>
      <c r="AS33" t="s">
        <v>121</v>
      </c>
      <c r="AT33" t="s">
        <v>222</v>
      </c>
      <c r="AU33" t="s">
        <v>280</v>
      </c>
      <c r="AV33" t="s">
        <v>200</v>
      </c>
      <c r="AW33">
        <v>3</v>
      </c>
      <c r="BB33">
        <v>0.78816269867110411</v>
      </c>
      <c r="BC33" t="s">
        <v>70</v>
      </c>
      <c r="BF33" t="s">
        <v>119</v>
      </c>
      <c r="BG33" t="s">
        <v>121</v>
      </c>
      <c r="BH33" t="s">
        <v>280</v>
      </c>
      <c r="BI33">
        <v>6764</v>
      </c>
      <c r="BJ33">
        <v>3</v>
      </c>
      <c r="BK33" t="s">
        <v>222</v>
      </c>
      <c r="BL33" t="s">
        <v>239</v>
      </c>
      <c r="BM33">
        <v>0.78816269867110411</v>
      </c>
      <c r="BN33" t="s">
        <v>70</v>
      </c>
      <c r="BO33" t="s">
        <v>192</v>
      </c>
      <c r="BP33">
        <v>2346.2649999999999</v>
      </c>
    </row>
    <row r="34" spans="1:68" ht="16.5">
      <c r="A34" s="110" t="str">
        <f t="shared" si="18"/>
        <v>세운교통</v>
      </c>
      <c r="B34" s="111" t="str">
        <f t="shared" si="19"/>
        <v>박경술</v>
      </c>
      <c r="C34" s="112" t="str">
        <f t="shared" si="20"/>
        <v>D</v>
      </c>
      <c r="D34" s="113">
        <f t="shared" si="21"/>
        <v>0.82463634105639483</v>
      </c>
      <c r="E34" s="114">
        <f t="shared" si="22"/>
        <v>7938</v>
      </c>
      <c r="F34" s="115" t="str">
        <f t="shared" si="23"/>
        <v>24-1</v>
      </c>
      <c r="G34" s="116" t="str">
        <f t="shared" si="24"/>
        <v>70바3819</v>
      </c>
      <c r="H34" s="117">
        <f t="shared" si="25"/>
        <v>6</v>
      </c>
      <c r="I34" s="118">
        <f t="shared" si="26"/>
        <v>1397.63</v>
      </c>
      <c r="J34" s="119">
        <f t="shared" si="27"/>
        <v>4.2065649967812722E-2</v>
      </c>
      <c r="K34" s="119">
        <f t="shared" si="28"/>
        <v>0.3453261671041794</v>
      </c>
      <c r="L34" s="119">
        <f t="shared" si="29"/>
        <v>0.16098681339124088</v>
      </c>
      <c r="M34" s="120">
        <f t="shared" si="30"/>
        <v>16.788</v>
      </c>
      <c r="N34" s="121">
        <f t="shared" si="31"/>
        <v>7.15496948405515E-2</v>
      </c>
      <c r="O34" s="121">
        <f t="shared" si="32"/>
        <v>44.289261106301382</v>
      </c>
      <c r="P34" s="232">
        <f t="shared" si="33"/>
        <v>11</v>
      </c>
      <c r="Q34" s="233">
        <f t="shared" si="34"/>
        <v>1</v>
      </c>
      <c r="R34" s="233">
        <f t="shared" si="35"/>
        <v>619</v>
      </c>
      <c r="T34">
        <v>520</v>
      </c>
      <c r="U34">
        <v>7938</v>
      </c>
      <c r="V34" t="s">
        <v>282</v>
      </c>
      <c r="W34">
        <v>1397.63</v>
      </c>
      <c r="X34">
        <v>781.44399999999996</v>
      </c>
      <c r="Y34">
        <v>1.7889999999999999</v>
      </c>
      <c r="Z34">
        <v>16.788</v>
      </c>
      <c r="AA34">
        <v>81.505813000000003</v>
      </c>
      <c r="AB34">
        <v>3.4285950000000001</v>
      </c>
      <c r="AC34">
        <v>28.146090000000001</v>
      </c>
      <c r="AD34" s="1">
        <v>225</v>
      </c>
      <c r="AE34">
        <v>1</v>
      </c>
      <c r="AF34">
        <v>619</v>
      </c>
      <c r="AG34">
        <v>84</v>
      </c>
      <c r="AH34">
        <v>17.147611000000001</v>
      </c>
      <c r="AI34">
        <v>880.4</v>
      </c>
      <c r="AJ34">
        <v>0</v>
      </c>
      <c r="AK34">
        <v>11</v>
      </c>
      <c r="AL34">
        <v>3950</v>
      </c>
      <c r="AM34" t="s">
        <v>283</v>
      </c>
      <c r="AN34" t="s">
        <v>511</v>
      </c>
      <c r="AO34">
        <v>375.37799999999999</v>
      </c>
      <c r="AR34" t="s">
        <v>119</v>
      </c>
      <c r="AS34" t="s">
        <v>121</v>
      </c>
      <c r="AT34" t="s">
        <v>219</v>
      </c>
      <c r="AU34" t="s">
        <v>282</v>
      </c>
      <c r="AV34" t="s">
        <v>200</v>
      </c>
      <c r="AW34">
        <v>6</v>
      </c>
      <c r="BB34">
        <v>0.82463634105639483</v>
      </c>
      <c r="BC34" t="s">
        <v>67</v>
      </c>
      <c r="BF34" t="s">
        <v>119</v>
      </c>
      <c r="BG34" t="s">
        <v>121</v>
      </c>
      <c r="BH34" t="s">
        <v>282</v>
      </c>
      <c r="BI34">
        <v>7938</v>
      </c>
      <c r="BJ34">
        <v>6</v>
      </c>
      <c r="BK34" t="s">
        <v>219</v>
      </c>
      <c r="BL34" t="s">
        <v>216</v>
      </c>
      <c r="BM34">
        <v>0.82463634105639483</v>
      </c>
      <c r="BN34" t="s">
        <v>67</v>
      </c>
      <c r="BO34" t="s">
        <v>183</v>
      </c>
      <c r="BP34">
        <v>1397.63</v>
      </c>
    </row>
    <row r="35" spans="1:68" ht="16.5">
      <c r="A35" s="127" t="str">
        <f t="shared" si="18"/>
        <v>세운교통</v>
      </c>
      <c r="B35" s="128" t="str">
        <f t="shared" si="19"/>
        <v>박명철</v>
      </c>
      <c r="C35" s="129" t="str">
        <f t="shared" si="20"/>
        <v>C</v>
      </c>
      <c r="D35" s="130">
        <f t="shared" si="21"/>
        <v>0.8772727272727272</v>
      </c>
      <c r="E35" s="131">
        <f t="shared" si="22"/>
        <v>9696</v>
      </c>
      <c r="F35" s="132" t="str">
        <f t="shared" si="23"/>
        <v>24-1</v>
      </c>
      <c r="G35" s="133" t="str">
        <f t="shared" si="24"/>
        <v>70바3813</v>
      </c>
      <c r="H35" s="134">
        <f t="shared" si="25"/>
        <v>1</v>
      </c>
      <c r="I35" s="135">
        <f t="shared" si="26"/>
        <v>3222.5349999999999</v>
      </c>
      <c r="J35" s="136">
        <f t="shared" si="27"/>
        <v>3.3272236486414281E-2</v>
      </c>
      <c r="K35" s="136">
        <f t="shared" si="28"/>
        <v>0.32723765498656571</v>
      </c>
      <c r="L35" s="136">
        <f t="shared" si="29"/>
        <v>8.4095285233519584E-2</v>
      </c>
      <c r="M35" s="137">
        <f t="shared" si="30"/>
        <v>11.907999999999999</v>
      </c>
      <c r="N35" s="138">
        <f t="shared" si="31"/>
        <v>0</v>
      </c>
      <c r="O35" s="138">
        <f t="shared" si="32"/>
        <v>5.2753499961986448</v>
      </c>
      <c r="P35" s="230">
        <f t="shared" si="33"/>
        <v>12</v>
      </c>
      <c r="Q35" s="231">
        <f t="shared" si="34"/>
        <v>0</v>
      </c>
      <c r="R35" s="231">
        <f t="shared" si="35"/>
        <v>170</v>
      </c>
      <c r="T35">
        <v>520</v>
      </c>
      <c r="U35">
        <v>9696</v>
      </c>
      <c r="V35" t="s">
        <v>284</v>
      </c>
      <c r="W35">
        <v>3222.5349999999999</v>
      </c>
      <c r="X35">
        <v>1669.5229999999999</v>
      </c>
      <c r="Y35">
        <v>1.93</v>
      </c>
      <c r="Z35">
        <v>11.907999999999999</v>
      </c>
      <c r="AA35">
        <v>186.41551200000001</v>
      </c>
      <c r="AB35">
        <v>6.2024609999999996</v>
      </c>
      <c r="AC35">
        <v>61.002175000000001</v>
      </c>
      <c r="AD35" s="1">
        <v>271</v>
      </c>
      <c r="AE35">
        <v>0</v>
      </c>
      <c r="AF35">
        <v>170</v>
      </c>
      <c r="AG35">
        <v>82</v>
      </c>
      <c r="AH35">
        <v>17.286839000000001</v>
      </c>
      <c r="AI35">
        <v>1742.3</v>
      </c>
      <c r="AJ35">
        <v>2.2000000000000002</v>
      </c>
      <c r="AK35">
        <v>12</v>
      </c>
      <c r="AL35">
        <v>9203</v>
      </c>
      <c r="AM35" t="s">
        <v>285</v>
      </c>
      <c r="AN35" t="s">
        <v>512</v>
      </c>
      <c r="AO35">
        <v>3222.5349999999999</v>
      </c>
      <c r="AR35" t="s">
        <v>119</v>
      </c>
      <c r="AS35" t="s">
        <v>121</v>
      </c>
      <c r="AT35" t="s">
        <v>217</v>
      </c>
      <c r="AU35" t="s">
        <v>284</v>
      </c>
      <c r="AV35" t="s">
        <v>214</v>
      </c>
      <c r="AW35">
        <v>1</v>
      </c>
      <c r="BB35">
        <v>0.8772727272727272</v>
      </c>
      <c r="BC35" t="s">
        <v>69</v>
      </c>
      <c r="BF35" t="s">
        <v>119</v>
      </c>
      <c r="BG35" t="s">
        <v>121</v>
      </c>
      <c r="BH35" t="s">
        <v>284</v>
      </c>
      <c r="BI35">
        <v>9696</v>
      </c>
      <c r="BJ35">
        <v>1</v>
      </c>
      <c r="BK35" t="s">
        <v>217</v>
      </c>
      <c r="BL35" t="s">
        <v>178</v>
      </c>
      <c r="BM35">
        <v>0.8772727272727272</v>
      </c>
      <c r="BN35" t="s">
        <v>69</v>
      </c>
      <c r="BO35" t="s">
        <v>181</v>
      </c>
      <c r="BP35">
        <v>3222.5349999999999</v>
      </c>
    </row>
    <row r="36" spans="1:68" ht="16.5">
      <c r="A36" s="110" t="str">
        <f t="shared" si="18"/>
        <v>세운교통</v>
      </c>
      <c r="B36" s="111" t="str">
        <f t="shared" si="19"/>
        <v>박상모</v>
      </c>
      <c r="C36" s="112" t="str">
        <f t="shared" si="20"/>
        <v>S</v>
      </c>
      <c r="D36" s="113">
        <f t="shared" si="21"/>
        <v>1.0427556256476038</v>
      </c>
      <c r="E36" s="114">
        <f t="shared" si="22"/>
        <v>1270</v>
      </c>
      <c r="F36" s="115" t="str">
        <f t="shared" si="23"/>
        <v>11</v>
      </c>
      <c r="G36" s="116" t="str">
        <f t="shared" si="24"/>
        <v>70바3840</v>
      </c>
      <c r="H36" s="117">
        <f t="shared" si="25"/>
        <v>2</v>
      </c>
      <c r="I36" s="118">
        <f t="shared" si="26"/>
        <v>2344.2190000000001</v>
      </c>
      <c r="J36" s="119">
        <f t="shared" si="27"/>
        <v>1.3330153584196525E-2</v>
      </c>
      <c r="K36" s="119">
        <f t="shared" si="28"/>
        <v>0.32894592265955913</v>
      </c>
      <c r="L36" s="119">
        <f t="shared" si="29"/>
        <v>0.16210089586339843</v>
      </c>
      <c r="M36" s="120">
        <f t="shared" si="30"/>
        <v>13.669</v>
      </c>
      <c r="N36" s="121">
        <f t="shared" si="31"/>
        <v>4.2312245756293311E-2</v>
      </c>
      <c r="O36" s="121">
        <f t="shared" si="32"/>
        <v>4.9082205077300243</v>
      </c>
      <c r="P36" s="232">
        <f t="shared" si="33"/>
        <v>5</v>
      </c>
      <c r="Q36" s="233">
        <f t="shared" si="34"/>
        <v>1</v>
      </c>
      <c r="R36" s="233">
        <f t="shared" si="35"/>
        <v>116</v>
      </c>
      <c r="T36">
        <v>520</v>
      </c>
      <c r="U36">
        <v>1270</v>
      </c>
      <c r="V36" t="s">
        <v>286</v>
      </c>
      <c r="W36">
        <v>2363.3820000000001</v>
      </c>
      <c r="X36">
        <v>1258.567</v>
      </c>
      <c r="Y36">
        <v>1.8779999999999999</v>
      </c>
      <c r="Z36">
        <v>13.669</v>
      </c>
      <c r="AA36">
        <v>154.762733</v>
      </c>
      <c r="AB36">
        <v>2.0630109999999999</v>
      </c>
      <c r="AC36">
        <v>50.908569999999997</v>
      </c>
      <c r="AD36" s="1">
        <v>380</v>
      </c>
      <c r="AE36">
        <v>1</v>
      </c>
      <c r="AF36">
        <v>116</v>
      </c>
      <c r="AG36">
        <v>75</v>
      </c>
      <c r="AH36">
        <v>15.271001</v>
      </c>
      <c r="AI36">
        <v>175.8</v>
      </c>
      <c r="AJ36">
        <v>0</v>
      </c>
      <c r="AK36">
        <v>5</v>
      </c>
      <c r="AL36">
        <v>3212</v>
      </c>
      <c r="AM36" t="s">
        <v>287</v>
      </c>
      <c r="AN36" t="s">
        <v>513</v>
      </c>
      <c r="AO36">
        <v>2250.7460000000001</v>
      </c>
      <c r="AR36" t="s">
        <v>119</v>
      </c>
      <c r="AS36" t="s">
        <v>120</v>
      </c>
      <c r="AT36" t="s">
        <v>206</v>
      </c>
      <c r="AU36" t="s">
        <v>286</v>
      </c>
      <c r="AV36" t="s">
        <v>200</v>
      </c>
      <c r="AW36">
        <v>2</v>
      </c>
      <c r="BB36">
        <v>1.0427556256476038</v>
      </c>
      <c r="BC36" t="s">
        <v>71</v>
      </c>
      <c r="BF36" t="s">
        <v>119</v>
      </c>
      <c r="BG36" t="s">
        <v>120</v>
      </c>
      <c r="BH36" t="s">
        <v>286</v>
      </c>
      <c r="BI36">
        <v>1270</v>
      </c>
      <c r="BJ36">
        <v>2</v>
      </c>
      <c r="BK36" t="s">
        <v>206</v>
      </c>
      <c r="BL36" t="s">
        <v>239</v>
      </c>
      <c r="BM36">
        <v>1.0427556256476038</v>
      </c>
      <c r="BN36" t="s">
        <v>71</v>
      </c>
      <c r="BO36" t="s">
        <v>180</v>
      </c>
      <c r="BP36">
        <v>2344.2190000000001</v>
      </c>
    </row>
    <row r="37" spans="1:68" ht="16.5">
      <c r="A37" s="127" t="str">
        <f t="shared" si="18"/>
        <v>세운교통</v>
      </c>
      <c r="B37" s="128" t="str">
        <f t="shared" si="19"/>
        <v>박상배</v>
      </c>
      <c r="C37" s="129" t="str">
        <f t="shared" si="20"/>
        <v>S</v>
      </c>
      <c r="D37" s="130">
        <f t="shared" si="21"/>
        <v>1.0204555871835881</v>
      </c>
      <c r="E37" s="131">
        <f t="shared" si="22"/>
        <v>7542</v>
      </c>
      <c r="F37" s="132" t="str">
        <f t="shared" si="23"/>
        <v>11</v>
      </c>
      <c r="G37" s="133" t="str">
        <f t="shared" si="24"/>
        <v>73아1597</v>
      </c>
      <c r="H37" s="134">
        <f t="shared" si="25"/>
        <v>5</v>
      </c>
      <c r="I37" s="135">
        <f t="shared" si="26"/>
        <v>854.72699999999998</v>
      </c>
      <c r="J37" s="136">
        <f t="shared" si="27"/>
        <v>2.1530846174304868E-2</v>
      </c>
      <c r="K37" s="136">
        <f t="shared" si="28"/>
        <v>0.35901672930371975</v>
      </c>
      <c r="L37" s="136">
        <f t="shared" si="29"/>
        <v>0.22814302110498441</v>
      </c>
      <c r="M37" s="137">
        <f t="shared" si="30"/>
        <v>15.725</v>
      </c>
      <c r="N37" s="138">
        <f t="shared" si="31"/>
        <v>0.22407256365901534</v>
      </c>
      <c r="O37" s="138">
        <f t="shared" si="32"/>
        <v>20.27856701114089</v>
      </c>
      <c r="P37" s="230">
        <f t="shared" si="33"/>
        <v>5</v>
      </c>
      <c r="Q37" s="231">
        <f t="shared" si="34"/>
        <v>2</v>
      </c>
      <c r="R37" s="231">
        <f t="shared" si="35"/>
        <v>181</v>
      </c>
      <c r="T37">
        <v>520</v>
      </c>
      <c r="U37">
        <v>7542</v>
      </c>
      <c r="V37" t="s">
        <v>288</v>
      </c>
      <c r="W37">
        <v>892.56799999999998</v>
      </c>
      <c r="X37">
        <v>478.94400000000002</v>
      </c>
      <c r="Y37">
        <v>1.8640000000000001</v>
      </c>
      <c r="Z37">
        <v>15.725</v>
      </c>
      <c r="AA37">
        <v>60.339151999999999</v>
      </c>
      <c r="AB37">
        <v>1.299153</v>
      </c>
      <c r="AC37">
        <v>21.662765</v>
      </c>
      <c r="AD37" s="1">
        <v>195</v>
      </c>
      <c r="AE37">
        <v>2</v>
      </c>
      <c r="AF37">
        <v>181</v>
      </c>
      <c r="AG37">
        <v>74</v>
      </c>
      <c r="AH37">
        <v>14.792517999999999</v>
      </c>
      <c r="AI37">
        <v>171.4</v>
      </c>
      <c r="AJ37">
        <v>0</v>
      </c>
      <c r="AK37">
        <v>5</v>
      </c>
      <c r="AL37">
        <v>1060</v>
      </c>
      <c r="AM37" t="s">
        <v>289</v>
      </c>
      <c r="AN37" t="s">
        <v>514</v>
      </c>
      <c r="AO37">
        <v>257.09699999999998</v>
      </c>
      <c r="AR37" t="s">
        <v>119</v>
      </c>
      <c r="AS37" t="s">
        <v>120</v>
      </c>
      <c r="AT37" t="s">
        <v>211</v>
      </c>
      <c r="AU37" t="s">
        <v>288</v>
      </c>
      <c r="AV37" t="s">
        <v>200</v>
      </c>
      <c r="AW37">
        <v>5</v>
      </c>
      <c r="BB37">
        <v>1.0204555871835881</v>
      </c>
      <c r="BC37" t="s">
        <v>71</v>
      </c>
      <c r="BF37" t="s">
        <v>119</v>
      </c>
      <c r="BG37" t="s">
        <v>120</v>
      </c>
      <c r="BH37" t="s">
        <v>288</v>
      </c>
      <c r="BI37">
        <v>7542</v>
      </c>
      <c r="BJ37">
        <v>5</v>
      </c>
      <c r="BK37" t="s">
        <v>211</v>
      </c>
      <c r="BL37" t="s">
        <v>204</v>
      </c>
      <c r="BM37">
        <v>1.0204555871835881</v>
      </c>
      <c r="BN37" t="s">
        <v>71</v>
      </c>
      <c r="BO37" t="s">
        <v>180</v>
      </c>
      <c r="BP37">
        <v>854.72699999999998</v>
      </c>
    </row>
    <row r="38" spans="1:68" ht="16.5">
      <c r="A38" s="110" t="str">
        <f t="shared" si="18"/>
        <v>세운교통</v>
      </c>
      <c r="B38" s="111" t="str">
        <f t="shared" si="19"/>
        <v>박순형</v>
      </c>
      <c r="C38" s="112" t="str">
        <f t="shared" si="20"/>
        <v>D</v>
      </c>
      <c r="D38" s="113">
        <f t="shared" si="21"/>
        <v>0.8353826067575354</v>
      </c>
      <c r="E38" s="114">
        <f t="shared" si="22"/>
        <v>9974</v>
      </c>
      <c r="F38" s="115" t="str">
        <f t="shared" si="23"/>
        <v>67-1</v>
      </c>
      <c r="G38" s="116" t="str">
        <f t="shared" si="24"/>
        <v>70바3852</v>
      </c>
      <c r="H38" s="117">
        <f t="shared" si="25"/>
        <v>2</v>
      </c>
      <c r="I38" s="118">
        <f t="shared" si="26"/>
        <v>967.62100000000009</v>
      </c>
      <c r="J38" s="119">
        <f t="shared" si="27"/>
        <v>3.2438785785161198E-2</v>
      </c>
      <c r="K38" s="119">
        <f t="shared" si="28"/>
        <v>0.27959267450586722</v>
      </c>
      <c r="L38" s="119">
        <f t="shared" si="29"/>
        <v>0.1426178224738818</v>
      </c>
      <c r="M38" s="120">
        <f t="shared" si="30"/>
        <v>14.3</v>
      </c>
      <c r="N38" s="121">
        <f t="shared" si="31"/>
        <v>0.20669249633895917</v>
      </c>
      <c r="O38" s="121">
        <f t="shared" si="32"/>
        <v>1.2401549780337551</v>
      </c>
      <c r="P38" s="232">
        <f t="shared" si="33"/>
        <v>4</v>
      </c>
      <c r="Q38" s="233">
        <f t="shared" si="34"/>
        <v>2</v>
      </c>
      <c r="R38" s="233">
        <f t="shared" si="35"/>
        <v>12</v>
      </c>
      <c r="T38">
        <v>520</v>
      </c>
      <c r="U38">
        <v>9974</v>
      </c>
      <c r="V38" t="s">
        <v>402</v>
      </c>
      <c r="W38">
        <v>967.62099999999998</v>
      </c>
      <c r="X38">
        <v>551.875</v>
      </c>
      <c r="Y38">
        <v>1.7529999999999999</v>
      </c>
      <c r="Z38">
        <v>14.3</v>
      </c>
      <c r="AA38">
        <v>56.096366000000003</v>
      </c>
      <c r="AB38">
        <v>1.819698</v>
      </c>
      <c r="AC38">
        <v>15.684132999999999</v>
      </c>
      <c r="AD38" s="1">
        <v>138</v>
      </c>
      <c r="AE38">
        <v>2</v>
      </c>
      <c r="AF38">
        <v>12</v>
      </c>
      <c r="AG38">
        <v>67</v>
      </c>
      <c r="AH38">
        <v>17.249262999999999</v>
      </c>
      <c r="AI38">
        <v>7.5</v>
      </c>
      <c r="AJ38">
        <v>0</v>
      </c>
      <c r="AK38">
        <v>4</v>
      </c>
      <c r="AL38">
        <v>20</v>
      </c>
      <c r="AM38" t="s">
        <v>403</v>
      </c>
      <c r="AN38" t="s">
        <v>515</v>
      </c>
      <c r="AO38">
        <v>904.29600000000005</v>
      </c>
      <c r="AR38" t="s">
        <v>119</v>
      </c>
      <c r="AS38" t="s">
        <v>124</v>
      </c>
      <c r="AT38" t="s">
        <v>399</v>
      </c>
      <c r="AU38" t="s">
        <v>402</v>
      </c>
      <c r="AV38" t="s">
        <v>200</v>
      </c>
      <c r="AW38">
        <v>2</v>
      </c>
      <c r="BB38">
        <v>0.8353826067575354</v>
      </c>
      <c r="BC38" t="s">
        <v>67</v>
      </c>
      <c r="BF38" t="s">
        <v>119</v>
      </c>
      <c r="BG38" t="s">
        <v>124</v>
      </c>
      <c r="BH38" t="s">
        <v>402</v>
      </c>
      <c r="BI38">
        <v>9974</v>
      </c>
      <c r="BJ38">
        <v>2</v>
      </c>
      <c r="BK38" t="s">
        <v>399</v>
      </c>
      <c r="BL38" t="s">
        <v>240</v>
      </c>
      <c r="BM38">
        <v>0.8353826067575354</v>
      </c>
      <c r="BN38" t="s">
        <v>67</v>
      </c>
      <c r="BO38" t="s">
        <v>183</v>
      </c>
      <c r="BP38">
        <v>967.62100000000009</v>
      </c>
    </row>
    <row r="39" spans="1:68" ht="16.5">
      <c r="A39" s="127" t="str">
        <f t="shared" si="18"/>
        <v>세운교통</v>
      </c>
      <c r="B39" s="128" t="str">
        <f t="shared" si="19"/>
        <v>박종배</v>
      </c>
      <c r="C39" s="129" t="str">
        <f t="shared" si="20"/>
        <v>B</v>
      </c>
      <c r="D39" s="130">
        <f t="shared" si="21"/>
        <v>0.94544010749524721</v>
      </c>
      <c r="E39" s="131">
        <f t="shared" si="22"/>
        <v>8499</v>
      </c>
      <c r="F39" s="132" t="str">
        <f t="shared" si="23"/>
        <v>11</v>
      </c>
      <c r="G39" s="133" t="str">
        <f t="shared" si="24"/>
        <v>70바3837</v>
      </c>
      <c r="H39" s="134">
        <f t="shared" si="25"/>
        <v>3</v>
      </c>
      <c r="I39" s="135">
        <f t="shared" si="26"/>
        <v>1859.3809999999999</v>
      </c>
      <c r="J39" s="136">
        <f t="shared" si="27"/>
        <v>3.8475788618209411E-2</v>
      </c>
      <c r="K39" s="136">
        <f t="shared" si="28"/>
        <v>0.31819325324461867</v>
      </c>
      <c r="L39" s="136">
        <f t="shared" si="29"/>
        <v>0.13337772086516966</v>
      </c>
      <c r="M39" s="137">
        <f t="shared" si="30"/>
        <v>11.124000000000001</v>
      </c>
      <c r="N39" s="138">
        <f t="shared" si="31"/>
        <v>5.3781339058536146E-2</v>
      </c>
      <c r="O39" s="138">
        <f t="shared" si="32"/>
        <v>1.8285655279902289</v>
      </c>
      <c r="P39" s="230">
        <f t="shared" si="33"/>
        <v>4</v>
      </c>
      <c r="Q39" s="231">
        <f t="shared" si="34"/>
        <v>1</v>
      </c>
      <c r="R39" s="231">
        <f t="shared" si="35"/>
        <v>34</v>
      </c>
      <c r="T39">
        <v>520</v>
      </c>
      <c r="U39">
        <v>8499</v>
      </c>
      <c r="V39" t="s">
        <v>290</v>
      </c>
      <c r="W39">
        <v>1859.3810000000001</v>
      </c>
      <c r="X39">
        <v>1027.366</v>
      </c>
      <c r="Y39">
        <v>1.81</v>
      </c>
      <c r="Z39">
        <v>11.124000000000001</v>
      </c>
      <c r="AA39">
        <v>117.612742</v>
      </c>
      <c r="AB39">
        <v>4.5252429999999997</v>
      </c>
      <c r="AC39">
        <v>37.423580999999999</v>
      </c>
      <c r="AD39" s="1">
        <v>248</v>
      </c>
      <c r="AE39">
        <v>1</v>
      </c>
      <c r="AF39">
        <v>34</v>
      </c>
      <c r="AG39">
        <v>66</v>
      </c>
      <c r="AH39">
        <v>15.809348999999999</v>
      </c>
      <c r="AI39">
        <v>17.8</v>
      </c>
      <c r="AJ39">
        <v>0</v>
      </c>
      <c r="AK39">
        <v>4</v>
      </c>
      <c r="AL39">
        <v>850</v>
      </c>
      <c r="AM39" t="s">
        <v>291</v>
      </c>
      <c r="AN39" t="s">
        <v>516</v>
      </c>
      <c r="AO39">
        <v>1566.72</v>
      </c>
      <c r="AR39" t="s">
        <v>119</v>
      </c>
      <c r="AS39" t="s">
        <v>120</v>
      </c>
      <c r="AT39" t="s">
        <v>205</v>
      </c>
      <c r="AU39" t="s">
        <v>290</v>
      </c>
      <c r="AV39" t="s">
        <v>200</v>
      </c>
      <c r="AW39">
        <v>3</v>
      </c>
      <c r="BB39">
        <v>0.94544010749524721</v>
      </c>
      <c r="BC39" t="s">
        <v>68</v>
      </c>
      <c r="BF39" t="s">
        <v>119</v>
      </c>
      <c r="BG39" t="s">
        <v>120</v>
      </c>
      <c r="BH39" t="s">
        <v>290</v>
      </c>
      <c r="BI39">
        <v>8499</v>
      </c>
      <c r="BJ39">
        <v>3</v>
      </c>
      <c r="BK39" t="s">
        <v>205</v>
      </c>
      <c r="BL39" t="s">
        <v>240</v>
      </c>
      <c r="BM39">
        <v>0.94544010749524721</v>
      </c>
      <c r="BN39" t="s">
        <v>68</v>
      </c>
      <c r="BO39" t="s">
        <v>179</v>
      </c>
      <c r="BP39">
        <v>1859.3809999999999</v>
      </c>
    </row>
    <row r="40" spans="1:68" ht="16.5">
      <c r="A40" s="110" t="str">
        <f t="shared" si="18"/>
        <v>세운교통</v>
      </c>
      <c r="B40" s="111" t="str">
        <f t="shared" si="19"/>
        <v>박종철</v>
      </c>
      <c r="C40" s="112" t="str">
        <f t="shared" si="20"/>
        <v>A</v>
      </c>
      <c r="D40" s="113">
        <f t="shared" si="21"/>
        <v>0.97650000000000003</v>
      </c>
      <c r="E40" s="114">
        <f t="shared" si="22"/>
        <v>5096</v>
      </c>
      <c r="F40" s="115" t="str">
        <f t="shared" si="23"/>
        <v>11</v>
      </c>
      <c r="G40" s="116" t="str">
        <f t="shared" si="24"/>
        <v>70바3828</v>
      </c>
      <c r="H40" s="117">
        <f t="shared" si="25"/>
        <v>1</v>
      </c>
      <c r="I40" s="118">
        <f t="shared" si="26"/>
        <v>2316.3380000000002</v>
      </c>
      <c r="J40" s="119">
        <f t="shared" si="27"/>
        <v>1.1953632419048399E-2</v>
      </c>
      <c r="K40" s="119">
        <f t="shared" si="28"/>
        <v>0.37488497258706532</v>
      </c>
      <c r="L40" s="119">
        <f t="shared" si="29"/>
        <v>7.6413718550574217E-2</v>
      </c>
      <c r="M40" s="120">
        <f t="shared" si="30"/>
        <v>17.902999999999999</v>
      </c>
      <c r="N40" s="121">
        <f t="shared" si="31"/>
        <v>0.25902955440872616</v>
      </c>
      <c r="O40" s="121">
        <f t="shared" si="32"/>
        <v>28.622765762164242</v>
      </c>
      <c r="P40" s="232">
        <f t="shared" si="33"/>
        <v>6</v>
      </c>
      <c r="Q40" s="233">
        <f t="shared" si="34"/>
        <v>6</v>
      </c>
      <c r="R40" s="233">
        <f t="shared" si="35"/>
        <v>663</v>
      </c>
      <c r="T40">
        <v>520</v>
      </c>
      <c r="U40">
        <v>5096</v>
      </c>
      <c r="V40" t="s">
        <v>292</v>
      </c>
      <c r="W40">
        <v>2316.3380000000002</v>
      </c>
      <c r="X40">
        <v>1185.93</v>
      </c>
      <c r="Y40">
        <v>1.9530000000000001</v>
      </c>
      <c r="Z40">
        <v>17.902999999999999</v>
      </c>
      <c r="AA40">
        <v>144.49164400000001</v>
      </c>
      <c r="AB40">
        <v>1.7272000000000001</v>
      </c>
      <c r="AC40">
        <v>54.167746000000001</v>
      </c>
      <c r="AD40" s="1">
        <v>177</v>
      </c>
      <c r="AE40">
        <v>6</v>
      </c>
      <c r="AF40">
        <v>663</v>
      </c>
      <c r="AG40">
        <v>75</v>
      </c>
      <c r="AH40">
        <v>16.030947000000001</v>
      </c>
      <c r="AI40">
        <v>840.1</v>
      </c>
      <c r="AJ40">
        <v>0</v>
      </c>
      <c r="AK40">
        <v>6</v>
      </c>
      <c r="AL40">
        <v>1493</v>
      </c>
      <c r="AM40" t="s">
        <v>293</v>
      </c>
      <c r="AN40" t="s">
        <v>517</v>
      </c>
      <c r="AO40">
        <v>2316.3380000000002</v>
      </c>
      <c r="AR40" t="s">
        <v>119</v>
      </c>
      <c r="AS40" t="s">
        <v>120</v>
      </c>
      <c r="AT40" t="s">
        <v>204</v>
      </c>
      <c r="AU40" t="s">
        <v>292</v>
      </c>
      <c r="AV40" t="s">
        <v>48</v>
      </c>
      <c r="AW40">
        <v>1</v>
      </c>
      <c r="BB40">
        <v>0.97650000000000003</v>
      </c>
      <c r="BC40" t="s">
        <v>66</v>
      </c>
      <c r="BF40" t="s">
        <v>119</v>
      </c>
      <c r="BG40" t="s">
        <v>120</v>
      </c>
      <c r="BH40" t="s">
        <v>292</v>
      </c>
      <c r="BI40">
        <v>5096</v>
      </c>
      <c r="BJ40">
        <v>1</v>
      </c>
      <c r="BK40" t="s">
        <v>204</v>
      </c>
      <c r="BL40" t="s">
        <v>178</v>
      </c>
      <c r="BM40">
        <v>0.97650000000000003</v>
      </c>
      <c r="BN40" t="s">
        <v>66</v>
      </c>
      <c r="BO40" t="s">
        <v>182</v>
      </c>
      <c r="BP40">
        <v>2316.3380000000002</v>
      </c>
    </row>
    <row r="41" spans="1:68" ht="16.5">
      <c r="A41" s="127" t="str">
        <f t="shared" si="18"/>
        <v>세운교통</v>
      </c>
      <c r="B41" s="128" t="str">
        <f t="shared" si="19"/>
        <v>방명천</v>
      </c>
      <c r="C41" s="129" t="str">
        <f t="shared" si="20"/>
        <v>S</v>
      </c>
      <c r="D41" s="130">
        <f t="shared" si="21"/>
        <v>1.1807809620310949</v>
      </c>
      <c r="E41" s="131">
        <f t="shared" si="22"/>
        <v>5228</v>
      </c>
      <c r="F41" s="132" t="str">
        <f t="shared" si="23"/>
        <v>11</v>
      </c>
      <c r="G41" s="133" t="str">
        <f t="shared" si="24"/>
        <v>73아1597</v>
      </c>
      <c r="H41" s="134">
        <f t="shared" si="25"/>
        <v>2</v>
      </c>
      <c r="I41" s="135">
        <f t="shared" si="26"/>
        <v>2161.33</v>
      </c>
      <c r="J41" s="136">
        <f t="shared" si="27"/>
        <v>4.0729625280247379E-2</v>
      </c>
      <c r="K41" s="136">
        <f t="shared" si="28"/>
        <v>0.37627169502752139</v>
      </c>
      <c r="L41" s="136">
        <f t="shared" si="29"/>
        <v>0.17257892131234009</v>
      </c>
      <c r="M41" s="137">
        <f t="shared" si="30"/>
        <v>18.347999999999999</v>
      </c>
      <c r="N41" s="138">
        <f t="shared" si="31"/>
        <v>1.3247749824010497</v>
      </c>
      <c r="O41" s="138">
        <f t="shared" si="32"/>
        <v>28.505503069594997</v>
      </c>
      <c r="P41" s="230">
        <f t="shared" si="33"/>
        <v>27</v>
      </c>
      <c r="Q41" s="231">
        <f t="shared" si="34"/>
        <v>29</v>
      </c>
      <c r="R41" s="231">
        <f t="shared" si="35"/>
        <v>624</v>
      </c>
      <c r="T41">
        <v>520</v>
      </c>
      <c r="U41">
        <v>5228</v>
      </c>
      <c r="V41" t="s">
        <v>294</v>
      </c>
      <c r="W41">
        <v>2189.0509999999999</v>
      </c>
      <c r="X41">
        <v>1031.7190000000001</v>
      </c>
      <c r="Y41">
        <v>2.1219999999999999</v>
      </c>
      <c r="Z41">
        <v>18.347999999999999</v>
      </c>
      <c r="AA41">
        <v>134.77690899999999</v>
      </c>
      <c r="AB41">
        <v>5.4894129999999999</v>
      </c>
      <c r="AC41">
        <v>50.712736</v>
      </c>
      <c r="AD41" s="1">
        <v>373</v>
      </c>
      <c r="AE41">
        <v>29</v>
      </c>
      <c r="AF41">
        <v>624</v>
      </c>
      <c r="AG41">
        <v>80</v>
      </c>
      <c r="AH41">
        <v>16.242031999999998</v>
      </c>
      <c r="AI41">
        <v>575.20000000000005</v>
      </c>
      <c r="AJ41">
        <v>0</v>
      </c>
      <c r="AK41">
        <v>27</v>
      </c>
      <c r="AL41">
        <v>11817</v>
      </c>
      <c r="AM41" t="s">
        <v>295</v>
      </c>
      <c r="AN41" t="s">
        <v>518</v>
      </c>
      <c r="AO41">
        <v>2108.39</v>
      </c>
      <c r="AR41" t="s">
        <v>119</v>
      </c>
      <c r="AS41" t="s">
        <v>120</v>
      </c>
      <c r="AT41" t="s">
        <v>211</v>
      </c>
      <c r="AU41" t="s">
        <v>294</v>
      </c>
      <c r="AV41" t="s">
        <v>200</v>
      </c>
      <c r="AW41">
        <v>2</v>
      </c>
      <c r="BB41">
        <v>1.1807809620310949</v>
      </c>
      <c r="BC41" t="s">
        <v>71</v>
      </c>
      <c r="BF41" t="s">
        <v>119</v>
      </c>
      <c r="BG41" t="s">
        <v>120</v>
      </c>
      <c r="BH41" t="s">
        <v>294</v>
      </c>
      <c r="BI41">
        <v>5228</v>
      </c>
      <c r="BJ41">
        <v>2</v>
      </c>
      <c r="BK41" t="s">
        <v>211</v>
      </c>
      <c r="BL41" t="s">
        <v>239</v>
      </c>
      <c r="BM41">
        <v>1.1807809620310949</v>
      </c>
      <c r="BN41" t="s">
        <v>71</v>
      </c>
      <c r="BO41" t="s">
        <v>180</v>
      </c>
      <c r="BP41">
        <v>2161.33</v>
      </c>
    </row>
    <row r="42" spans="1:68" ht="16.5">
      <c r="A42" s="110" t="str">
        <f t="shared" si="18"/>
        <v>세운교통</v>
      </c>
      <c r="B42" s="111" t="str">
        <f t="shared" si="19"/>
        <v>백상기</v>
      </c>
      <c r="C42" s="112" t="str">
        <f t="shared" si="20"/>
        <v>C</v>
      </c>
      <c r="D42" s="113">
        <f t="shared" si="21"/>
        <v>0.89384222520062373</v>
      </c>
      <c r="E42" s="114">
        <f t="shared" si="22"/>
        <v>894</v>
      </c>
      <c r="F42" s="115" t="str">
        <f t="shared" si="23"/>
        <v>28</v>
      </c>
      <c r="G42" s="116" t="str">
        <f t="shared" si="24"/>
        <v>73아1010</v>
      </c>
      <c r="H42" s="117">
        <f t="shared" si="25"/>
        <v>2</v>
      </c>
      <c r="I42" s="118">
        <f t="shared" si="26"/>
        <v>1565.7700000000002</v>
      </c>
      <c r="J42" s="119">
        <f t="shared" si="27"/>
        <v>2.3773753260115632E-2</v>
      </c>
      <c r="K42" s="119">
        <f t="shared" si="28"/>
        <v>0.37143591857458735</v>
      </c>
      <c r="L42" s="119">
        <f t="shared" si="29"/>
        <v>0.13348065169213869</v>
      </c>
      <c r="M42" s="120">
        <f t="shared" si="30"/>
        <v>11.189</v>
      </c>
      <c r="N42" s="121">
        <f t="shared" si="31"/>
        <v>0</v>
      </c>
      <c r="O42" s="121">
        <f t="shared" si="32"/>
        <v>0.51093072418043517</v>
      </c>
      <c r="P42" s="232">
        <f t="shared" si="33"/>
        <v>82</v>
      </c>
      <c r="Q42" s="233">
        <f t="shared" si="34"/>
        <v>0</v>
      </c>
      <c r="R42" s="233">
        <f t="shared" si="35"/>
        <v>8</v>
      </c>
      <c r="T42">
        <v>520</v>
      </c>
      <c r="U42">
        <v>894</v>
      </c>
      <c r="V42" t="s">
        <v>408</v>
      </c>
      <c r="W42">
        <v>1565.77</v>
      </c>
      <c r="X42">
        <v>837.53300000000002</v>
      </c>
      <c r="Y42">
        <v>1.87</v>
      </c>
      <c r="Z42">
        <v>11.189</v>
      </c>
      <c r="AA42">
        <v>168.263587</v>
      </c>
      <c r="AB42">
        <v>4.0002570000000004</v>
      </c>
      <c r="AC42">
        <v>62.499139999999997</v>
      </c>
      <c r="AD42" s="1">
        <v>209</v>
      </c>
      <c r="AE42">
        <v>0</v>
      </c>
      <c r="AF42">
        <v>8</v>
      </c>
      <c r="AG42">
        <v>68</v>
      </c>
      <c r="AH42">
        <v>9.3054590000000008</v>
      </c>
      <c r="AI42">
        <v>1.9</v>
      </c>
      <c r="AJ42">
        <v>0</v>
      </c>
      <c r="AK42">
        <v>82</v>
      </c>
      <c r="AL42">
        <v>22185</v>
      </c>
      <c r="AM42" t="s">
        <v>409</v>
      </c>
      <c r="AN42" t="s">
        <v>519</v>
      </c>
      <c r="AO42">
        <v>1449.13</v>
      </c>
      <c r="AR42" t="s">
        <v>119</v>
      </c>
      <c r="AS42" t="s">
        <v>123</v>
      </c>
      <c r="AT42" t="s">
        <v>230</v>
      </c>
      <c r="AU42" t="s">
        <v>408</v>
      </c>
      <c r="AV42" t="s">
        <v>200</v>
      </c>
      <c r="AW42">
        <v>2</v>
      </c>
      <c r="BB42">
        <v>0.89384222520062373</v>
      </c>
      <c r="BC42" t="s">
        <v>69</v>
      </c>
      <c r="BF42" t="s">
        <v>119</v>
      </c>
      <c r="BG42" t="s">
        <v>123</v>
      </c>
      <c r="BH42" t="s">
        <v>408</v>
      </c>
      <c r="BI42">
        <v>894</v>
      </c>
      <c r="BJ42">
        <v>2</v>
      </c>
      <c r="BK42" t="s">
        <v>230</v>
      </c>
      <c r="BL42" t="s">
        <v>466</v>
      </c>
      <c r="BM42">
        <v>0.89384222520062373</v>
      </c>
      <c r="BN42" t="s">
        <v>69</v>
      </c>
      <c r="BO42" t="s">
        <v>181</v>
      </c>
      <c r="BP42">
        <v>1565.7700000000002</v>
      </c>
    </row>
    <row r="43" spans="1:68" ht="16.5">
      <c r="A43" s="127" t="str">
        <f t="shared" si="18"/>
        <v>세운교통</v>
      </c>
      <c r="B43" s="128" t="str">
        <f t="shared" si="19"/>
        <v>서영석</v>
      </c>
      <c r="C43" s="129" t="str">
        <f t="shared" si="20"/>
        <v>F</v>
      </c>
      <c r="D43" s="130">
        <f t="shared" si="21"/>
        <v>0.73047863121345535</v>
      </c>
      <c r="E43" s="131">
        <f t="shared" si="22"/>
        <v>6852</v>
      </c>
      <c r="F43" s="132" t="str">
        <f t="shared" si="23"/>
        <v>24-1</v>
      </c>
      <c r="G43" s="133" t="str">
        <f t="shared" si="24"/>
        <v>70바3853</v>
      </c>
      <c r="H43" s="134">
        <f t="shared" si="25"/>
        <v>2</v>
      </c>
      <c r="I43" s="135">
        <f t="shared" si="26"/>
        <v>551.34100000000001</v>
      </c>
      <c r="J43" s="136">
        <f t="shared" si="27"/>
        <v>2.7947453244639951E-2</v>
      </c>
      <c r="K43" s="136">
        <f t="shared" si="28"/>
        <v>0.39018803825485382</v>
      </c>
      <c r="L43" s="136">
        <f t="shared" si="29"/>
        <v>0.1432870038687491</v>
      </c>
      <c r="M43" s="137">
        <f t="shared" si="30"/>
        <v>19.018999999999998</v>
      </c>
      <c r="N43" s="138">
        <f t="shared" si="31"/>
        <v>0</v>
      </c>
      <c r="O43" s="138">
        <f t="shared" si="32"/>
        <v>68.015982849089767</v>
      </c>
      <c r="P43" s="230">
        <f t="shared" si="33"/>
        <v>7</v>
      </c>
      <c r="Q43" s="231">
        <f t="shared" si="34"/>
        <v>0</v>
      </c>
      <c r="R43" s="231">
        <f t="shared" si="35"/>
        <v>375</v>
      </c>
      <c r="T43">
        <v>520</v>
      </c>
      <c r="U43">
        <v>6852</v>
      </c>
      <c r="V43" t="s">
        <v>296</v>
      </c>
      <c r="W43">
        <v>551.34100000000001</v>
      </c>
      <c r="X43">
        <v>340.53899999999999</v>
      </c>
      <c r="Y43">
        <v>1.619</v>
      </c>
      <c r="Z43">
        <v>19.018999999999998</v>
      </c>
      <c r="AA43">
        <v>32.709992999999997</v>
      </c>
      <c r="AB43">
        <v>0.914161</v>
      </c>
      <c r="AC43">
        <v>12.763048</v>
      </c>
      <c r="AD43" s="1">
        <v>79</v>
      </c>
      <c r="AE43">
        <v>0</v>
      </c>
      <c r="AF43">
        <v>375</v>
      </c>
      <c r="AG43">
        <v>80</v>
      </c>
      <c r="AH43">
        <v>16.855429999999998</v>
      </c>
      <c r="AI43">
        <v>607.9</v>
      </c>
      <c r="AJ43">
        <v>0</v>
      </c>
      <c r="AK43">
        <v>7</v>
      </c>
      <c r="AL43">
        <v>7150</v>
      </c>
      <c r="AM43" t="s">
        <v>297</v>
      </c>
      <c r="AN43" t="s">
        <v>520</v>
      </c>
      <c r="AO43">
        <v>430.09300000000002</v>
      </c>
      <c r="AR43" t="s">
        <v>119</v>
      </c>
      <c r="AS43" t="s">
        <v>121</v>
      </c>
      <c r="AT43" t="s">
        <v>223</v>
      </c>
      <c r="AU43" t="s">
        <v>296</v>
      </c>
      <c r="AV43" t="s">
        <v>200</v>
      </c>
      <c r="AW43">
        <v>2</v>
      </c>
      <c r="BB43">
        <v>0.73047863121345535</v>
      </c>
      <c r="BC43" t="s">
        <v>70</v>
      </c>
      <c r="BF43" t="s">
        <v>119</v>
      </c>
      <c r="BG43" t="s">
        <v>121</v>
      </c>
      <c r="BH43" t="s">
        <v>296</v>
      </c>
      <c r="BI43">
        <v>6852</v>
      </c>
      <c r="BJ43">
        <v>2</v>
      </c>
      <c r="BK43" t="s">
        <v>223</v>
      </c>
      <c r="BL43" t="s">
        <v>220</v>
      </c>
      <c r="BM43">
        <v>0.73047863121345535</v>
      </c>
      <c r="BN43" t="s">
        <v>70</v>
      </c>
      <c r="BO43" t="s">
        <v>192</v>
      </c>
      <c r="BP43">
        <v>551.34100000000001</v>
      </c>
    </row>
    <row r="44" spans="1:68" ht="16.5">
      <c r="A44" s="110" t="str">
        <f t="shared" si="18"/>
        <v>세운교통</v>
      </c>
      <c r="B44" s="111" t="str">
        <f t="shared" si="19"/>
        <v>선종열</v>
      </c>
      <c r="C44" s="112" t="str">
        <f t="shared" si="20"/>
        <v>A</v>
      </c>
      <c r="D44" s="113">
        <f t="shared" si="21"/>
        <v>0.95350000000000001</v>
      </c>
      <c r="E44" s="114">
        <f t="shared" si="22"/>
        <v>3237</v>
      </c>
      <c r="F44" s="115" t="str">
        <f t="shared" si="23"/>
        <v>11</v>
      </c>
      <c r="G44" s="116" t="str">
        <f t="shared" si="24"/>
        <v>70바3828</v>
      </c>
      <c r="H44" s="117">
        <f t="shared" si="25"/>
        <v>1</v>
      </c>
      <c r="I44" s="118">
        <f t="shared" si="26"/>
        <v>1163.748</v>
      </c>
      <c r="J44" s="119">
        <f t="shared" si="27"/>
        <v>1.2272704959469707E-2</v>
      </c>
      <c r="K44" s="119">
        <f t="shared" si="28"/>
        <v>0.36001358871325667</v>
      </c>
      <c r="L44" s="119">
        <f t="shared" si="29"/>
        <v>0.2801293750880775</v>
      </c>
      <c r="M44" s="120">
        <f t="shared" si="30"/>
        <v>17.108000000000001</v>
      </c>
      <c r="N44" s="121">
        <f t="shared" si="31"/>
        <v>8.5929256161986961E-2</v>
      </c>
      <c r="O44" s="121">
        <f t="shared" si="32"/>
        <v>7.3899160299308786</v>
      </c>
      <c r="P44" s="232">
        <f t="shared" si="33"/>
        <v>0</v>
      </c>
      <c r="Q44" s="233">
        <f t="shared" si="34"/>
        <v>1</v>
      </c>
      <c r="R44" s="233">
        <f t="shared" si="35"/>
        <v>86</v>
      </c>
      <c r="T44">
        <v>520</v>
      </c>
      <c r="U44">
        <v>3237</v>
      </c>
      <c r="V44" t="s">
        <v>298</v>
      </c>
      <c r="W44">
        <v>1163.748</v>
      </c>
      <c r="X44">
        <v>610.28700000000003</v>
      </c>
      <c r="Y44">
        <v>1.907</v>
      </c>
      <c r="Z44">
        <v>17.108000000000001</v>
      </c>
      <c r="AA44">
        <v>75.006366</v>
      </c>
      <c r="AB44">
        <v>0.92053099999999999</v>
      </c>
      <c r="AC44">
        <v>27.003311</v>
      </c>
      <c r="AD44" s="1">
        <v>326</v>
      </c>
      <c r="AE44">
        <v>1</v>
      </c>
      <c r="AF44">
        <v>86</v>
      </c>
      <c r="AG44">
        <v>74</v>
      </c>
      <c r="AH44">
        <v>15.515323</v>
      </c>
      <c r="AI44">
        <v>327.5</v>
      </c>
      <c r="AJ44">
        <v>0</v>
      </c>
      <c r="AK44">
        <v>0</v>
      </c>
      <c r="AL44">
        <v>0</v>
      </c>
      <c r="AM44" t="s">
        <v>299</v>
      </c>
      <c r="AN44" t="s">
        <v>521</v>
      </c>
      <c r="AO44">
        <v>1163.748</v>
      </c>
      <c r="AR44" t="s">
        <v>119</v>
      </c>
      <c r="AS44" t="s">
        <v>120</v>
      </c>
      <c r="AT44" t="s">
        <v>204</v>
      </c>
      <c r="AU44" t="s">
        <v>298</v>
      </c>
      <c r="AV44" t="s">
        <v>48</v>
      </c>
      <c r="AW44">
        <v>1</v>
      </c>
      <c r="BB44">
        <v>0.95350000000000001</v>
      </c>
      <c r="BC44" t="s">
        <v>66</v>
      </c>
      <c r="BF44" t="s">
        <v>119</v>
      </c>
      <c r="BG44" t="s">
        <v>120</v>
      </c>
      <c r="BH44" t="s">
        <v>298</v>
      </c>
      <c r="BI44">
        <v>3237</v>
      </c>
      <c r="BJ44">
        <v>1</v>
      </c>
      <c r="BK44" t="s">
        <v>204</v>
      </c>
      <c r="BL44" t="s">
        <v>178</v>
      </c>
      <c r="BM44">
        <v>0.95350000000000001</v>
      </c>
      <c r="BN44" t="s">
        <v>66</v>
      </c>
      <c r="BO44" t="s">
        <v>182</v>
      </c>
      <c r="BP44">
        <v>1163.748</v>
      </c>
    </row>
    <row r="45" spans="1:68" ht="16.5">
      <c r="A45" s="127" t="str">
        <f t="shared" si="18"/>
        <v>세운교통</v>
      </c>
      <c r="B45" s="128" t="str">
        <f t="shared" si="19"/>
        <v>소종원</v>
      </c>
      <c r="C45" s="129" t="str">
        <f t="shared" si="20"/>
        <v>F</v>
      </c>
      <c r="D45" s="130">
        <f t="shared" si="21"/>
        <v>0.78476190476190466</v>
      </c>
      <c r="E45" s="131">
        <f t="shared" si="22"/>
        <v>5465</v>
      </c>
      <c r="F45" s="132" t="str">
        <f t="shared" si="23"/>
        <v>67-1</v>
      </c>
      <c r="G45" s="133" t="str">
        <f t="shared" si="24"/>
        <v>70바3836</v>
      </c>
      <c r="H45" s="134">
        <f t="shared" si="25"/>
        <v>1</v>
      </c>
      <c r="I45" s="135">
        <f t="shared" si="26"/>
        <v>608.60799999999995</v>
      </c>
      <c r="J45" s="136">
        <f t="shared" si="27"/>
        <v>3.5776717315644808E-2</v>
      </c>
      <c r="K45" s="136">
        <f t="shared" si="28"/>
        <v>0.39389760039093669</v>
      </c>
      <c r="L45" s="136">
        <f t="shared" si="29"/>
        <v>0.11501656238498345</v>
      </c>
      <c r="M45" s="137">
        <f t="shared" si="30"/>
        <v>20.975999999999999</v>
      </c>
      <c r="N45" s="138">
        <f t="shared" si="31"/>
        <v>0</v>
      </c>
      <c r="O45" s="138">
        <f t="shared" si="32"/>
        <v>16.666515152892551</v>
      </c>
      <c r="P45" s="230">
        <f t="shared" si="33"/>
        <v>21</v>
      </c>
      <c r="Q45" s="231">
        <f t="shared" si="34"/>
        <v>0</v>
      </c>
      <c r="R45" s="231">
        <f t="shared" si="35"/>
        <v>110</v>
      </c>
      <c r="T45">
        <v>520</v>
      </c>
      <c r="U45">
        <v>5465</v>
      </c>
      <c r="V45" t="s">
        <v>300</v>
      </c>
      <c r="W45">
        <v>660.00599999999997</v>
      </c>
      <c r="X45">
        <v>399.14699999999999</v>
      </c>
      <c r="Y45">
        <v>1.6539999999999999</v>
      </c>
      <c r="Z45">
        <v>20.975999999999999</v>
      </c>
      <c r="AA45">
        <v>45.101930000000003</v>
      </c>
      <c r="AB45">
        <v>1.613599</v>
      </c>
      <c r="AC45">
        <v>17.765542</v>
      </c>
      <c r="AD45" s="1">
        <v>70</v>
      </c>
      <c r="AE45">
        <v>0</v>
      </c>
      <c r="AF45">
        <v>110</v>
      </c>
      <c r="AG45">
        <v>73</v>
      </c>
      <c r="AH45">
        <v>14.633653000000001</v>
      </c>
      <c r="AI45">
        <v>108.1</v>
      </c>
      <c r="AJ45">
        <v>0</v>
      </c>
      <c r="AK45">
        <v>21</v>
      </c>
      <c r="AL45">
        <v>14196</v>
      </c>
      <c r="AM45" t="s">
        <v>301</v>
      </c>
      <c r="AN45" t="s">
        <v>522</v>
      </c>
      <c r="AO45">
        <v>608.60799999999995</v>
      </c>
      <c r="AR45" t="s">
        <v>119</v>
      </c>
      <c r="AS45" t="s">
        <v>124</v>
      </c>
      <c r="AT45" t="s">
        <v>237</v>
      </c>
      <c r="AU45" t="s">
        <v>300</v>
      </c>
      <c r="AV45" t="s">
        <v>200</v>
      </c>
      <c r="AW45">
        <v>1</v>
      </c>
      <c r="BB45">
        <v>0.78476190476190466</v>
      </c>
      <c r="BC45" t="s">
        <v>70</v>
      </c>
      <c r="BF45" t="s">
        <v>119</v>
      </c>
      <c r="BG45" t="s">
        <v>124</v>
      </c>
      <c r="BH45" t="s">
        <v>300</v>
      </c>
      <c r="BI45">
        <v>5465</v>
      </c>
      <c r="BJ45">
        <v>1</v>
      </c>
      <c r="BK45" t="s">
        <v>237</v>
      </c>
      <c r="BL45" t="s">
        <v>178</v>
      </c>
      <c r="BM45">
        <v>0.78476190476190466</v>
      </c>
      <c r="BN45" t="s">
        <v>70</v>
      </c>
      <c r="BO45" t="s">
        <v>192</v>
      </c>
      <c r="BP45">
        <v>608.60799999999995</v>
      </c>
    </row>
    <row r="46" spans="1:68" ht="16.5">
      <c r="A46" s="110" t="str">
        <f t="shared" si="18"/>
        <v>세운교통</v>
      </c>
      <c r="B46" s="111" t="str">
        <f t="shared" si="19"/>
        <v>송상역</v>
      </c>
      <c r="C46" s="112" t="str">
        <f t="shared" si="20"/>
        <v>D</v>
      </c>
      <c r="D46" s="113">
        <f t="shared" si="21"/>
        <v>0.84685371256862263</v>
      </c>
      <c r="E46" s="114">
        <f t="shared" si="22"/>
        <v>1741</v>
      </c>
      <c r="F46" s="115" t="str">
        <f t="shared" si="23"/>
        <v>67-1</v>
      </c>
      <c r="G46" s="116" t="str">
        <f t="shared" si="24"/>
        <v>70바3835</v>
      </c>
      <c r="H46" s="117">
        <f t="shared" si="25"/>
        <v>4</v>
      </c>
      <c r="I46" s="118">
        <f t="shared" si="26"/>
        <v>782.49699999999996</v>
      </c>
      <c r="J46" s="119">
        <f t="shared" si="27"/>
        <v>3.9579189811581789E-2</v>
      </c>
      <c r="K46" s="119">
        <f t="shared" si="28"/>
        <v>0.29803721615382667</v>
      </c>
      <c r="L46" s="119">
        <f t="shared" si="29"/>
        <v>0.13674173830698394</v>
      </c>
      <c r="M46" s="120">
        <f t="shared" si="30"/>
        <v>13.768000000000001</v>
      </c>
      <c r="N46" s="121">
        <f t="shared" si="31"/>
        <v>0.36627442745202415</v>
      </c>
      <c r="O46" s="121">
        <f t="shared" si="32"/>
        <v>8.9126777346659214</v>
      </c>
      <c r="P46" s="232">
        <f t="shared" si="33"/>
        <v>1</v>
      </c>
      <c r="Q46" s="233">
        <f t="shared" si="34"/>
        <v>3</v>
      </c>
      <c r="R46" s="233">
        <f t="shared" si="35"/>
        <v>73</v>
      </c>
      <c r="T46">
        <v>520</v>
      </c>
      <c r="U46">
        <v>1741</v>
      </c>
      <c r="V46" t="s">
        <v>302</v>
      </c>
      <c r="W46">
        <v>819.05799999999999</v>
      </c>
      <c r="X46">
        <v>458.05399999999997</v>
      </c>
      <c r="Y46">
        <v>1.788</v>
      </c>
      <c r="Z46">
        <v>13.768000000000001</v>
      </c>
      <c r="AA46">
        <v>50.362754000000002</v>
      </c>
      <c r="AB46">
        <v>1.993317</v>
      </c>
      <c r="AC46">
        <v>15.009975000000001</v>
      </c>
      <c r="AD46" s="1">
        <v>107</v>
      </c>
      <c r="AE46">
        <v>3</v>
      </c>
      <c r="AF46">
        <v>73</v>
      </c>
      <c r="AG46">
        <v>72</v>
      </c>
      <c r="AH46">
        <v>16.263169000000001</v>
      </c>
      <c r="AI46">
        <v>70.8</v>
      </c>
      <c r="AJ46">
        <v>0</v>
      </c>
      <c r="AK46">
        <v>1</v>
      </c>
      <c r="AL46">
        <v>447</v>
      </c>
      <c r="AM46" t="s">
        <v>303</v>
      </c>
      <c r="AN46" t="s">
        <v>523</v>
      </c>
      <c r="AO46">
        <v>345.01799999999997</v>
      </c>
      <c r="AR46" t="s">
        <v>119</v>
      </c>
      <c r="AS46" t="s">
        <v>124</v>
      </c>
      <c r="AT46" t="s">
        <v>236</v>
      </c>
      <c r="AU46" t="s">
        <v>302</v>
      </c>
      <c r="AV46" t="s">
        <v>200</v>
      </c>
      <c r="AW46">
        <v>4</v>
      </c>
      <c r="BB46">
        <v>0.84685371256862263</v>
      </c>
      <c r="BC46" t="s">
        <v>67</v>
      </c>
      <c r="BF46" t="s">
        <v>119</v>
      </c>
      <c r="BG46" t="s">
        <v>124</v>
      </c>
      <c r="BH46" t="s">
        <v>302</v>
      </c>
      <c r="BI46">
        <v>1741</v>
      </c>
      <c r="BJ46">
        <v>4</v>
      </c>
      <c r="BK46" t="s">
        <v>236</v>
      </c>
      <c r="BL46" t="s">
        <v>399</v>
      </c>
      <c r="BM46">
        <v>0.84685371256862263</v>
      </c>
      <c r="BN46" t="s">
        <v>67</v>
      </c>
      <c r="BO46" t="s">
        <v>183</v>
      </c>
      <c r="BP46">
        <v>782.49699999999996</v>
      </c>
    </row>
    <row r="47" spans="1:68" ht="16.5">
      <c r="A47" s="127" t="str">
        <f t="shared" si="18"/>
        <v>세운교통</v>
      </c>
      <c r="B47" s="128" t="str">
        <f t="shared" si="19"/>
        <v>송우성</v>
      </c>
      <c r="C47" s="129" t="str">
        <f t="shared" si="20"/>
        <v>C</v>
      </c>
      <c r="D47" s="130">
        <f t="shared" si="21"/>
        <v>0.8976385040155157</v>
      </c>
      <c r="E47" s="131">
        <f t="shared" si="22"/>
        <v>3903</v>
      </c>
      <c r="F47" s="132" t="str">
        <f t="shared" si="23"/>
        <v>28</v>
      </c>
      <c r="G47" s="133" t="str">
        <f t="shared" si="24"/>
        <v>73아1026</v>
      </c>
      <c r="H47" s="134">
        <f t="shared" si="25"/>
        <v>5</v>
      </c>
      <c r="I47" s="135">
        <f t="shared" si="26"/>
        <v>692.09799999999996</v>
      </c>
      <c r="J47" s="136">
        <f t="shared" si="27"/>
        <v>4.6021774212686509E-2</v>
      </c>
      <c r="K47" s="136">
        <f t="shared" si="28"/>
        <v>0.39633364724516407</v>
      </c>
      <c r="L47" s="136">
        <f t="shared" si="29"/>
        <v>0.12425985915289454</v>
      </c>
      <c r="M47" s="137">
        <f t="shared" si="30"/>
        <v>19.018000000000001</v>
      </c>
      <c r="N47" s="138">
        <f t="shared" si="31"/>
        <v>0</v>
      </c>
      <c r="O47" s="138">
        <f t="shared" si="32"/>
        <v>44.213391745099685</v>
      </c>
      <c r="P47" s="230">
        <f t="shared" si="33"/>
        <v>19</v>
      </c>
      <c r="Q47" s="231">
        <f t="shared" si="34"/>
        <v>0</v>
      </c>
      <c r="R47" s="231">
        <f t="shared" si="35"/>
        <v>306</v>
      </c>
      <c r="T47">
        <v>520</v>
      </c>
      <c r="U47">
        <v>3903</v>
      </c>
      <c r="V47" t="s">
        <v>304</v>
      </c>
      <c r="W47">
        <v>692.09799999999996</v>
      </c>
      <c r="X47">
        <v>382.964</v>
      </c>
      <c r="Y47">
        <v>1.8069999999999999</v>
      </c>
      <c r="Z47">
        <v>19.018000000000001</v>
      </c>
      <c r="AA47">
        <v>52.293877000000002</v>
      </c>
      <c r="AB47">
        <v>2.406657</v>
      </c>
      <c r="AC47">
        <v>20.725822999999998</v>
      </c>
      <c r="AD47" s="1">
        <v>86</v>
      </c>
      <c r="AE47">
        <v>0</v>
      </c>
      <c r="AF47">
        <v>306</v>
      </c>
      <c r="AG47">
        <v>84</v>
      </c>
      <c r="AH47">
        <v>13.234780000000001</v>
      </c>
      <c r="AI47">
        <v>276.3</v>
      </c>
      <c r="AJ47">
        <v>0</v>
      </c>
      <c r="AK47">
        <v>19</v>
      </c>
      <c r="AL47">
        <v>11116</v>
      </c>
      <c r="AM47" t="s">
        <v>305</v>
      </c>
      <c r="AN47" t="s">
        <v>524</v>
      </c>
      <c r="AO47">
        <v>213.45599999999999</v>
      </c>
      <c r="AR47" t="s">
        <v>119</v>
      </c>
      <c r="AS47" t="s">
        <v>123</v>
      </c>
      <c r="AT47" t="s">
        <v>234</v>
      </c>
      <c r="AU47" t="s">
        <v>304</v>
      </c>
      <c r="AV47" t="s">
        <v>200</v>
      </c>
      <c r="AW47">
        <v>5</v>
      </c>
      <c r="BB47">
        <v>0.8976385040155157</v>
      </c>
      <c r="BC47" t="s">
        <v>69</v>
      </c>
      <c r="BF47" t="s">
        <v>119</v>
      </c>
      <c r="BG47" t="s">
        <v>123</v>
      </c>
      <c r="BH47" t="s">
        <v>304</v>
      </c>
      <c r="BI47">
        <v>3903</v>
      </c>
      <c r="BJ47">
        <v>5</v>
      </c>
      <c r="BK47" t="s">
        <v>234</v>
      </c>
      <c r="BL47" t="s">
        <v>231</v>
      </c>
      <c r="BM47">
        <v>0.8976385040155157</v>
      </c>
      <c r="BN47" t="s">
        <v>69</v>
      </c>
      <c r="BO47" t="s">
        <v>181</v>
      </c>
      <c r="BP47">
        <v>692.09799999999996</v>
      </c>
    </row>
    <row r="48" spans="1:68" ht="16.5">
      <c r="A48" s="110" t="str">
        <f t="shared" si="18"/>
        <v>세운교통</v>
      </c>
      <c r="B48" s="111" t="str">
        <f t="shared" si="19"/>
        <v>신용진</v>
      </c>
      <c r="C48" s="112" t="str">
        <f t="shared" si="20"/>
        <v>D</v>
      </c>
      <c r="D48" s="113">
        <f t="shared" si="21"/>
        <v>0.81766405870711378</v>
      </c>
      <c r="E48" s="114">
        <f t="shared" si="22"/>
        <v>418</v>
      </c>
      <c r="F48" s="115" t="str">
        <f t="shared" si="23"/>
        <v>26</v>
      </c>
      <c r="G48" s="116" t="str">
        <f t="shared" si="24"/>
        <v>70바1578</v>
      </c>
      <c r="H48" s="117">
        <f t="shared" si="25"/>
        <v>3</v>
      </c>
      <c r="I48" s="118">
        <f t="shared" si="26"/>
        <v>454.90100000000007</v>
      </c>
      <c r="J48" s="119">
        <f t="shared" si="27"/>
        <v>4.5678991400693023E-2</v>
      </c>
      <c r="K48" s="119">
        <f t="shared" si="28"/>
        <v>0.34136831941992524</v>
      </c>
      <c r="L48" s="119">
        <f t="shared" si="29"/>
        <v>0.20444008696397675</v>
      </c>
      <c r="M48" s="120">
        <f t="shared" si="30"/>
        <v>18.916</v>
      </c>
      <c r="N48" s="121">
        <f t="shared" si="31"/>
        <v>0.65948415149669926</v>
      </c>
      <c r="O48" s="121">
        <f t="shared" si="32"/>
        <v>32.974207574834963</v>
      </c>
      <c r="P48" s="232">
        <f t="shared" si="33"/>
        <v>5</v>
      </c>
      <c r="Q48" s="233">
        <f t="shared" si="34"/>
        <v>3</v>
      </c>
      <c r="R48" s="233">
        <f t="shared" si="35"/>
        <v>150</v>
      </c>
      <c r="T48">
        <v>520</v>
      </c>
      <c r="U48">
        <v>418</v>
      </c>
      <c r="V48" t="s">
        <v>306</v>
      </c>
      <c r="W48">
        <v>454.90100000000001</v>
      </c>
      <c r="X48">
        <v>274.57100000000003</v>
      </c>
      <c r="Y48">
        <v>1.657</v>
      </c>
      <c r="Z48">
        <v>18.916</v>
      </c>
      <c r="AA48">
        <v>27.644437</v>
      </c>
      <c r="AB48">
        <v>1.2627699999999999</v>
      </c>
      <c r="AC48">
        <v>9.4369350000000001</v>
      </c>
      <c r="AD48" s="1">
        <v>93</v>
      </c>
      <c r="AE48">
        <v>3</v>
      </c>
      <c r="AF48">
        <v>150</v>
      </c>
      <c r="AG48">
        <v>75</v>
      </c>
      <c r="AH48">
        <v>16.455425999999999</v>
      </c>
      <c r="AI48">
        <v>133.9</v>
      </c>
      <c r="AJ48">
        <v>0</v>
      </c>
      <c r="AK48">
        <v>5</v>
      </c>
      <c r="AL48">
        <v>2894</v>
      </c>
      <c r="AM48" t="s">
        <v>307</v>
      </c>
      <c r="AN48" t="s">
        <v>525</v>
      </c>
      <c r="AO48">
        <v>257.08800000000002</v>
      </c>
      <c r="AR48" t="s">
        <v>119</v>
      </c>
      <c r="AS48" t="s">
        <v>122</v>
      </c>
      <c r="AT48" t="s">
        <v>228</v>
      </c>
      <c r="AU48" t="s">
        <v>306</v>
      </c>
      <c r="AV48" t="s">
        <v>200</v>
      </c>
      <c r="AW48">
        <v>3</v>
      </c>
      <c r="BB48">
        <v>0.81766405870711378</v>
      </c>
      <c r="BC48" t="s">
        <v>67</v>
      </c>
      <c r="BF48" t="s">
        <v>119</v>
      </c>
      <c r="BG48" t="s">
        <v>122</v>
      </c>
      <c r="BH48" t="s">
        <v>306</v>
      </c>
      <c r="BI48">
        <v>418</v>
      </c>
      <c r="BJ48">
        <v>3</v>
      </c>
      <c r="BK48" t="s">
        <v>228</v>
      </c>
      <c r="BL48" t="s">
        <v>398</v>
      </c>
      <c r="BM48">
        <v>0.81766405870711378</v>
      </c>
      <c r="BN48" t="s">
        <v>67</v>
      </c>
      <c r="BO48" t="s">
        <v>183</v>
      </c>
      <c r="BP48">
        <v>454.90100000000007</v>
      </c>
    </row>
    <row r="49" spans="1:68" ht="16.5">
      <c r="A49" s="127" t="str">
        <f t="shared" si="18"/>
        <v>세운교통</v>
      </c>
      <c r="B49" s="128" t="str">
        <f t="shared" si="19"/>
        <v>안영일</v>
      </c>
      <c r="C49" s="129" t="str">
        <f t="shared" si="20"/>
        <v>D</v>
      </c>
      <c r="D49" s="130">
        <f t="shared" si="21"/>
        <v>0.83926942336025634</v>
      </c>
      <c r="E49" s="131">
        <f t="shared" si="22"/>
        <v>3111</v>
      </c>
      <c r="F49" s="132" t="str">
        <f t="shared" si="23"/>
        <v>24-1</v>
      </c>
      <c r="G49" s="133" t="str">
        <f t="shared" si="24"/>
        <v>70바3833</v>
      </c>
      <c r="H49" s="134">
        <f t="shared" si="25"/>
        <v>6</v>
      </c>
      <c r="I49" s="135">
        <f t="shared" si="26"/>
        <v>853.37300000000005</v>
      </c>
      <c r="J49" s="136">
        <f t="shared" si="27"/>
        <v>2.3451776011727508E-2</v>
      </c>
      <c r="K49" s="136">
        <f t="shared" si="28"/>
        <v>0.38697793716111334</v>
      </c>
      <c r="L49" s="136">
        <f t="shared" si="29"/>
        <v>0.16405487401171584</v>
      </c>
      <c r="M49" s="137">
        <f t="shared" si="30"/>
        <v>17.824000000000002</v>
      </c>
      <c r="N49" s="138">
        <f t="shared" si="31"/>
        <v>0</v>
      </c>
      <c r="O49" s="138">
        <f t="shared" si="32"/>
        <v>20.636394663110856</v>
      </c>
      <c r="P49" s="230">
        <f t="shared" si="33"/>
        <v>11</v>
      </c>
      <c r="Q49" s="231">
        <f t="shared" si="34"/>
        <v>0</v>
      </c>
      <c r="R49" s="231">
        <f t="shared" si="35"/>
        <v>182</v>
      </c>
      <c r="T49">
        <v>520</v>
      </c>
      <c r="U49">
        <v>3111</v>
      </c>
      <c r="V49" t="s">
        <v>434</v>
      </c>
      <c r="W49">
        <v>881.93700000000001</v>
      </c>
      <c r="X49">
        <v>519.59299999999996</v>
      </c>
      <c r="Y49">
        <v>1.6970000000000001</v>
      </c>
      <c r="Z49">
        <v>17.824000000000002</v>
      </c>
      <c r="AA49">
        <v>60.466380000000001</v>
      </c>
      <c r="AB49">
        <v>1.4180440000000001</v>
      </c>
      <c r="AC49">
        <v>23.399155</v>
      </c>
      <c r="AD49" s="1">
        <v>140</v>
      </c>
      <c r="AE49">
        <v>0</v>
      </c>
      <c r="AF49">
        <v>182</v>
      </c>
      <c r="AG49">
        <v>76</v>
      </c>
      <c r="AH49">
        <v>14.585576</v>
      </c>
      <c r="AI49">
        <v>300.60000000000002</v>
      </c>
      <c r="AJ49">
        <v>0</v>
      </c>
      <c r="AK49">
        <v>11</v>
      </c>
      <c r="AL49">
        <v>6602</v>
      </c>
      <c r="AM49" t="s">
        <v>435</v>
      </c>
      <c r="AN49" t="s">
        <v>526</v>
      </c>
      <c r="AO49">
        <v>247.40700000000001</v>
      </c>
      <c r="AR49" t="s">
        <v>119</v>
      </c>
      <c r="AS49" t="s">
        <v>121</v>
      </c>
      <c r="AT49" t="s">
        <v>221</v>
      </c>
      <c r="AU49" t="s">
        <v>434</v>
      </c>
      <c r="AV49" t="s">
        <v>214</v>
      </c>
      <c r="AW49">
        <v>6</v>
      </c>
      <c r="BB49">
        <v>0.83926942336025634</v>
      </c>
      <c r="BC49" t="s">
        <v>67</v>
      </c>
      <c r="BF49" t="s">
        <v>119</v>
      </c>
      <c r="BG49" t="s">
        <v>121</v>
      </c>
      <c r="BH49" t="s">
        <v>434</v>
      </c>
      <c r="BI49">
        <v>3111</v>
      </c>
      <c r="BJ49">
        <v>6</v>
      </c>
      <c r="BK49" t="s">
        <v>221</v>
      </c>
      <c r="BL49" t="s">
        <v>204</v>
      </c>
      <c r="BM49">
        <v>0.83926942336025634</v>
      </c>
      <c r="BN49" t="s">
        <v>67</v>
      </c>
      <c r="BO49" t="s">
        <v>183</v>
      </c>
      <c r="BP49">
        <v>853.37300000000005</v>
      </c>
    </row>
    <row r="50" spans="1:68" ht="16.5">
      <c r="A50" s="110" t="str">
        <f t="shared" si="18"/>
        <v>세운교통</v>
      </c>
      <c r="B50" s="111" t="str">
        <f t="shared" si="19"/>
        <v>안진욱</v>
      </c>
      <c r="C50" s="112" t="str">
        <f t="shared" si="20"/>
        <v>F</v>
      </c>
      <c r="D50" s="113">
        <f t="shared" si="21"/>
        <v>0.79675888988144672</v>
      </c>
      <c r="E50" s="114">
        <f t="shared" si="22"/>
        <v>1319</v>
      </c>
      <c r="F50" s="115" t="str">
        <f t="shared" si="23"/>
        <v>28</v>
      </c>
      <c r="G50" s="116" t="str">
        <f t="shared" si="24"/>
        <v>73아1010</v>
      </c>
      <c r="H50" s="117">
        <f t="shared" si="25"/>
        <v>2</v>
      </c>
      <c r="I50" s="118">
        <f t="shared" si="26"/>
        <v>1282.4010000000001</v>
      </c>
      <c r="J50" s="119">
        <f t="shared" si="27"/>
        <v>2.4848403765299284E-2</v>
      </c>
      <c r="K50" s="119">
        <f t="shared" si="28"/>
        <v>0.42208431660291246</v>
      </c>
      <c r="L50" s="119">
        <f t="shared" si="29"/>
        <v>7.6419154383067386E-2</v>
      </c>
      <c r="M50" s="120">
        <f t="shared" si="30"/>
        <v>14.85</v>
      </c>
      <c r="N50" s="121">
        <f t="shared" si="31"/>
        <v>0</v>
      </c>
      <c r="O50" s="121">
        <f t="shared" si="32"/>
        <v>0.54585110273619564</v>
      </c>
      <c r="P50" s="232">
        <f t="shared" si="33"/>
        <v>68</v>
      </c>
      <c r="Q50" s="233">
        <f t="shared" si="34"/>
        <v>0</v>
      </c>
      <c r="R50" s="233">
        <f t="shared" si="35"/>
        <v>7</v>
      </c>
      <c r="T50">
        <v>520</v>
      </c>
      <c r="U50">
        <v>1319</v>
      </c>
      <c r="V50" t="s">
        <v>410</v>
      </c>
      <c r="W50">
        <v>1282.4010000000001</v>
      </c>
      <c r="X50">
        <v>767.59699999999998</v>
      </c>
      <c r="Y50">
        <v>1.671</v>
      </c>
      <c r="Z50">
        <v>14.85</v>
      </c>
      <c r="AA50">
        <v>141.81470300000001</v>
      </c>
      <c r="AB50">
        <v>3.5238689999999999</v>
      </c>
      <c r="AC50">
        <v>59.857762000000001</v>
      </c>
      <c r="AD50" s="1">
        <v>98</v>
      </c>
      <c r="AE50">
        <v>0</v>
      </c>
      <c r="AF50">
        <v>7</v>
      </c>
      <c r="AG50">
        <v>64</v>
      </c>
      <c r="AH50">
        <v>9.0427920000000004</v>
      </c>
      <c r="AI50">
        <v>13.4</v>
      </c>
      <c r="AJ50">
        <v>0</v>
      </c>
      <c r="AK50">
        <v>68</v>
      </c>
      <c r="AL50">
        <v>32546</v>
      </c>
      <c r="AM50" t="s">
        <v>411</v>
      </c>
      <c r="AN50" t="s">
        <v>527</v>
      </c>
      <c r="AO50">
        <v>1193.4100000000001</v>
      </c>
      <c r="AR50" t="s">
        <v>119</v>
      </c>
      <c r="AS50" t="s">
        <v>123</v>
      </c>
      <c r="AT50" t="s">
        <v>230</v>
      </c>
      <c r="AU50" t="s">
        <v>410</v>
      </c>
      <c r="AV50" t="s">
        <v>200</v>
      </c>
      <c r="AW50">
        <v>2</v>
      </c>
      <c r="BB50">
        <v>0.79675888988144672</v>
      </c>
      <c r="BC50" t="s">
        <v>70</v>
      </c>
      <c r="BF50" t="s">
        <v>119</v>
      </c>
      <c r="BG50" t="s">
        <v>123</v>
      </c>
      <c r="BH50" t="s">
        <v>410</v>
      </c>
      <c r="BI50">
        <v>1319</v>
      </c>
      <c r="BJ50">
        <v>2</v>
      </c>
      <c r="BK50" t="s">
        <v>230</v>
      </c>
      <c r="BL50" t="s">
        <v>233</v>
      </c>
      <c r="BM50">
        <v>0.79675888988144672</v>
      </c>
      <c r="BN50" t="s">
        <v>70</v>
      </c>
      <c r="BO50" t="s">
        <v>192</v>
      </c>
      <c r="BP50">
        <v>1282.4010000000001</v>
      </c>
    </row>
    <row r="51" spans="1:68" ht="16.5">
      <c r="A51" s="127" t="str">
        <f t="shared" si="18"/>
        <v>세운교통</v>
      </c>
      <c r="B51" s="128" t="str">
        <f t="shared" si="19"/>
        <v>양철호</v>
      </c>
      <c r="C51" s="129" t="str">
        <f t="shared" si="20"/>
        <v>S</v>
      </c>
      <c r="D51" s="130">
        <f t="shared" si="21"/>
        <v>1.0438095238095237</v>
      </c>
      <c r="E51" s="131">
        <f t="shared" si="22"/>
        <v>4099</v>
      </c>
      <c r="F51" s="132" t="str">
        <f t="shared" si="23"/>
        <v>28</v>
      </c>
      <c r="G51" s="133" t="str">
        <f t="shared" si="24"/>
        <v>73아1021</v>
      </c>
      <c r="H51" s="134">
        <f t="shared" si="25"/>
        <v>1</v>
      </c>
      <c r="I51" s="135">
        <f t="shared" si="26"/>
        <v>3004.297</v>
      </c>
      <c r="J51" s="136">
        <f t="shared" si="27"/>
        <v>4.1454180638440356E-2</v>
      </c>
      <c r="K51" s="136">
        <f t="shared" si="28"/>
        <v>0.34379805926727586</v>
      </c>
      <c r="L51" s="136">
        <f t="shared" si="29"/>
        <v>0.13580548128230996</v>
      </c>
      <c r="M51" s="137">
        <f t="shared" si="30"/>
        <v>14.138999999999999</v>
      </c>
      <c r="N51" s="138">
        <f t="shared" si="31"/>
        <v>0</v>
      </c>
      <c r="O51" s="138">
        <f t="shared" si="32"/>
        <v>8.2881286370821527</v>
      </c>
      <c r="P51" s="230">
        <f t="shared" si="33"/>
        <v>25</v>
      </c>
      <c r="Q51" s="231">
        <f t="shared" si="34"/>
        <v>0</v>
      </c>
      <c r="R51" s="231">
        <f t="shared" si="35"/>
        <v>249</v>
      </c>
      <c r="T51">
        <v>520</v>
      </c>
      <c r="U51">
        <v>4099</v>
      </c>
      <c r="V51" t="s">
        <v>308</v>
      </c>
      <c r="W51">
        <v>3004.297</v>
      </c>
      <c r="X51">
        <v>1370.48</v>
      </c>
      <c r="Y51">
        <v>2.1920000000000002</v>
      </c>
      <c r="Z51">
        <v>14.138999999999999</v>
      </c>
      <c r="AA51">
        <v>205.660777</v>
      </c>
      <c r="AB51">
        <v>8.5254989999999999</v>
      </c>
      <c r="AC51">
        <v>70.705776</v>
      </c>
      <c r="AD51" s="1">
        <v>408</v>
      </c>
      <c r="AE51">
        <v>0</v>
      </c>
      <c r="AF51">
        <v>249</v>
      </c>
      <c r="AG51">
        <v>72</v>
      </c>
      <c r="AH51">
        <v>14.608021000000001</v>
      </c>
      <c r="AI51">
        <v>298.7</v>
      </c>
      <c r="AJ51">
        <v>0</v>
      </c>
      <c r="AK51">
        <v>25</v>
      </c>
      <c r="AL51">
        <v>13068</v>
      </c>
      <c r="AM51" t="s">
        <v>309</v>
      </c>
      <c r="AN51" t="s">
        <v>528</v>
      </c>
      <c r="AO51">
        <v>3004.297</v>
      </c>
      <c r="AR51" t="s">
        <v>119</v>
      </c>
      <c r="AS51" t="s">
        <v>123</v>
      </c>
      <c r="AT51" t="s">
        <v>233</v>
      </c>
      <c r="AU51" t="s">
        <v>308</v>
      </c>
      <c r="AV51" t="s">
        <v>200</v>
      </c>
      <c r="AW51">
        <v>1</v>
      </c>
      <c r="BB51">
        <v>1.0438095238095237</v>
      </c>
      <c r="BC51" t="s">
        <v>71</v>
      </c>
      <c r="BF51" t="s">
        <v>119</v>
      </c>
      <c r="BG51" t="s">
        <v>123</v>
      </c>
      <c r="BH51" t="s">
        <v>308</v>
      </c>
      <c r="BI51">
        <v>4099</v>
      </c>
      <c r="BJ51">
        <v>1</v>
      </c>
      <c r="BK51" t="s">
        <v>233</v>
      </c>
      <c r="BL51" t="s">
        <v>178</v>
      </c>
      <c r="BM51">
        <v>1.0438095238095237</v>
      </c>
      <c r="BN51" t="s">
        <v>71</v>
      </c>
      <c r="BO51" t="s">
        <v>180</v>
      </c>
      <c r="BP51">
        <v>3004.297</v>
      </c>
    </row>
    <row r="52" spans="1:68" ht="16.5">
      <c r="A52" s="110" t="str">
        <f t="shared" si="18"/>
        <v>세운교통</v>
      </c>
      <c r="B52" s="111" t="str">
        <f t="shared" si="19"/>
        <v>양홍규</v>
      </c>
      <c r="C52" s="112" t="str">
        <f t="shared" si="20"/>
        <v>S</v>
      </c>
      <c r="D52" s="113">
        <f t="shared" si="21"/>
        <v>1.0986668922172729</v>
      </c>
      <c r="E52" s="114">
        <f t="shared" si="22"/>
        <v>6863</v>
      </c>
      <c r="F52" s="115" t="str">
        <f t="shared" si="23"/>
        <v>28</v>
      </c>
      <c r="G52" s="116" t="str">
        <f t="shared" si="24"/>
        <v>73아1026</v>
      </c>
      <c r="H52" s="117">
        <f t="shared" si="25"/>
        <v>2</v>
      </c>
      <c r="I52" s="118">
        <f t="shared" si="26"/>
        <v>2130.6590000000001</v>
      </c>
      <c r="J52" s="119">
        <f t="shared" si="27"/>
        <v>4.3445258330355001E-3</v>
      </c>
      <c r="K52" s="119">
        <f t="shared" si="28"/>
        <v>0.33167707613641439</v>
      </c>
      <c r="L52" s="119">
        <f t="shared" si="29"/>
        <v>0.15206562852150438</v>
      </c>
      <c r="M52" s="120">
        <f t="shared" si="30"/>
        <v>12.237</v>
      </c>
      <c r="N52" s="121">
        <f t="shared" si="31"/>
        <v>4.6933835963427276E-2</v>
      </c>
      <c r="O52" s="121">
        <f t="shared" si="32"/>
        <v>1.5018827508296728</v>
      </c>
      <c r="P52" s="232">
        <f t="shared" si="33"/>
        <v>0</v>
      </c>
      <c r="Q52" s="233">
        <f t="shared" si="34"/>
        <v>1</v>
      </c>
      <c r="R52" s="233">
        <f t="shared" si="35"/>
        <v>32</v>
      </c>
      <c r="T52">
        <v>520</v>
      </c>
      <c r="U52">
        <v>6863</v>
      </c>
      <c r="V52" t="s">
        <v>310</v>
      </c>
      <c r="W52">
        <v>2130.6590000000001</v>
      </c>
      <c r="X52">
        <v>923.69899999999996</v>
      </c>
      <c r="Y52">
        <v>2.3069999999999999</v>
      </c>
      <c r="Z52">
        <v>12.237</v>
      </c>
      <c r="AA52">
        <v>141.737447</v>
      </c>
      <c r="AB52">
        <v>0.61578200000000005</v>
      </c>
      <c r="AC52">
        <v>47.011062000000003</v>
      </c>
      <c r="AD52" s="1">
        <v>324</v>
      </c>
      <c r="AE52">
        <v>1</v>
      </c>
      <c r="AF52">
        <v>32</v>
      </c>
      <c r="AG52">
        <v>66</v>
      </c>
      <c r="AH52">
        <v>15.032435</v>
      </c>
      <c r="AI52">
        <v>87.8</v>
      </c>
      <c r="AJ52">
        <v>0</v>
      </c>
      <c r="AK52">
        <v>0</v>
      </c>
      <c r="AL52">
        <v>0</v>
      </c>
      <c r="AM52" t="s">
        <v>311</v>
      </c>
      <c r="AN52" t="s">
        <v>529</v>
      </c>
      <c r="AO52">
        <v>2068.2130000000002</v>
      </c>
      <c r="AR52" t="s">
        <v>119</v>
      </c>
      <c r="AS52" t="s">
        <v>123</v>
      </c>
      <c r="AT52" t="s">
        <v>234</v>
      </c>
      <c r="AU52" t="s">
        <v>310</v>
      </c>
      <c r="AV52" t="s">
        <v>200</v>
      </c>
      <c r="AW52">
        <v>2</v>
      </c>
      <c r="BB52">
        <v>1.0986668922172729</v>
      </c>
      <c r="BC52" t="s">
        <v>71</v>
      </c>
      <c r="BF52" t="s">
        <v>119</v>
      </c>
      <c r="BG52" t="s">
        <v>123</v>
      </c>
      <c r="BH52" t="s">
        <v>310</v>
      </c>
      <c r="BI52">
        <v>6863</v>
      </c>
      <c r="BJ52">
        <v>2</v>
      </c>
      <c r="BK52" t="s">
        <v>234</v>
      </c>
      <c r="BL52" t="s">
        <v>230</v>
      </c>
      <c r="BM52">
        <v>1.0986668922172729</v>
      </c>
      <c r="BN52" t="s">
        <v>71</v>
      </c>
      <c r="BO52" t="s">
        <v>180</v>
      </c>
      <c r="BP52">
        <v>2130.6590000000001</v>
      </c>
    </row>
    <row r="53" spans="1:68" ht="16.5">
      <c r="A53" s="127" t="str">
        <f t="shared" si="18"/>
        <v>세운교통</v>
      </c>
      <c r="B53" s="128" t="str">
        <f t="shared" si="19"/>
        <v>염기원</v>
      </c>
      <c r="C53" s="129" t="str">
        <f t="shared" si="20"/>
        <v>F</v>
      </c>
      <c r="D53" s="130">
        <f t="shared" si="21"/>
        <v>0.79631984702577552</v>
      </c>
      <c r="E53" s="131">
        <f t="shared" si="22"/>
        <v>7390</v>
      </c>
      <c r="F53" s="132" t="str">
        <f t="shared" si="23"/>
        <v>24-1</v>
      </c>
      <c r="G53" s="133" t="str">
        <f t="shared" si="24"/>
        <v>70바3854</v>
      </c>
      <c r="H53" s="134">
        <f t="shared" si="25"/>
        <v>2</v>
      </c>
      <c r="I53" s="135">
        <f t="shared" si="26"/>
        <v>1287.184</v>
      </c>
      <c r="J53" s="136">
        <f t="shared" si="27"/>
        <v>3.2629711009527974E-2</v>
      </c>
      <c r="K53" s="136">
        <f t="shared" si="28"/>
        <v>0.3507707751212214</v>
      </c>
      <c r="L53" s="136">
        <f t="shared" si="29"/>
        <v>0.17635396338052681</v>
      </c>
      <c r="M53" s="137">
        <f t="shared" si="30"/>
        <v>16.510000000000002</v>
      </c>
      <c r="N53" s="138">
        <f t="shared" si="31"/>
        <v>0.31075588260885778</v>
      </c>
      <c r="O53" s="138">
        <f t="shared" si="32"/>
        <v>31.23096620219021</v>
      </c>
      <c r="P53" s="230">
        <f t="shared" si="33"/>
        <v>14</v>
      </c>
      <c r="Q53" s="231">
        <f t="shared" si="34"/>
        <v>4</v>
      </c>
      <c r="R53" s="231">
        <f t="shared" si="35"/>
        <v>402</v>
      </c>
      <c r="T53">
        <v>520</v>
      </c>
      <c r="U53">
        <v>7390</v>
      </c>
      <c r="V53" t="s">
        <v>312</v>
      </c>
      <c r="W53">
        <v>1287.184</v>
      </c>
      <c r="X53">
        <v>739.18899999999996</v>
      </c>
      <c r="Y53">
        <v>1.7410000000000001</v>
      </c>
      <c r="Z53">
        <v>16.510000000000002</v>
      </c>
      <c r="AA53">
        <v>71.466369999999998</v>
      </c>
      <c r="AB53">
        <v>2.3319269999999999</v>
      </c>
      <c r="AC53">
        <v>25.068314000000001</v>
      </c>
      <c r="AD53" s="1">
        <v>227</v>
      </c>
      <c r="AE53">
        <v>4</v>
      </c>
      <c r="AF53">
        <v>402</v>
      </c>
      <c r="AG53">
        <v>77</v>
      </c>
      <c r="AH53">
        <v>18.011043999999998</v>
      </c>
      <c r="AI53">
        <v>1293.5999999999999</v>
      </c>
      <c r="AJ53">
        <v>0</v>
      </c>
      <c r="AK53">
        <v>14</v>
      </c>
      <c r="AL53">
        <v>5562</v>
      </c>
      <c r="AM53" t="s">
        <v>313</v>
      </c>
      <c r="AN53" t="s">
        <v>530</v>
      </c>
      <c r="AO53">
        <v>1155.8019999999999</v>
      </c>
      <c r="AR53" t="s">
        <v>119</v>
      </c>
      <c r="AS53" t="s">
        <v>121</v>
      </c>
      <c r="AT53" t="s">
        <v>224</v>
      </c>
      <c r="AU53" t="s">
        <v>312</v>
      </c>
      <c r="AV53" t="s">
        <v>200</v>
      </c>
      <c r="AW53">
        <v>2</v>
      </c>
      <c r="BB53">
        <v>0.79631984702577552</v>
      </c>
      <c r="BC53" t="s">
        <v>70</v>
      </c>
      <c r="BF53" t="s">
        <v>119</v>
      </c>
      <c r="BG53" t="s">
        <v>121</v>
      </c>
      <c r="BH53" t="s">
        <v>312</v>
      </c>
      <c r="BI53">
        <v>7390</v>
      </c>
      <c r="BJ53">
        <v>2</v>
      </c>
      <c r="BK53" t="s">
        <v>224</v>
      </c>
      <c r="BL53" t="s">
        <v>240</v>
      </c>
      <c r="BM53">
        <v>0.79631984702577552</v>
      </c>
      <c r="BN53" t="s">
        <v>70</v>
      </c>
      <c r="BO53" t="s">
        <v>192</v>
      </c>
      <c r="BP53">
        <v>1287.184</v>
      </c>
    </row>
    <row r="54" spans="1:68" ht="16.5">
      <c r="A54" s="110" t="str">
        <f t="shared" si="18"/>
        <v>세운교통</v>
      </c>
      <c r="B54" s="111" t="str">
        <f t="shared" si="19"/>
        <v>오익환</v>
      </c>
      <c r="C54" s="112" t="str">
        <f t="shared" si="20"/>
        <v>D</v>
      </c>
      <c r="D54" s="113">
        <f t="shared" si="21"/>
        <v>0.80347826086956531</v>
      </c>
      <c r="E54" s="114">
        <f t="shared" si="22"/>
        <v>5649</v>
      </c>
      <c r="F54" s="115" t="str">
        <f t="shared" si="23"/>
        <v>24-1</v>
      </c>
      <c r="G54" s="116" t="str">
        <f t="shared" si="24"/>
        <v>70바3821</v>
      </c>
      <c r="H54" s="117">
        <f t="shared" si="25"/>
        <v>1</v>
      </c>
      <c r="I54" s="118">
        <f t="shared" si="26"/>
        <v>2119.404</v>
      </c>
      <c r="J54" s="119">
        <f t="shared" si="27"/>
        <v>3.9235106897106561E-2</v>
      </c>
      <c r="K54" s="119">
        <f t="shared" si="28"/>
        <v>0.30552750781990445</v>
      </c>
      <c r="L54" s="119">
        <f t="shared" si="29"/>
        <v>9.4837982753642067E-2</v>
      </c>
      <c r="M54" s="120">
        <f t="shared" si="30"/>
        <v>15.15</v>
      </c>
      <c r="N54" s="121">
        <f t="shared" si="31"/>
        <v>0.18873230398734739</v>
      </c>
      <c r="O54" s="121">
        <f t="shared" si="32"/>
        <v>9.7668967313452271</v>
      </c>
      <c r="P54" s="232">
        <f t="shared" si="33"/>
        <v>10</v>
      </c>
      <c r="Q54" s="233">
        <f t="shared" si="34"/>
        <v>4</v>
      </c>
      <c r="R54" s="233">
        <f t="shared" si="35"/>
        <v>207</v>
      </c>
      <c r="T54">
        <v>520</v>
      </c>
      <c r="U54">
        <v>5649</v>
      </c>
      <c r="V54" t="s">
        <v>314</v>
      </c>
      <c r="W54">
        <v>2119.404</v>
      </c>
      <c r="X54">
        <v>1146.7080000000001</v>
      </c>
      <c r="Y54">
        <v>1.8480000000000001</v>
      </c>
      <c r="Z54">
        <v>15.15</v>
      </c>
      <c r="AA54">
        <v>118.49441400000001</v>
      </c>
      <c r="AB54">
        <v>4.6491410000000002</v>
      </c>
      <c r="AC54">
        <v>36.203302999999998</v>
      </c>
      <c r="AD54" s="1">
        <v>201</v>
      </c>
      <c r="AE54">
        <v>4</v>
      </c>
      <c r="AF54">
        <v>207</v>
      </c>
      <c r="AG54">
        <v>75</v>
      </c>
      <c r="AH54">
        <v>17.886108</v>
      </c>
      <c r="AI54">
        <v>1217</v>
      </c>
      <c r="AJ54">
        <v>0</v>
      </c>
      <c r="AK54">
        <v>10</v>
      </c>
      <c r="AL54">
        <v>3064</v>
      </c>
      <c r="AM54" t="s">
        <v>315</v>
      </c>
      <c r="AN54" t="s">
        <v>531</v>
      </c>
      <c r="AO54">
        <v>2119.404</v>
      </c>
      <c r="AR54" t="s">
        <v>119</v>
      </c>
      <c r="AS54" t="s">
        <v>121</v>
      </c>
      <c r="AT54" t="s">
        <v>220</v>
      </c>
      <c r="AU54" t="s">
        <v>314</v>
      </c>
      <c r="AV54" t="s">
        <v>200</v>
      </c>
      <c r="AW54">
        <v>1</v>
      </c>
      <c r="BB54">
        <v>0.80347826086956531</v>
      </c>
      <c r="BC54" t="s">
        <v>67</v>
      </c>
      <c r="BF54" t="s">
        <v>119</v>
      </c>
      <c r="BG54" t="s">
        <v>121</v>
      </c>
      <c r="BH54" t="s">
        <v>314</v>
      </c>
      <c r="BI54">
        <v>5649</v>
      </c>
      <c r="BJ54">
        <v>1</v>
      </c>
      <c r="BK54" t="s">
        <v>220</v>
      </c>
      <c r="BL54" t="s">
        <v>178</v>
      </c>
      <c r="BM54">
        <v>0.80347826086956531</v>
      </c>
      <c r="BN54" t="s">
        <v>67</v>
      </c>
      <c r="BO54" t="s">
        <v>183</v>
      </c>
      <c r="BP54">
        <v>2119.404</v>
      </c>
    </row>
    <row r="55" spans="1:68" ht="16.5">
      <c r="A55" s="127" t="str">
        <f t="shared" si="18"/>
        <v>세운교통</v>
      </c>
      <c r="B55" s="128" t="str">
        <f t="shared" si="19"/>
        <v>우성윤</v>
      </c>
      <c r="C55" s="129" t="str">
        <f t="shared" si="20"/>
        <v>A</v>
      </c>
      <c r="D55" s="130">
        <f t="shared" si="21"/>
        <v>0.96895537685351951</v>
      </c>
      <c r="E55" s="131">
        <f t="shared" si="22"/>
        <v>8301</v>
      </c>
      <c r="F55" s="132" t="str">
        <f t="shared" si="23"/>
        <v>11</v>
      </c>
      <c r="G55" s="133" t="str">
        <f t="shared" si="24"/>
        <v>70바3849</v>
      </c>
      <c r="H55" s="134">
        <f t="shared" si="25"/>
        <v>4</v>
      </c>
      <c r="I55" s="135">
        <f t="shared" si="26"/>
        <v>1858.8360000000002</v>
      </c>
      <c r="J55" s="136">
        <f t="shared" si="27"/>
        <v>2.7997476259533725E-2</v>
      </c>
      <c r="K55" s="136">
        <f t="shared" si="28"/>
        <v>0.33710467134108613</v>
      </c>
      <c r="L55" s="136">
        <f t="shared" si="29"/>
        <v>0.13556871074156082</v>
      </c>
      <c r="M55" s="137">
        <f t="shared" si="30"/>
        <v>17.43</v>
      </c>
      <c r="N55" s="138">
        <f t="shared" si="31"/>
        <v>0.3227826446227639</v>
      </c>
      <c r="O55" s="138">
        <f t="shared" si="32"/>
        <v>12.211943388227901</v>
      </c>
      <c r="P55" s="230">
        <f t="shared" si="33"/>
        <v>7</v>
      </c>
      <c r="Q55" s="231">
        <f t="shared" si="34"/>
        <v>6</v>
      </c>
      <c r="R55" s="231">
        <f t="shared" si="35"/>
        <v>227</v>
      </c>
      <c r="T55">
        <v>520</v>
      </c>
      <c r="U55">
        <v>8301</v>
      </c>
      <c r="V55" t="s">
        <v>316</v>
      </c>
      <c r="W55">
        <v>1858.836</v>
      </c>
      <c r="X55">
        <v>1060.865</v>
      </c>
      <c r="Y55">
        <v>1.752</v>
      </c>
      <c r="Z55">
        <v>17.43</v>
      </c>
      <c r="AA55">
        <v>113.62024099999999</v>
      </c>
      <c r="AB55">
        <v>3.1810800000000001</v>
      </c>
      <c r="AC55">
        <v>38.301913999999996</v>
      </c>
      <c r="AD55" s="1">
        <v>252</v>
      </c>
      <c r="AE55">
        <v>6</v>
      </c>
      <c r="AF55">
        <v>227</v>
      </c>
      <c r="AG55">
        <v>74</v>
      </c>
      <c r="AH55">
        <v>16.360077</v>
      </c>
      <c r="AI55">
        <v>489.6</v>
      </c>
      <c r="AJ55">
        <v>0</v>
      </c>
      <c r="AK55">
        <v>7</v>
      </c>
      <c r="AL55">
        <v>2970</v>
      </c>
      <c r="AM55" t="s">
        <v>317</v>
      </c>
      <c r="AN55" t="s">
        <v>532</v>
      </c>
      <c r="AO55">
        <v>1410.6120000000001</v>
      </c>
      <c r="AR55" t="s">
        <v>119</v>
      </c>
      <c r="AS55" t="s">
        <v>120</v>
      </c>
      <c r="AT55" t="s">
        <v>209</v>
      </c>
      <c r="AU55" t="s">
        <v>316</v>
      </c>
      <c r="AV55" t="s">
        <v>200</v>
      </c>
      <c r="AW55">
        <v>4</v>
      </c>
      <c r="BB55">
        <v>0.96895537685351951</v>
      </c>
      <c r="BC55" t="s">
        <v>66</v>
      </c>
      <c r="BF55" t="s">
        <v>119</v>
      </c>
      <c r="BG55" t="s">
        <v>120</v>
      </c>
      <c r="BH55" t="s">
        <v>316</v>
      </c>
      <c r="BI55">
        <v>8301</v>
      </c>
      <c r="BJ55">
        <v>4</v>
      </c>
      <c r="BK55" t="s">
        <v>209</v>
      </c>
      <c r="BL55" t="s">
        <v>239</v>
      </c>
      <c r="BM55">
        <v>0.96895537685351951</v>
      </c>
      <c r="BN55" t="s">
        <v>66</v>
      </c>
      <c r="BO55" t="s">
        <v>182</v>
      </c>
      <c r="BP55">
        <v>1858.8360000000002</v>
      </c>
    </row>
    <row r="56" spans="1:68" ht="16.5">
      <c r="A56" s="110" t="str">
        <f t="shared" si="18"/>
        <v>세운교통</v>
      </c>
      <c r="B56" s="111" t="str">
        <f t="shared" si="19"/>
        <v>유병완</v>
      </c>
      <c r="C56" s="112" t="str">
        <f t="shared" si="20"/>
        <v>C</v>
      </c>
      <c r="D56" s="113">
        <f t="shared" si="21"/>
        <v>0.87075614290696013</v>
      </c>
      <c r="E56" s="114">
        <f t="shared" si="22"/>
        <v>1351</v>
      </c>
      <c r="F56" s="115" t="str">
        <f t="shared" si="23"/>
        <v>28</v>
      </c>
      <c r="G56" s="116" t="str">
        <f t="shared" si="24"/>
        <v>73아1021</v>
      </c>
      <c r="H56" s="117">
        <f t="shared" si="25"/>
        <v>3</v>
      </c>
      <c r="I56" s="118">
        <f t="shared" si="26"/>
        <v>582.12899999999991</v>
      </c>
      <c r="J56" s="119">
        <f t="shared" si="27"/>
        <v>7.021263827957118E-2</v>
      </c>
      <c r="K56" s="119">
        <f t="shared" si="28"/>
        <v>0.34895116479410498</v>
      </c>
      <c r="L56" s="119">
        <f t="shared" si="29"/>
        <v>0.20270421160945429</v>
      </c>
      <c r="M56" s="120">
        <f t="shared" si="30"/>
        <v>17.844999999999999</v>
      </c>
      <c r="N56" s="121">
        <f t="shared" si="31"/>
        <v>0</v>
      </c>
      <c r="O56" s="121">
        <f t="shared" si="32"/>
        <v>23.484439416145982</v>
      </c>
      <c r="P56" s="232">
        <f t="shared" si="33"/>
        <v>7</v>
      </c>
      <c r="Q56" s="233">
        <f t="shared" si="34"/>
        <v>0</v>
      </c>
      <c r="R56" s="233">
        <f t="shared" si="35"/>
        <v>137</v>
      </c>
      <c r="T56">
        <v>520</v>
      </c>
      <c r="U56">
        <v>1351</v>
      </c>
      <c r="V56" t="s">
        <v>318</v>
      </c>
      <c r="W56">
        <v>583.36500000000001</v>
      </c>
      <c r="X56">
        <v>322.04000000000002</v>
      </c>
      <c r="Y56">
        <v>1.8109999999999999</v>
      </c>
      <c r="Z56">
        <v>17.844999999999999</v>
      </c>
      <c r="AA56">
        <v>42.727207999999997</v>
      </c>
      <c r="AB56">
        <v>2.9999899999999999</v>
      </c>
      <c r="AC56">
        <v>14.909708999999999</v>
      </c>
      <c r="AD56" s="1">
        <v>118</v>
      </c>
      <c r="AE56">
        <v>0</v>
      </c>
      <c r="AF56">
        <v>137</v>
      </c>
      <c r="AG56">
        <v>72</v>
      </c>
      <c r="AH56">
        <v>13.653244000000001</v>
      </c>
      <c r="AI56">
        <v>39.200000000000003</v>
      </c>
      <c r="AJ56">
        <v>0</v>
      </c>
      <c r="AK56">
        <v>7</v>
      </c>
      <c r="AL56">
        <v>3158</v>
      </c>
      <c r="AM56" t="s">
        <v>319</v>
      </c>
      <c r="AN56" t="s">
        <v>533</v>
      </c>
      <c r="AO56">
        <v>268.23899999999998</v>
      </c>
      <c r="AR56" t="s">
        <v>119</v>
      </c>
      <c r="AS56" t="s">
        <v>123</v>
      </c>
      <c r="AT56" t="s">
        <v>233</v>
      </c>
      <c r="AU56" t="s">
        <v>318</v>
      </c>
      <c r="AV56" t="s">
        <v>200</v>
      </c>
      <c r="AW56">
        <v>3</v>
      </c>
      <c r="BB56">
        <v>0.87075614290696013</v>
      </c>
      <c r="BC56" t="s">
        <v>69</v>
      </c>
      <c r="BF56" t="s">
        <v>119</v>
      </c>
      <c r="BG56" t="s">
        <v>123</v>
      </c>
      <c r="BH56" t="s">
        <v>318</v>
      </c>
      <c r="BI56">
        <v>1351</v>
      </c>
      <c r="BJ56">
        <v>3</v>
      </c>
      <c r="BK56" t="s">
        <v>233</v>
      </c>
      <c r="BL56" t="s">
        <v>234</v>
      </c>
      <c r="BM56">
        <v>0.87075614290696013</v>
      </c>
      <c r="BN56" t="s">
        <v>69</v>
      </c>
      <c r="BO56" t="s">
        <v>181</v>
      </c>
      <c r="BP56">
        <v>582.12899999999991</v>
      </c>
    </row>
    <row r="57" spans="1:68" ht="16.5">
      <c r="A57" s="127" t="str">
        <f t="shared" si="18"/>
        <v>세운교통</v>
      </c>
      <c r="B57" s="128" t="str">
        <f t="shared" si="19"/>
        <v>육동성</v>
      </c>
      <c r="C57" s="129" t="str">
        <f t="shared" si="20"/>
        <v>D</v>
      </c>
      <c r="D57" s="130">
        <f t="shared" si="21"/>
        <v>0.79999999999999993</v>
      </c>
      <c r="E57" s="131">
        <f t="shared" si="22"/>
        <v>5779</v>
      </c>
      <c r="F57" s="132" t="str">
        <f t="shared" si="23"/>
        <v>67-1</v>
      </c>
      <c r="G57" s="133" t="str">
        <f t="shared" si="24"/>
        <v>70바3851</v>
      </c>
      <c r="H57" s="134">
        <f t="shared" si="25"/>
        <v>1</v>
      </c>
      <c r="I57" s="135">
        <f t="shared" si="26"/>
        <v>426.16899999999998</v>
      </c>
      <c r="J57" s="136">
        <f t="shared" si="27"/>
        <v>2.598380851196143E-3</v>
      </c>
      <c r="K57" s="136">
        <f t="shared" si="28"/>
        <v>0.43402685968690857</v>
      </c>
      <c r="L57" s="136">
        <f t="shared" si="29"/>
        <v>0.14782867829429172</v>
      </c>
      <c r="M57" s="137">
        <f t="shared" si="30"/>
        <v>16.663</v>
      </c>
      <c r="N57" s="138">
        <f t="shared" si="31"/>
        <v>0</v>
      </c>
      <c r="O57" s="138">
        <f t="shared" si="32"/>
        <v>17.129354786481422</v>
      </c>
      <c r="P57" s="230">
        <f t="shared" si="33"/>
        <v>18</v>
      </c>
      <c r="Q57" s="231">
        <f t="shared" si="34"/>
        <v>0</v>
      </c>
      <c r="R57" s="231">
        <f t="shared" si="35"/>
        <v>73</v>
      </c>
      <c r="T57">
        <v>520</v>
      </c>
      <c r="U57">
        <v>5779</v>
      </c>
      <c r="V57" t="s">
        <v>534</v>
      </c>
      <c r="W57">
        <v>426.16899999999998</v>
      </c>
      <c r="X57">
        <v>253.643</v>
      </c>
      <c r="Y57">
        <v>1.68</v>
      </c>
      <c r="Z57">
        <v>16.663</v>
      </c>
      <c r="AA57">
        <v>28.542774999999999</v>
      </c>
      <c r="AB57">
        <v>7.4164999999999995E-2</v>
      </c>
      <c r="AC57">
        <v>12.388331000000001</v>
      </c>
      <c r="AD57" s="1">
        <v>63</v>
      </c>
      <c r="AE57">
        <v>0</v>
      </c>
      <c r="AF57">
        <v>73</v>
      </c>
      <c r="AG57">
        <v>69</v>
      </c>
      <c r="AH57">
        <v>14.930887999999999</v>
      </c>
      <c r="AI57">
        <v>54.3</v>
      </c>
      <c r="AJ57">
        <v>0</v>
      </c>
      <c r="AK57">
        <v>18</v>
      </c>
      <c r="AL57">
        <v>12297</v>
      </c>
      <c r="AM57" t="s">
        <v>535</v>
      </c>
      <c r="AN57" t="s">
        <v>536</v>
      </c>
      <c r="AO57">
        <v>426.16899999999998</v>
      </c>
      <c r="AR57" t="s">
        <v>119</v>
      </c>
      <c r="AS57" t="s">
        <v>124</v>
      </c>
      <c r="AT57" t="s">
        <v>474</v>
      </c>
      <c r="AU57" t="s">
        <v>534</v>
      </c>
      <c r="AV57" t="s">
        <v>200</v>
      </c>
      <c r="AW57">
        <v>1</v>
      </c>
      <c r="BB57">
        <v>0.79999999999999993</v>
      </c>
      <c r="BC57" t="s">
        <v>67</v>
      </c>
      <c r="BF57" t="s">
        <v>119</v>
      </c>
      <c r="BG57" t="s">
        <v>124</v>
      </c>
      <c r="BH57" t="s">
        <v>534</v>
      </c>
      <c r="BI57">
        <v>5779</v>
      </c>
      <c r="BJ57">
        <v>1</v>
      </c>
      <c r="BK57" t="s">
        <v>474</v>
      </c>
      <c r="BL57" t="s">
        <v>178</v>
      </c>
      <c r="BM57">
        <v>0.79999999999999993</v>
      </c>
      <c r="BN57" t="s">
        <v>67</v>
      </c>
      <c r="BO57" t="s">
        <v>183</v>
      </c>
      <c r="BP57">
        <v>426.16899999999998</v>
      </c>
    </row>
    <row r="58" spans="1:68" ht="16.5">
      <c r="A58" s="110" t="str">
        <f t="shared" si="18"/>
        <v>세운교통</v>
      </c>
      <c r="B58" s="111" t="str">
        <f t="shared" si="19"/>
        <v>윤경일</v>
      </c>
      <c r="C58" s="112" t="str">
        <f t="shared" si="20"/>
        <v>B</v>
      </c>
      <c r="D58" s="113">
        <f t="shared" si="21"/>
        <v>0.9155454705344751</v>
      </c>
      <c r="E58" s="114">
        <f t="shared" si="22"/>
        <v>6288</v>
      </c>
      <c r="F58" s="115" t="str">
        <f t="shared" si="23"/>
        <v>24-1</v>
      </c>
      <c r="G58" s="116" t="str">
        <f t="shared" si="24"/>
        <v>70바3833</v>
      </c>
      <c r="H58" s="117">
        <f t="shared" si="25"/>
        <v>2</v>
      </c>
      <c r="I58" s="118">
        <f t="shared" si="26"/>
        <v>2677.9740000000002</v>
      </c>
      <c r="J58" s="119">
        <f t="shared" si="27"/>
        <v>1.0831583958587786E-2</v>
      </c>
      <c r="K58" s="119">
        <f t="shared" si="28"/>
        <v>0.33432450346756187</v>
      </c>
      <c r="L58" s="119">
        <f t="shared" si="29"/>
        <v>6.2733992189617963E-2</v>
      </c>
      <c r="M58" s="120">
        <f t="shared" si="30"/>
        <v>12.667999999999999</v>
      </c>
      <c r="N58" s="121">
        <f t="shared" si="31"/>
        <v>3.7341662017629743E-2</v>
      </c>
      <c r="O58" s="121">
        <f t="shared" si="32"/>
        <v>26.325871722428968</v>
      </c>
      <c r="P58" s="232">
        <f t="shared" si="33"/>
        <v>0</v>
      </c>
      <c r="Q58" s="233">
        <f t="shared" si="34"/>
        <v>1</v>
      </c>
      <c r="R58" s="233">
        <f t="shared" si="35"/>
        <v>705</v>
      </c>
      <c r="T58">
        <v>520</v>
      </c>
      <c r="U58">
        <v>6288</v>
      </c>
      <c r="V58" t="s">
        <v>320</v>
      </c>
      <c r="W58">
        <v>2677.9740000000002</v>
      </c>
      <c r="X58">
        <v>1331.47</v>
      </c>
      <c r="Y58">
        <v>2.0110000000000001</v>
      </c>
      <c r="Z58">
        <v>12.667999999999999</v>
      </c>
      <c r="AA58">
        <v>152.149123</v>
      </c>
      <c r="AB58">
        <v>1.6480159999999999</v>
      </c>
      <c r="AC58">
        <v>50.867179999999998</v>
      </c>
      <c r="AD58" s="1">
        <v>168</v>
      </c>
      <c r="AE58">
        <v>1</v>
      </c>
      <c r="AF58">
        <v>705</v>
      </c>
      <c r="AG58">
        <v>81</v>
      </c>
      <c r="AH58">
        <v>17.600981999999998</v>
      </c>
      <c r="AI58">
        <v>1136.8</v>
      </c>
      <c r="AJ58">
        <v>0</v>
      </c>
      <c r="AK58">
        <v>0</v>
      </c>
      <c r="AL58">
        <v>0</v>
      </c>
      <c r="AM58" t="s">
        <v>321</v>
      </c>
      <c r="AN58" t="s">
        <v>537</v>
      </c>
      <c r="AO58">
        <v>2570.5650000000001</v>
      </c>
      <c r="AR58" t="s">
        <v>119</v>
      </c>
      <c r="AS58" t="s">
        <v>121</v>
      </c>
      <c r="AT58" t="s">
        <v>221</v>
      </c>
      <c r="AU58" t="s">
        <v>320</v>
      </c>
      <c r="AV58" t="s">
        <v>214</v>
      </c>
      <c r="AW58">
        <v>2</v>
      </c>
      <c r="BB58">
        <v>0.9155454705344751</v>
      </c>
      <c r="BC58" t="s">
        <v>68</v>
      </c>
      <c r="BF58" t="s">
        <v>119</v>
      </c>
      <c r="BG58" t="s">
        <v>121</v>
      </c>
      <c r="BH58" t="s">
        <v>320</v>
      </c>
      <c r="BI58">
        <v>6288</v>
      </c>
      <c r="BJ58">
        <v>2</v>
      </c>
      <c r="BK58" t="s">
        <v>221</v>
      </c>
      <c r="BL58" t="s">
        <v>222</v>
      </c>
      <c r="BM58">
        <v>0.9155454705344751</v>
      </c>
      <c r="BN58" t="s">
        <v>68</v>
      </c>
      <c r="BO58" t="s">
        <v>179</v>
      </c>
      <c r="BP58">
        <v>2677.9740000000002</v>
      </c>
    </row>
    <row r="59" spans="1:68" ht="16.5">
      <c r="A59" s="127" t="str">
        <f t="shared" si="18"/>
        <v>세운교통</v>
      </c>
      <c r="B59" s="128" t="str">
        <f t="shared" si="19"/>
        <v>이강철</v>
      </c>
      <c r="C59" s="129" t="str">
        <f t="shared" si="20"/>
        <v>D</v>
      </c>
      <c r="D59" s="130">
        <f t="shared" si="21"/>
        <v>0.83199999999999996</v>
      </c>
      <c r="E59" s="131">
        <f t="shared" si="22"/>
        <v>537</v>
      </c>
      <c r="F59" s="132" t="str">
        <f t="shared" si="23"/>
        <v>26</v>
      </c>
      <c r="G59" s="133" t="str">
        <f t="shared" si="24"/>
        <v>70바1511</v>
      </c>
      <c r="H59" s="134">
        <f t="shared" si="25"/>
        <v>1</v>
      </c>
      <c r="I59" s="135">
        <f t="shared" si="26"/>
        <v>647.08799999999997</v>
      </c>
      <c r="J59" s="136">
        <f t="shared" si="27"/>
        <v>5.8049913004000545E-2</v>
      </c>
      <c r="K59" s="136">
        <f t="shared" si="28"/>
        <v>0.35549380510500067</v>
      </c>
      <c r="L59" s="136">
        <f t="shared" si="29"/>
        <v>0.19626387755606658</v>
      </c>
      <c r="M59" s="137">
        <f t="shared" si="30"/>
        <v>16.212</v>
      </c>
      <c r="N59" s="138">
        <f t="shared" si="31"/>
        <v>0</v>
      </c>
      <c r="O59" s="138">
        <f t="shared" si="32"/>
        <v>20.553618673194375</v>
      </c>
      <c r="P59" s="230">
        <f t="shared" si="33"/>
        <v>13</v>
      </c>
      <c r="Q59" s="231">
        <f t="shared" si="34"/>
        <v>0</v>
      </c>
      <c r="R59" s="231">
        <f t="shared" si="35"/>
        <v>133</v>
      </c>
      <c r="T59">
        <v>520</v>
      </c>
      <c r="U59">
        <v>537</v>
      </c>
      <c r="V59" t="s">
        <v>322</v>
      </c>
      <c r="W59">
        <v>647.08799999999997</v>
      </c>
      <c r="X59">
        <v>388.96600000000001</v>
      </c>
      <c r="Y59">
        <v>1.6639999999999999</v>
      </c>
      <c r="Z59">
        <v>16.212</v>
      </c>
      <c r="AA59">
        <v>44.573314000000003</v>
      </c>
      <c r="AB59">
        <v>2.5874769999999998</v>
      </c>
      <c r="AC59">
        <v>15.845537</v>
      </c>
      <c r="AD59" s="1">
        <v>127</v>
      </c>
      <c r="AE59">
        <v>0</v>
      </c>
      <c r="AF59">
        <v>133</v>
      </c>
      <c r="AG59">
        <v>70</v>
      </c>
      <c r="AH59">
        <v>14.517385000000001</v>
      </c>
      <c r="AI59">
        <v>86.5</v>
      </c>
      <c r="AJ59">
        <v>0</v>
      </c>
      <c r="AK59">
        <v>13</v>
      </c>
      <c r="AL59">
        <v>8447</v>
      </c>
      <c r="AM59" t="s">
        <v>323</v>
      </c>
      <c r="AN59" t="s">
        <v>538</v>
      </c>
      <c r="AO59">
        <v>647.08799999999997</v>
      </c>
      <c r="AR59" t="s">
        <v>119</v>
      </c>
      <c r="AS59" t="s">
        <v>122</v>
      </c>
      <c r="AT59" t="s">
        <v>226</v>
      </c>
      <c r="AU59" t="s">
        <v>322</v>
      </c>
      <c r="AV59" t="s">
        <v>200</v>
      </c>
      <c r="AW59">
        <v>1</v>
      </c>
      <c r="BB59">
        <v>0.83199999999999996</v>
      </c>
      <c r="BC59" t="s">
        <v>67</v>
      </c>
      <c r="BF59" t="s">
        <v>119</v>
      </c>
      <c r="BG59" t="s">
        <v>122</v>
      </c>
      <c r="BH59" t="s">
        <v>322</v>
      </c>
      <c r="BI59">
        <v>537</v>
      </c>
      <c r="BJ59">
        <v>1</v>
      </c>
      <c r="BK59" t="s">
        <v>226</v>
      </c>
      <c r="BL59" t="s">
        <v>178</v>
      </c>
      <c r="BM59">
        <v>0.83199999999999996</v>
      </c>
      <c r="BN59" t="s">
        <v>67</v>
      </c>
      <c r="BO59" t="s">
        <v>183</v>
      </c>
      <c r="BP59">
        <v>647.08799999999997</v>
      </c>
    </row>
    <row r="60" spans="1:68" ht="16.5">
      <c r="A60" s="110" t="str">
        <f t="shared" si="18"/>
        <v>세운교통</v>
      </c>
      <c r="B60" s="111" t="str">
        <f t="shared" si="19"/>
        <v>이강춘</v>
      </c>
      <c r="C60" s="112" t="str">
        <f t="shared" si="20"/>
        <v>C</v>
      </c>
      <c r="D60" s="113">
        <f t="shared" si="21"/>
        <v>0.87752542227727259</v>
      </c>
      <c r="E60" s="114">
        <f t="shared" si="22"/>
        <v>8672</v>
      </c>
      <c r="F60" s="115" t="str">
        <f t="shared" si="23"/>
        <v>28</v>
      </c>
      <c r="G60" s="116" t="str">
        <f t="shared" si="24"/>
        <v>73아1021</v>
      </c>
      <c r="H60" s="117">
        <f t="shared" si="25"/>
        <v>4</v>
      </c>
      <c r="I60" s="118">
        <f t="shared" si="26"/>
        <v>475.40700000000004</v>
      </c>
      <c r="J60" s="119">
        <f t="shared" si="27"/>
        <v>7.2667105232549933E-2</v>
      </c>
      <c r="K60" s="119">
        <f t="shared" si="28"/>
        <v>0.40964626536926546</v>
      </c>
      <c r="L60" s="119">
        <f t="shared" si="29"/>
        <v>0.24189799477079638</v>
      </c>
      <c r="M60" s="120">
        <f t="shared" si="30"/>
        <v>19.805</v>
      </c>
      <c r="N60" s="121">
        <f t="shared" si="31"/>
        <v>0</v>
      </c>
      <c r="O60" s="121">
        <f t="shared" si="32"/>
        <v>28.228847118091334</v>
      </c>
      <c r="P60" s="232">
        <f t="shared" si="33"/>
        <v>18</v>
      </c>
      <c r="Q60" s="233">
        <f t="shared" si="34"/>
        <v>0</v>
      </c>
      <c r="R60" s="233">
        <f t="shared" si="35"/>
        <v>143</v>
      </c>
      <c r="T60">
        <v>520</v>
      </c>
      <c r="U60">
        <v>8672</v>
      </c>
      <c r="V60" t="s">
        <v>324</v>
      </c>
      <c r="W60">
        <v>506.57400000000001</v>
      </c>
      <c r="X60">
        <v>283.74299999999999</v>
      </c>
      <c r="Y60">
        <v>1.7849999999999999</v>
      </c>
      <c r="Z60">
        <v>19.805</v>
      </c>
      <c r="AA60">
        <v>39.162492999999998</v>
      </c>
      <c r="AB60">
        <v>2.845825</v>
      </c>
      <c r="AC60">
        <v>16.042769</v>
      </c>
      <c r="AD60" s="1">
        <v>115</v>
      </c>
      <c r="AE60">
        <v>0</v>
      </c>
      <c r="AF60">
        <v>143</v>
      </c>
      <c r="AG60">
        <v>85</v>
      </c>
      <c r="AH60">
        <v>12.935181999999999</v>
      </c>
      <c r="AI60">
        <v>350.8</v>
      </c>
      <c r="AJ60">
        <v>0.9</v>
      </c>
      <c r="AK60">
        <v>18</v>
      </c>
      <c r="AL60">
        <v>14210</v>
      </c>
      <c r="AM60" t="s">
        <v>325</v>
      </c>
      <c r="AN60" t="s">
        <v>539</v>
      </c>
      <c r="AO60">
        <v>191.553</v>
      </c>
      <c r="AR60" t="s">
        <v>119</v>
      </c>
      <c r="AS60" t="s">
        <v>123</v>
      </c>
      <c r="AT60" t="s">
        <v>233</v>
      </c>
      <c r="AU60" t="s">
        <v>324</v>
      </c>
      <c r="AV60" t="s">
        <v>200</v>
      </c>
      <c r="AW60">
        <v>4</v>
      </c>
      <c r="BB60">
        <v>0.87752542227727259</v>
      </c>
      <c r="BC60" t="s">
        <v>69</v>
      </c>
      <c r="BF60" t="s">
        <v>119</v>
      </c>
      <c r="BG60" t="s">
        <v>123</v>
      </c>
      <c r="BH60" t="s">
        <v>324</v>
      </c>
      <c r="BI60">
        <v>8672</v>
      </c>
      <c r="BJ60">
        <v>4</v>
      </c>
      <c r="BK60" t="s">
        <v>233</v>
      </c>
      <c r="BL60" t="s">
        <v>231</v>
      </c>
      <c r="BM60">
        <v>0.87752542227727259</v>
      </c>
      <c r="BN60" t="s">
        <v>69</v>
      </c>
      <c r="BO60" t="s">
        <v>181</v>
      </c>
      <c r="BP60">
        <v>475.40700000000004</v>
      </c>
    </row>
    <row r="61" spans="1:68" ht="16.5">
      <c r="A61" s="127" t="str">
        <f t="shared" si="18"/>
        <v>세운교통</v>
      </c>
      <c r="B61" s="128" t="str">
        <f t="shared" si="19"/>
        <v>이기석</v>
      </c>
      <c r="C61" s="129" t="str">
        <f t="shared" si="20"/>
        <v>A</v>
      </c>
      <c r="D61" s="130">
        <f t="shared" si="21"/>
        <v>0.95587521288720945</v>
      </c>
      <c r="E61" s="131">
        <f t="shared" si="22"/>
        <v>3853</v>
      </c>
      <c r="F61" s="132" t="str">
        <f t="shared" si="23"/>
        <v>11</v>
      </c>
      <c r="G61" s="133" t="str">
        <f t="shared" si="24"/>
        <v>73아1597</v>
      </c>
      <c r="H61" s="134">
        <f t="shared" si="25"/>
        <v>4</v>
      </c>
      <c r="I61" s="135">
        <f t="shared" si="26"/>
        <v>506.06200000000001</v>
      </c>
      <c r="J61" s="136">
        <f t="shared" si="27"/>
        <v>5.6440126690835674E-2</v>
      </c>
      <c r="K61" s="136">
        <f t="shared" si="28"/>
        <v>0.41179517121483639</v>
      </c>
      <c r="L61" s="136">
        <f t="shared" si="29"/>
        <v>0.14622714212883006</v>
      </c>
      <c r="M61" s="137">
        <f t="shared" si="30"/>
        <v>18.768999999999998</v>
      </c>
      <c r="N61" s="138">
        <f t="shared" si="31"/>
        <v>0</v>
      </c>
      <c r="O61" s="138">
        <f t="shared" si="32"/>
        <v>31.387087721371284</v>
      </c>
      <c r="P61" s="230">
        <f t="shared" si="33"/>
        <v>11</v>
      </c>
      <c r="Q61" s="231">
        <f t="shared" si="34"/>
        <v>0</v>
      </c>
      <c r="R61" s="231">
        <f t="shared" si="35"/>
        <v>170</v>
      </c>
      <c r="T61">
        <v>520</v>
      </c>
      <c r="U61">
        <v>3853</v>
      </c>
      <c r="V61" t="s">
        <v>326</v>
      </c>
      <c r="W61">
        <v>541.62400000000002</v>
      </c>
      <c r="X61">
        <v>308.92599999999999</v>
      </c>
      <c r="Y61">
        <v>1.7529999999999999</v>
      </c>
      <c r="Z61">
        <v>18.768999999999998</v>
      </c>
      <c r="AA61">
        <v>41.617216999999997</v>
      </c>
      <c r="AB61">
        <v>2.348881</v>
      </c>
      <c r="AC61">
        <v>17.137768999999999</v>
      </c>
      <c r="AD61" s="1">
        <v>74</v>
      </c>
      <c r="AE61">
        <v>0</v>
      </c>
      <c r="AF61">
        <v>170</v>
      </c>
      <c r="AG61">
        <v>77</v>
      </c>
      <c r="AH61">
        <v>13.014421</v>
      </c>
      <c r="AI61">
        <v>284.2</v>
      </c>
      <c r="AJ61">
        <v>0</v>
      </c>
      <c r="AK61">
        <v>11</v>
      </c>
      <c r="AL61">
        <v>13469</v>
      </c>
      <c r="AM61" t="s">
        <v>327</v>
      </c>
      <c r="AN61" t="s">
        <v>540</v>
      </c>
      <c r="AO61">
        <v>259.089</v>
      </c>
      <c r="AR61" t="s">
        <v>119</v>
      </c>
      <c r="AS61" t="s">
        <v>120</v>
      </c>
      <c r="AT61" t="s">
        <v>211</v>
      </c>
      <c r="AU61" t="s">
        <v>326</v>
      </c>
      <c r="AV61" t="s">
        <v>200</v>
      </c>
      <c r="AW61">
        <v>4</v>
      </c>
      <c r="BB61">
        <v>0.95587521288720945</v>
      </c>
      <c r="BC61" t="s">
        <v>66</v>
      </c>
      <c r="BF61" t="s">
        <v>119</v>
      </c>
      <c r="BG61" t="s">
        <v>120</v>
      </c>
      <c r="BH61" t="s">
        <v>326</v>
      </c>
      <c r="BI61">
        <v>3853</v>
      </c>
      <c r="BJ61">
        <v>4</v>
      </c>
      <c r="BK61" t="s">
        <v>211</v>
      </c>
      <c r="BL61" t="s">
        <v>215</v>
      </c>
      <c r="BM61">
        <v>0.95587521288720945</v>
      </c>
      <c r="BN61" t="s">
        <v>66</v>
      </c>
      <c r="BO61" t="s">
        <v>182</v>
      </c>
      <c r="BP61">
        <v>506.06200000000001</v>
      </c>
    </row>
    <row r="62" spans="1:68" ht="16.5">
      <c r="A62" s="110" t="str">
        <f t="shared" si="18"/>
        <v>세운교통</v>
      </c>
      <c r="B62" s="111" t="str">
        <f t="shared" si="19"/>
        <v>이덕구</v>
      </c>
      <c r="C62" s="112" t="str">
        <f t="shared" si="20"/>
        <v>S</v>
      </c>
      <c r="D62" s="113">
        <f t="shared" si="21"/>
        <v>1.0957142857142856</v>
      </c>
      <c r="E62" s="114">
        <f t="shared" si="22"/>
        <v>6902</v>
      </c>
      <c r="F62" s="115" t="str">
        <f t="shared" si="23"/>
        <v>28</v>
      </c>
      <c r="G62" s="116" t="str">
        <f t="shared" si="24"/>
        <v>73아1021</v>
      </c>
      <c r="H62" s="117">
        <f t="shared" si="25"/>
        <v>1</v>
      </c>
      <c r="I62" s="118">
        <f t="shared" si="26"/>
        <v>2138.0819999999999</v>
      </c>
      <c r="J62" s="119">
        <f t="shared" si="27"/>
        <v>4.4277882907287E-2</v>
      </c>
      <c r="K62" s="119">
        <f t="shared" si="28"/>
        <v>0.33677017190684971</v>
      </c>
      <c r="L62" s="119">
        <f t="shared" si="29"/>
        <v>0.11833035402758174</v>
      </c>
      <c r="M62" s="120">
        <f t="shared" si="30"/>
        <v>11.51</v>
      </c>
      <c r="N62" s="121">
        <f t="shared" si="31"/>
        <v>0</v>
      </c>
      <c r="O62" s="121">
        <f t="shared" si="32"/>
        <v>1.8240647458797186</v>
      </c>
      <c r="P62" s="232">
        <f t="shared" si="33"/>
        <v>28</v>
      </c>
      <c r="Q62" s="233">
        <f t="shared" si="34"/>
        <v>0</v>
      </c>
      <c r="R62" s="233">
        <f t="shared" si="35"/>
        <v>39</v>
      </c>
      <c r="T62">
        <v>520</v>
      </c>
      <c r="U62">
        <v>6902</v>
      </c>
      <c r="V62" t="s">
        <v>328</v>
      </c>
      <c r="W62">
        <v>2138.0819999999999</v>
      </c>
      <c r="X62">
        <v>929.16600000000005</v>
      </c>
      <c r="Y62">
        <v>2.3010000000000002</v>
      </c>
      <c r="Z62">
        <v>11.51</v>
      </c>
      <c r="AA62">
        <v>158.192184</v>
      </c>
      <c r="AB62">
        <v>7.0044149999999998</v>
      </c>
      <c r="AC62">
        <v>53.274408999999999</v>
      </c>
      <c r="AD62" s="1">
        <v>253</v>
      </c>
      <c r="AE62">
        <v>0</v>
      </c>
      <c r="AF62">
        <v>39</v>
      </c>
      <c r="AG62">
        <v>64</v>
      </c>
      <c r="AH62">
        <v>13.515724000000001</v>
      </c>
      <c r="AI62">
        <v>113.9</v>
      </c>
      <c r="AJ62">
        <v>0</v>
      </c>
      <c r="AK62">
        <v>28</v>
      </c>
      <c r="AL62">
        <v>16137</v>
      </c>
      <c r="AM62" t="s">
        <v>329</v>
      </c>
      <c r="AN62" t="s">
        <v>541</v>
      </c>
      <c r="AO62">
        <v>2138.0819999999999</v>
      </c>
      <c r="AR62" t="s">
        <v>119</v>
      </c>
      <c r="AS62" t="s">
        <v>123</v>
      </c>
      <c r="AT62" t="s">
        <v>233</v>
      </c>
      <c r="AU62" t="s">
        <v>328</v>
      </c>
      <c r="AV62" t="s">
        <v>200</v>
      </c>
      <c r="AW62">
        <v>1</v>
      </c>
      <c r="BB62">
        <v>1.0957142857142856</v>
      </c>
      <c r="BC62" t="s">
        <v>71</v>
      </c>
      <c r="BF62" t="s">
        <v>119</v>
      </c>
      <c r="BG62" t="s">
        <v>123</v>
      </c>
      <c r="BH62" t="s">
        <v>328</v>
      </c>
      <c r="BI62">
        <v>6902</v>
      </c>
      <c r="BJ62">
        <v>1</v>
      </c>
      <c r="BK62" t="s">
        <v>233</v>
      </c>
      <c r="BL62" t="s">
        <v>178</v>
      </c>
      <c r="BM62">
        <v>1.0957142857142856</v>
      </c>
      <c r="BN62" t="s">
        <v>71</v>
      </c>
      <c r="BO62" t="s">
        <v>180</v>
      </c>
      <c r="BP62">
        <v>2138.0819999999999</v>
      </c>
    </row>
    <row r="63" spans="1:68" ht="16.5">
      <c r="A63" s="127" t="str">
        <f t="shared" si="18"/>
        <v>세운교통</v>
      </c>
      <c r="B63" s="128" t="str">
        <f t="shared" si="19"/>
        <v>이무원</v>
      </c>
      <c r="C63" s="129" t="str">
        <f t="shared" si="20"/>
        <v>B</v>
      </c>
      <c r="D63" s="130">
        <f t="shared" si="21"/>
        <v>0.90142857142857136</v>
      </c>
      <c r="E63" s="131">
        <f t="shared" si="22"/>
        <v>4919</v>
      </c>
      <c r="F63" s="132" t="str">
        <f t="shared" si="23"/>
        <v>28</v>
      </c>
      <c r="G63" s="133" t="str">
        <f t="shared" si="24"/>
        <v>73아1026</v>
      </c>
      <c r="H63" s="134">
        <f t="shared" si="25"/>
        <v>1</v>
      </c>
      <c r="I63" s="135">
        <f t="shared" si="26"/>
        <v>2008.848</v>
      </c>
      <c r="J63" s="136">
        <f t="shared" si="27"/>
        <v>1.6745996392502363E-2</v>
      </c>
      <c r="K63" s="136">
        <f t="shared" si="28"/>
        <v>0.36598757494320527</v>
      </c>
      <c r="L63" s="136">
        <f t="shared" si="29"/>
        <v>0.14585473863627313</v>
      </c>
      <c r="M63" s="137">
        <f t="shared" si="30"/>
        <v>17.817</v>
      </c>
      <c r="N63" s="138">
        <f t="shared" si="31"/>
        <v>0</v>
      </c>
      <c r="O63" s="138">
        <f t="shared" si="32"/>
        <v>5.7844243100725947</v>
      </c>
      <c r="P63" s="230">
        <f t="shared" si="33"/>
        <v>18</v>
      </c>
      <c r="Q63" s="231">
        <f t="shared" si="34"/>
        <v>0</v>
      </c>
      <c r="R63" s="231">
        <f t="shared" si="35"/>
        <v>118</v>
      </c>
      <c r="T63">
        <v>520</v>
      </c>
      <c r="U63">
        <v>4919</v>
      </c>
      <c r="V63" t="s">
        <v>330</v>
      </c>
      <c r="W63">
        <v>2039.961</v>
      </c>
      <c r="X63">
        <v>1078.4680000000001</v>
      </c>
      <c r="Y63">
        <v>1.8919999999999999</v>
      </c>
      <c r="Z63">
        <v>17.817</v>
      </c>
      <c r="AA63">
        <v>137.65941100000001</v>
      </c>
      <c r="AB63">
        <v>2.3052440000000001</v>
      </c>
      <c r="AC63">
        <v>50.381633999999998</v>
      </c>
      <c r="AD63" s="1">
        <v>293</v>
      </c>
      <c r="AE63">
        <v>0</v>
      </c>
      <c r="AF63">
        <v>118</v>
      </c>
      <c r="AG63">
        <v>74</v>
      </c>
      <c r="AH63">
        <v>14.818899</v>
      </c>
      <c r="AI63">
        <v>241.2</v>
      </c>
      <c r="AJ63">
        <v>0</v>
      </c>
      <c r="AK63">
        <v>18</v>
      </c>
      <c r="AL63">
        <v>8650</v>
      </c>
      <c r="AM63" t="s">
        <v>331</v>
      </c>
      <c r="AN63" t="s">
        <v>542</v>
      </c>
      <c r="AO63">
        <v>2008.848</v>
      </c>
      <c r="AR63" t="s">
        <v>119</v>
      </c>
      <c r="AS63" t="s">
        <v>123</v>
      </c>
      <c r="AT63" t="s">
        <v>234</v>
      </c>
      <c r="AU63" t="s">
        <v>330</v>
      </c>
      <c r="AV63" t="s">
        <v>200</v>
      </c>
      <c r="AW63">
        <v>1</v>
      </c>
      <c r="BB63">
        <v>0.90142857142857136</v>
      </c>
      <c r="BC63" t="s">
        <v>68</v>
      </c>
      <c r="BF63" t="s">
        <v>119</v>
      </c>
      <c r="BG63" t="s">
        <v>123</v>
      </c>
      <c r="BH63" t="s">
        <v>330</v>
      </c>
      <c r="BI63">
        <v>4919</v>
      </c>
      <c r="BJ63">
        <v>1</v>
      </c>
      <c r="BK63" t="s">
        <v>234</v>
      </c>
      <c r="BL63" t="s">
        <v>178</v>
      </c>
      <c r="BM63">
        <v>0.90142857142857136</v>
      </c>
      <c r="BN63" t="s">
        <v>68</v>
      </c>
      <c r="BO63" t="s">
        <v>179</v>
      </c>
      <c r="BP63">
        <v>2008.848</v>
      </c>
    </row>
    <row r="64" spans="1:68" ht="16.5">
      <c r="A64" s="110" t="str">
        <f t="shared" si="18"/>
        <v>세운교통</v>
      </c>
      <c r="B64" s="111" t="str">
        <f t="shared" si="19"/>
        <v>이병주</v>
      </c>
      <c r="C64" s="112" t="str">
        <f t="shared" si="20"/>
        <v>C</v>
      </c>
      <c r="D64" s="113">
        <f t="shared" si="21"/>
        <v>0.86863636363636354</v>
      </c>
      <c r="E64" s="114">
        <f t="shared" si="22"/>
        <v>2058</v>
      </c>
      <c r="F64" s="115" t="str">
        <f t="shared" si="23"/>
        <v>24-1</v>
      </c>
      <c r="G64" s="116" t="str">
        <f t="shared" si="24"/>
        <v>73아1446</v>
      </c>
      <c r="H64" s="117">
        <f t="shared" si="25"/>
        <v>1</v>
      </c>
      <c r="I64" s="118">
        <f t="shared" si="26"/>
        <v>2748.28</v>
      </c>
      <c r="J64" s="119">
        <f t="shared" si="27"/>
        <v>1.7441235281907354E-2</v>
      </c>
      <c r="K64" s="119">
        <f t="shared" si="28"/>
        <v>0.33176841368884524</v>
      </c>
      <c r="L64" s="119">
        <f t="shared" si="29"/>
        <v>0.15718922380543465</v>
      </c>
      <c r="M64" s="120">
        <f t="shared" si="30"/>
        <v>17.681000000000001</v>
      </c>
      <c r="N64" s="121">
        <f t="shared" si="31"/>
        <v>0</v>
      </c>
      <c r="O64" s="121">
        <f t="shared" si="32"/>
        <v>4.9485496383192391</v>
      </c>
      <c r="P64" s="232">
        <f t="shared" si="33"/>
        <v>9</v>
      </c>
      <c r="Q64" s="233">
        <f t="shared" si="34"/>
        <v>0</v>
      </c>
      <c r="R64" s="233">
        <f t="shared" si="35"/>
        <v>136</v>
      </c>
      <c r="T64">
        <v>520</v>
      </c>
      <c r="U64">
        <v>2058</v>
      </c>
      <c r="V64" t="s">
        <v>332</v>
      </c>
      <c r="W64">
        <v>2748.28</v>
      </c>
      <c r="X64">
        <v>1438.414</v>
      </c>
      <c r="Y64">
        <v>1.911</v>
      </c>
      <c r="Z64">
        <v>17.681000000000001</v>
      </c>
      <c r="AA64">
        <v>161.18995899999999</v>
      </c>
      <c r="AB64">
        <v>2.8113519999999999</v>
      </c>
      <c r="AC64">
        <v>53.477736999999998</v>
      </c>
      <c r="AD64" s="1">
        <v>432</v>
      </c>
      <c r="AE64">
        <v>0</v>
      </c>
      <c r="AF64">
        <v>136</v>
      </c>
      <c r="AG64">
        <v>73</v>
      </c>
      <c r="AH64">
        <v>17.049945000000001</v>
      </c>
      <c r="AI64">
        <v>430.5</v>
      </c>
      <c r="AJ64">
        <v>0</v>
      </c>
      <c r="AK64">
        <v>9</v>
      </c>
      <c r="AL64">
        <v>2113</v>
      </c>
      <c r="AM64" t="s">
        <v>333</v>
      </c>
      <c r="AN64" t="s">
        <v>543</v>
      </c>
      <c r="AO64">
        <v>2748.28</v>
      </c>
      <c r="AR64" t="s">
        <v>119</v>
      </c>
      <c r="AS64" t="s">
        <v>121</v>
      </c>
      <c r="AT64" t="s">
        <v>225</v>
      </c>
      <c r="AU64" t="s">
        <v>332</v>
      </c>
      <c r="AV64" t="s">
        <v>200</v>
      </c>
      <c r="AW64">
        <v>1</v>
      </c>
      <c r="BB64">
        <v>0.86863636363636354</v>
      </c>
      <c r="BC64" t="s">
        <v>69</v>
      </c>
      <c r="BF64" t="s">
        <v>119</v>
      </c>
      <c r="BG64" t="s">
        <v>121</v>
      </c>
      <c r="BH64" t="s">
        <v>332</v>
      </c>
      <c r="BI64">
        <v>2058</v>
      </c>
      <c r="BJ64">
        <v>1</v>
      </c>
      <c r="BK64" t="s">
        <v>225</v>
      </c>
      <c r="BL64" t="s">
        <v>178</v>
      </c>
      <c r="BM64">
        <v>0.86863636363636354</v>
      </c>
      <c r="BN64" t="s">
        <v>69</v>
      </c>
      <c r="BO64" t="s">
        <v>181</v>
      </c>
      <c r="BP64">
        <v>2748.28</v>
      </c>
    </row>
    <row r="65" spans="1:68" ht="16.5">
      <c r="A65" s="127" t="str">
        <f t="shared" si="18"/>
        <v>세운교통</v>
      </c>
      <c r="B65" s="128" t="str">
        <f t="shared" si="19"/>
        <v>이상우</v>
      </c>
      <c r="C65" s="129" t="str">
        <f t="shared" si="20"/>
        <v>S</v>
      </c>
      <c r="D65" s="130">
        <f t="shared" si="21"/>
        <v>1.0249999999999999</v>
      </c>
      <c r="E65" s="131">
        <f t="shared" si="22"/>
        <v>6523</v>
      </c>
      <c r="F65" s="132" t="str">
        <f t="shared" si="23"/>
        <v>11</v>
      </c>
      <c r="G65" s="133" t="str">
        <f t="shared" si="24"/>
        <v>70바3823</v>
      </c>
      <c r="H65" s="134">
        <f t="shared" si="25"/>
        <v>1</v>
      </c>
      <c r="I65" s="135">
        <f t="shared" si="26"/>
        <v>789.05200000000002</v>
      </c>
      <c r="J65" s="136">
        <f t="shared" si="27"/>
        <v>1.2285756647647212E-2</v>
      </c>
      <c r="K65" s="136">
        <f t="shared" si="28"/>
        <v>0.36746708967752773</v>
      </c>
      <c r="L65" s="136">
        <f t="shared" si="29"/>
        <v>0.17616076000060832</v>
      </c>
      <c r="M65" s="137">
        <f t="shared" si="30"/>
        <v>16.141999999999999</v>
      </c>
      <c r="N65" s="138">
        <f t="shared" si="31"/>
        <v>0</v>
      </c>
      <c r="O65" s="138">
        <f t="shared" si="32"/>
        <v>17.489341640348165</v>
      </c>
      <c r="P65" s="230">
        <f t="shared" si="33"/>
        <v>0</v>
      </c>
      <c r="Q65" s="231">
        <f t="shared" si="34"/>
        <v>0</v>
      </c>
      <c r="R65" s="231">
        <f t="shared" si="35"/>
        <v>138</v>
      </c>
      <c r="T65">
        <v>520</v>
      </c>
      <c r="U65">
        <v>6523</v>
      </c>
      <c r="V65" t="s">
        <v>198</v>
      </c>
      <c r="W65">
        <v>789.05200000000002</v>
      </c>
      <c r="X65">
        <v>427.62900000000002</v>
      </c>
      <c r="Y65">
        <v>1.845</v>
      </c>
      <c r="Z65">
        <v>16.141999999999999</v>
      </c>
      <c r="AA65">
        <v>48.271101000000002</v>
      </c>
      <c r="AB65">
        <v>0.59304699999999999</v>
      </c>
      <c r="AC65">
        <v>17.738040999999999</v>
      </c>
      <c r="AD65" s="1">
        <v>139</v>
      </c>
      <c r="AE65">
        <v>0</v>
      </c>
      <c r="AF65">
        <v>138</v>
      </c>
      <c r="AG65">
        <v>75</v>
      </c>
      <c r="AH65">
        <v>16.346260000000001</v>
      </c>
      <c r="AI65">
        <v>163.1</v>
      </c>
      <c r="AJ65">
        <v>0</v>
      </c>
      <c r="AK65">
        <v>0</v>
      </c>
      <c r="AL65">
        <v>0</v>
      </c>
      <c r="AM65" t="s">
        <v>334</v>
      </c>
      <c r="AN65" t="s">
        <v>544</v>
      </c>
      <c r="AO65">
        <v>789.05200000000002</v>
      </c>
      <c r="AR65" t="s">
        <v>119</v>
      </c>
      <c r="AS65" t="s">
        <v>120</v>
      </c>
      <c r="AT65" t="s">
        <v>203</v>
      </c>
      <c r="AU65" t="s">
        <v>198</v>
      </c>
      <c r="AV65" t="s">
        <v>200</v>
      </c>
      <c r="AW65">
        <v>1</v>
      </c>
      <c r="BB65">
        <v>1.0249999999999999</v>
      </c>
      <c r="BC65" t="s">
        <v>71</v>
      </c>
      <c r="BF65" t="s">
        <v>119</v>
      </c>
      <c r="BG65" t="s">
        <v>120</v>
      </c>
      <c r="BH65" t="s">
        <v>198</v>
      </c>
      <c r="BI65">
        <v>6523</v>
      </c>
      <c r="BJ65">
        <v>1</v>
      </c>
      <c r="BK65" t="s">
        <v>203</v>
      </c>
      <c r="BL65" t="s">
        <v>178</v>
      </c>
      <c r="BM65">
        <v>1.0249999999999999</v>
      </c>
      <c r="BN65" t="s">
        <v>71</v>
      </c>
      <c r="BO65" t="s">
        <v>180</v>
      </c>
      <c r="BP65">
        <v>789.05200000000002</v>
      </c>
    </row>
    <row r="66" spans="1:68" ht="16.5">
      <c r="A66" s="110" t="str">
        <f t="shared" si="18"/>
        <v>세운교통</v>
      </c>
      <c r="B66" s="111" t="str">
        <f t="shared" si="19"/>
        <v>이석준</v>
      </c>
      <c r="C66" s="112" t="str">
        <f t="shared" si="20"/>
        <v>D</v>
      </c>
      <c r="D66" s="113">
        <f t="shared" si="21"/>
        <v>0.83285714285714285</v>
      </c>
      <c r="E66" s="114">
        <f t="shared" si="22"/>
        <v>8177</v>
      </c>
      <c r="F66" s="115" t="str">
        <f t="shared" si="23"/>
        <v>67-1</v>
      </c>
      <c r="G66" s="116" t="str">
        <f t="shared" si="24"/>
        <v>70바3835</v>
      </c>
      <c r="H66" s="117">
        <f t="shared" si="25"/>
        <v>1</v>
      </c>
      <c r="I66" s="118">
        <f t="shared" si="26"/>
        <v>2266.0790000000002</v>
      </c>
      <c r="J66" s="119">
        <f t="shared" si="27"/>
        <v>4.3096427768042879E-2</v>
      </c>
      <c r="K66" s="119">
        <f t="shared" si="28"/>
        <v>0.35689631042854586</v>
      </c>
      <c r="L66" s="119">
        <f t="shared" si="29"/>
        <v>0.20211122383641522</v>
      </c>
      <c r="M66" s="120">
        <f t="shared" si="30"/>
        <v>14.074999999999999</v>
      </c>
      <c r="N66" s="121">
        <f t="shared" si="31"/>
        <v>0.70606541078223661</v>
      </c>
      <c r="O66" s="121">
        <f t="shared" si="32"/>
        <v>3.0007779958245053</v>
      </c>
      <c r="P66" s="232">
        <f t="shared" si="33"/>
        <v>43</v>
      </c>
      <c r="Q66" s="233">
        <f t="shared" si="34"/>
        <v>16</v>
      </c>
      <c r="R66" s="233">
        <f t="shared" si="35"/>
        <v>68</v>
      </c>
      <c r="T66">
        <v>520</v>
      </c>
      <c r="U66">
        <v>8177</v>
      </c>
      <c r="V66" t="s">
        <v>335</v>
      </c>
      <c r="W66">
        <v>2266.0790000000002</v>
      </c>
      <c r="X66">
        <v>1295.434</v>
      </c>
      <c r="Y66">
        <v>1.7490000000000001</v>
      </c>
      <c r="Z66">
        <v>14.074999999999999</v>
      </c>
      <c r="AA66">
        <v>153.65329199999999</v>
      </c>
      <c r="AB66">
        <v>6.6219080000000003</v>
      </c>
      <c r="AC66">
        <v>54.838293</v>
      </c>
      <c r="AD66" s="1">
        <v>458</v>
      </c>
      <c r="AE66">
        <v>16</v>
      </c>
      <c r="AF66">
        <v>68</v>
      </c>
      <c r="AG66">
        <v>67</v>
      </c>
      <c r="AH66">
        <v>14.748001</v>
      </c>
      <c r="AI66">
        <v>168.7</v>
      </c>
      <c r="AJ66">
        <v>0</v>
      </c>
      <c r="AK66">
        <v>43</v>
      </c>
      <c r="AL66">
        <v>17321</v>
      </c>
      <c r="AM66" t="s">
        <v>336</v>
      </c>
      <c r="AN66" t="s">
        <v>545</v>
      </c>
      <c r="AO66">
        <v>2266.0790000000002</v>
      </c>
      <c r="AR66" t="s">
        <v>119</v>
      </c>
      <c r="AS66" t="s">
        <v>124</v>
      </c>
      <c r="AT66" t="s">
        <v>236</v>
      </c>
      <c r="AU66" t="s">
        <v>335</v>
      </c>
      <c r="AV66" t="s">
        <v>200</v>
      </c>
      <c r="AW66">
        <v>1</v>
      </c>
      <c r="BB66">
        <v>0.83285714285714285</v>
      </c>
      <c r="BC66" t="s">
        <v>67</v>
      </c>
      <c r="BF66" t="s">
        <v>119</v>
      </c>
      <c r="BG66" t="s">
        <v>124</v>
      </c>
      <c r="BH66" t="s">
        <v>335</v>
      </c>
      <c r="BI66">
        <v>8177</v>
      </c>
      <c r="BJ66">
        <v>1</v>
      </c>
      <c r="BK66" t="s">
        <v>236</v>
      </c>
      <c r="BL66" t="s">
        <v>178</v>
      </c>
      <c r="BM66">
        <v>0.83285714285714285</v>
      </c>
      <c r="BN66" t="s">
        <v>67</v>
      </c>
      <c r="BO66" t="s">
        <v>183</v>
      </c>
      <c r="BP66">
        <v>2266.0790000000002</v>
      </c>
    </row>
    <row r="67" spans="1:68" ht="16.5">
      <c r="A67" s="127" t="str">
        <f t="shared" si="18"/>
        <v>세운교통</v>
      </c>
      <c r="B67" s="128" t="str">
        <f t="shared" si="19"/>
        <v>이석호</v>
      </c>
      <c r="C67" s="129" t="str">
        <f t="shared" si="20"/>
        <v>D</v>
      </c>
      <c r="D67" s="130">
        <f t="shared" si="21"/>
        <v>0.82281797904140097</v>
      </c>
      <c r="E67" s="131">
        <f t="shared" si="22"/>
        <v>9966</v>
      </c>
      <c r="F67" s="132" t="str">
        <f t="shared" si="23"/>
        <v>67-1</v>
      </c>
      <c r="G67" s="133" t="str">
        <f t="shared" si="24"/>
        <v>70바3852</v>
      </c>
      <c r="H67" s="134">
        <f t="shared" si="25"/>
        <v>2</v>
      </c>
      <c r="I67" s="135">
        <f t="shared" si="26"/>
        <v>627.07299999999998</v>
      </c>
      <c r="J67" s="136">
        <f t="shared" si="27"/>
        <v>5.1530739946070526E-2</v>
      </c>
      <c r="K67" s="136">
        <f t="shared" si="28"/>
        <v>0.33449325797265417</v>
      </c>
      <c r="L67" s="136">
        <f t="shared" si="29"/>
        <v>0.15309222371239076</v>
      </c>
      <c r="M67" s="137">
        <f t="shared" si="30"/>
        <v>15.928000000000001</v>
      </c>
      <c r="N67" s="138">
        <f t="shared" si="31"/>
        <v>0.79735533183536844</v>
      </c>
      <c r="O67" s="138">
        <f t="shared" si="32"/>
        <v>8.6114375838219797</v>
      </c>
      <c r="P67" s="230">
        <f t="shared" si="33"/>
        <v>18</v>
      </c>
      <c r="Q67" s="231">
        <f t="shared" si="34"/>
        <v>5</v>
      </c>
      <c r="R67" s="231">
        <f t="shared" si="35"/>
        <v>54</v>
      </c>
      <c r="T67">
        <v>520</v>
      </c>
      <c r="U67">
        <v>9966</v>
      </c>
      <c r="V67" t="s">
        <v>546</v>
      </c>
      <c r="W67">
        <v>627.07299999999998</v>
      </c>
      <c r="X67">
        <v>363.87</v>
      </c>
      <c r="Y67">
        <v>1.7230000000000001</v>
      </c>
      <c r="Z67">
        <v>15.928000000000001</v>
      </c>
      <c r="AA67">
        <v>37.911371000000003</v>
      </c>
      <c r="AB67">
        <v>1.9536009999999999</v>
      </c>
      <c r="AC67">
        <v>12.681098</v>
      </c>
      <c r="AD67" s="1">
        <v>96</v>
      </c>
      <c r="AE67">
        <v>5</v>
      </c>
      <c r="AF67">
        <v>54</v>
      </c>
      <c r="AG67">
        <v>69</v>
      </c>
      <c r="AH67">
        <v>16.540499000000001</v>
      </c>
      <c r="AI67">
        <v>184.7</v>
      </c>
      <c r="AJ67">
        <v>0</v>
      </c>
      <c r="AK67">
        <v>18</v>
      </c>
      <c r="AL67">
        <v>5085</v>
      </c>
      <c r="AM67" t="s">
        <v>547</v>
      </c>
      <c r="AN67" t="s">
        <v>548</v>
      </c>
      <c r="AO67">
        <v>523.22799999999995</v>
      </c>
      <c r="AR67" t="s">
        <v>119</v>
      </c>
      <c r="AS67" t="s">
        <v>124</v>
      </c>
      <c r="AT67" t="s">
        <v>399</v>
      </c>
      <c r="AU67" t="s">
        <v>546</v>
      </c>
      <c r="AV67" t="s">
        <v>200</v>
      </c>
      <c r="AW67">
        <v>2</v>
      </c>
      <c r="BB67">
        <v>0.82281797904140097</v>
      </c>
      <c r="BC67" t="s">
        <v>67</v>
      </c>
      <c r="BF67" t="s">
        <v>119</v>
      </c>
      <c r="BG67" t="s">
        <v>124</v>
      </c>
      <c r="BH67" t="s">
        <v>546</v>
      </c>
      <c r="BI67">
        <v>9966</v>
      </c>
      <c r="BJ67">
        <v>2</v>
      </c>
      <c r="BK67" t="s">
        <v>399</v>
      </c>
      <c r="BL67" t="s">
        <v>240</v>
      </c>
      <c r="BM67">
        <v>0.82281797904140097</v>
      </c>
      <c r="BN67" t="s">
        <v>67</v>
      </c>
      <c r="BO67" t="s">
        <v>183</v>
      </c>
      <c r="BP67">
        <v>627.07299999999998</v>
      </c>
    </row>
    <row r="68" spans="1:68" ht="16.5">
      <c r="A68" s="110" t="str">
        <f t="shared" si="18"/>
        <v>세운교통</v>
      </c>
      <c r="B68" s="111" t="str">
        <f t="shared" si="19"/>
        <v>이성호A</v>
      </c>
      <c r="C68" s="112" t="str">
        <f t="shared" si="20"/>
        <v>B</v>
      </c>
      <c r="D68" s="113">
        <f t="shared" si="21"/>
        <v>0.94444444444444442</v>
      </c>
      <c r="E68" s="114">
        <f t="shared" si="22"/>
        <v>2796</v>
      </c>
      <c r="F68" s="115" t="str">
        <f t="shared" si="23"/>
        <v>11</v>
      </c>
      <c r="G68" s="116" t="str">
        <f t="shared" si="24"/>
        <v>70바3840</v>
      </c>
      <c r="H68" s="117">
        <f t="shared" si="25"/>
        <v>1</v>
      </c>
      <c r="I68" s="118">
        <f t="shared" si="26"/>
        <v>2139.4279999999999</v>
      </c>
      <c r="J68" s="119">
        <f t="shared" si="27"/>
        <v>3.5847022385489563E-2</v>
      </c>
      <c r="K68" s="119">
        <f t="shared" si="28"/>
        <v>0.40867939438053136</v>
      </c>
      <c r="L68" s="119">
        <f t="shared" si="29"/>
        <v>0.21921747308159004</v>
      </c>
      <c r="M68" s="120">
        <f t="shared" si="30"/>
        <v>17.135999999999999</v>
      </c>
      <c r="N68" s="121">
        <f t="shared" si="31"/>
        <v>0</v>
      </c>
      <c r="O68" s="121">
        <f t="shared" si="32"/>
        <v>8.600429647550655</v>
      </c>
      <c r="P68" s="232">
        <f t="shared" si="33"/>
        <v>57</v>
      </c>
      <c r="Q68" s="233">
        <f t="shared" si="34"/>
        <v>0</v>
      </c>
      <c r="R68" s="233">
        <f t="shared" si="35"/>
        <v>184</v>
      </c>
      <c r="T68">
        <v>520</v>
      </c>
      <c r="U68">
        <v>2796</v>
      </c>
      <c r="V68" t="s">
        <v>337</v>
      </c>
      <c r="W68">
        <v>2139.4279999999999</v>
      </c>
      <c r="X68">
        <v>1258.1400000000001</v>
      </c>
      <c r="Y68">
        <v>1.7</v>
      </c>
      <c r="Z68">
        <v>17.135999999999999</v>
      </c>
      <c r="AA68">
        <v>157.68330599999999</v>
      </c>
      <c r="AB68">
        <v>5.6524770000000002</v>
      </c>
      <c r="AC68">
        <v>64.441918000000001</v>
      </c>
      <c r="AD68" s="1">
        <v>469</v>
      </c>
      <c r="AE68">
        <v>0</v>
      </c>
      <c r="AF68">
        <v>184</v>
      </c>
      <c r="AG68">
        <v>70</v>
      </c>
      <c r="AH68">
        <v>13.567878</v>
      </c>
      <c r="AI68">
        <v>588.20000000000005</v>
      </c>
      <c r="AJ68">
        <v>0</v>
      </c>
      <c r="AK68">
        <v>57</v>
      </c>
      <c r="AL68">
        <v>35793</v>
      </c>
      <c r="AM68" t="s">
        <v>338</v>
      </c>
      <c r="AN68" t="s">
        <v>549</v>
      </c>
      <c r="AO68">
        <v>2139.4279999999999</v>
      </c>
      <c r="AR68" t="s">
        <v>119</v>
      </c>
      <c r="AS68" t="s">
        <v>120</v>
      </c>
      <c r="AT68" t="s">
        <v>206</v>
      </c>
      <c r="AU68" t="s">
        <v>337</v>
      </c>
      <c r="AV68" t="s">
        <v>200</v>
      </c>
      <c r="AW68">
        <v>1</v>
      </c>
      <c r="BB68">
        <v>0.94444444444444442</v>
      </c>
      <c r="BC68" t="s">
        <v>68</v>
      </c>
      <c r="BF68" t="s">
        <v>119</v>
      </c>
      <c r="BG68" t="s">
        <v>120</v>
      </c>
      <c r="BH68" t="s">
        <v>337</v>
      </c>
      <c r="BI68">
        <v>2796</v>
      </c>
      <c r="BJ68">
        <v>1</v>
      </c>
      <c r="BK68" t="s">
        <v>206</v>
      </c>
      <c r="BL68" t="s">
        <v>178</v>
      </c>
      <c r="BM68">
        <v>0.94444444444444442</v>
      </c>
      <c r="BN68" t="s">
        <v>68</v>
      </c>
      <c r="BO68" t="s">
        <v>179</v>
      </c>
      <c r="BP68">
        <v>2139.4279999999999</v>
      </c>
    </row>
    <row r="69" spans="1:68" ht="16.5">
      <c r="A69" s="127" t="str">
        <f t="shared" si="18"/>
        <v>세운교통</v>
      </c>
      <c r="B69" s="128" t="str">
        <f t="shared" si="19"/>
        <v>이성호B</v>
      </c>
      <c r="C69" s="129" t="str">
        <f t="shared" si="20"/>
        <v>F</v>
      </c>
      <c r="D69" s="130">
        <f t="shared" si="21"/>
        <v>0.78409090909090906</v>
      </c>
      <c r="E69" s="131">
        <f t="shared" si="22"/>
        <v>2107</v>
      </c>
      <c r="F69" s="132" t="str">
        <f t="shared" si="23"/>
        <v>24-1</v>
      </c>
      <c r="G69" s="133" t="str">
        <f t="shared" si="24"/>
        <v>70바3813</v>
      </c>
      <c r="H69" s="134">
        <f t="shared" si="25"/>
        <v>1</v>
      </c>
      <c r="I69" s="135">
        <f t="shared" si="26"/>
        <v>2821.1529999999998</v>
      </c>
      <c r="J69" s="136">
        <f t="shared" si="27"/>
        <v>5.9656315987949786E-2</v>
      </c>
      <c r="K69" s="136">
        <f t="shared" si="28"/>
        <v>0.35360422128069308</v>
      </c>
      <c r="L69" s="136">
        <f t="shared" si="29"/>
        <v>0.16199050530049239</v>
      </c>
      <c r="M69" s="137">
        <f t="shared" si="30"/>
        <v>15.544</v>
      </c>
      <c r="N69" s="138">
        <f t="shared" si="31"/>
        <v>0</v>
      </c>
      <c r="O69" s="138">
        <f t="shared" si="32"/>
        <v>19.814593536756071</v>
      </c>
      <c r="P69" s="230">
        <f t="shared" si="33"/>
        <v>23</v>
      </c>
      <c r="Q69" s="231">
        <f t="shared" si="34"/>
        <v>0</v>
      </c>
      <c r="R69" s="231">
        <f t="shared" si="35"/>
        <v>559</v>
      </c>
      <c r="T69">
        <v>520</v>
      </c>
      <c r="U69">
        <v>2107</v>
      </c>
      <c r="V69" t="s">
        <v>339</v>
      </c>
      <c r="W69">
        <v>2821.1529999999998</v>
      </c>
      <c r="X69">
        <v>1635.3150000000001</v>
      </c>
      <c r="Y69">
        <v>1.7250000000000001</v>
      </c>
      <c r="Z69">
        <v>15.544</v>
      </c>
      <c r="AA69">
        <v>166.932467</v>
      </c>
      <c r="AB69">
        <v>9.9585760000000008</v>
      </c>
      <c r="AC69">
        <v>59.028025</v>
      </c>
      <c r="AD69" s="1">
        <v>457</v>
      </c>
      <c r="AE69">
        <v>0</v>
      </c>
      <c r="AF69">
        <v>559</v>
      </c>
      <c r="AG69">
        <v>80</v>
      </c>
      <c r="AH69">
        <v>16.899965000000002</v>
      </c>
      <c r="AI69">
        <v>1672.3</v>
      </c>
      <c r="AJ69">
        <v>0</v>
      </c>
      <c r="AK69">
        <v>23</v>
      </c>
      <c r="AL69">
        <v>16882</v>
      </c>
      <c r="AM69" t="s">
        <v>340</v>
      </c>
      <c r="AN69" t="s">
        <v>550</v>
      </c>
      <c r="AO69">
        <v>2821.1529999999998</v>
      </c>
      <c r="AR69" t="s">
        <v>119</v>
      </c>
      <c r="AS69" t="s">
        <v>121</v>
      </c>
      <c r="AT69" t="s">
        <v>217</v>
      </c>
      <c r="AU69" t="s">
        <v>339</v>
      </c>
      <c r="AV69" t="s">
        <v>214</v>
      </c>
      <c r="AW69">
        <v>1</v>
      </c>
      <c r="BB69">
        <v>0.78409090909090906</v>
      </c>
      <c r="BC69" t="s">
        <v>70</v>
      </c>
      <c r="BF69" t="s">
        <v>119</v>
      </c>
      <c r="BG69" t="s">
        <v>121</v>
      </c>
      <c r="BH69" t="s">
        <v>339</v>
      </c>
      <c r="BI69">
        <v>2107</v>
      </c>
      <c r="BJ69">
        <v>1</v>
      </c>
      <c r="BK69" t="s">
        <v>217</v>
      </c>
      <c r="BL69" t="s">
        <v>178</v>
      </c>
      <c r="BM69">
        <v>0.78409090909090906</v>
      </c>
      <c r="BN69" t="s">
        <v>70</v>
      </c>
      <c r="BO69" t="s">
        <v>192</v>
      </c>
      <c r="BP69">
        <v>2821.1529999999998</v>
      </c>
    </row>
    <row r="70" spans="1:68" ht="16.5">
      <c r="A70" s="110" t="str">
        <f t="shared" si="18"/>
        <v>세운교통</v>
      </c>
      <c r="B70" s="111" t="str">
        <f t="shared" si="19"/>
        <v>이용섭</v>
      </c>
      <c r="C70" s="112" t="str">
        <f t="shared" si="20"/>
        <v>B</v>
      </c>
      <c r="D70" s="113">
        <f t="shared" si="21"/>
        <v>0.92902926962994914</v>
      </c>
      <c r="E70" s="114">
        <f t="shared" si="22"/>
        <v>2455</v>
      </c>
      <c r="F70" s="115" t="str">
        <f t="shared" si="23"/>
        <v>26</v>
      </c>
      <c r="G70" s="116" t="str">
        <f t="shared" si="24"/>
        <v>70바1513</v>
      </c>
      <c r="H70" s="117">
        <f t="shared" si="25"/>
        <v>2</v>
      </c>
      <c r="I70" s="118">
        <f t="shared" si="26"/>
        <v>1896.7159999999999</v>
      </c>
      <c r="J70" s="119">
        <f t="shared" si="27"/>
        <v>4.9412998871527718E-2</v>
      </c>
      <c r="K70" s="119">
        <f t="shared" si="28"/>
        <v>0.32586270953646934</v>
      </c>
      <c r="L70" s="119">
        <f t="shared" si="29"/>
        <v>0.12811617553708621</v>
      </c>
      <c r="M70" s="120">
        <f t="shared" si="30"/>
        <v>13.75</v>
      </c>
      <c r="N70" s="121">
        <f t="shared" si="31"/>
        <v>0.57543629841707933</v>
      </c>
      <c r="O70" s="121">
        <f t="shared" si="32"/>
        <v>18.047774813990216</v>
      </c>
      <c r="P70" s="232">
        <f t="shared" si="33"/>
        <v>0</v>
      </c>
      <c r="Q70" s="233">
        <f t="shared" si="34"/>
        <v>11</v>
      </c>
      <c r="R70" s="233">
        <f t="shared" si="35"/>
        <v>345</v>
      </c>
      <c r="T70">
        <v>520</v>
      </c>
      <c r="U70">
        <v>2455</v>
      </c>
      <c r="V70" t="s">
        <v>404</v>
      </c>
      <c r="W70">
        <v>1911.5930000000001</v>
      </c>
      <c r="X70">
        <v>1076.298</v>
      </c>
      <c r="Y70">
        <v>1.776</v>
      </c>
      <c r="Z70">
        <v>13.75</v>
      </c>
      <c r="AA70">
        <v>121.047723</v>
      </c>
      <c r="AB70">
        <v>5.981331</v>
      </c>
      <c r="AC70">
        <v>39.444938999999998</v>
      </c>
      <c r="AD70" s="1">
        <v>243</v>
      </c>
      <c r="AE70">
        <v>11</v>
      </c>
      <c r="AF70">
        <v>345</v>
      </c>
      <c r="AG70">
        <v>75</v>
      </c>
      <c r="AH70">
        <v>15.792059999999999</v>
      </c>
      <c r="AI70">
        <v>247.4</v>
      </c>
      <c r="AJ70">
        <v>0</v>
      </c>
      <c r="AK70">
        <v>0</v>
      </c>
      <c r="AL70">
        <v>0</v>
      </c>
      <c r="AM70" t="s">
        <v>405</v>
      </c>
      <c r="AN70" t="s">
        <v>551</v>
      </c>
      <c r="AO70">
        <v>1806.1769999999999</v>
      </c>
      <c r="AR70" t="s">
        <v>119</v>
      </c>
      <c r="AS70" t="s">
        <v>122</v>
      </c>
      <c r="AT70" t="s">
        <v>397</v>
      </c>
      <c r="AU70" t="s">
        <v>404</v>
      </c>
      <c r="AV70" t="s">
        <v>200</v>
      </c>
      <c r="AW70">
        <v>2</v>
      </c>
      <c r="BB70">
        <v>0.92902926962994914</v>
      </c>
      <c r="BC70" t="s">
        <v>68</v>
      </c>
      <c r="BF70" t="s">
        <v>119</v>
      </c>
      <c r="BG70" t="s">
        <v>122</v>
      </c>
      <c r="BH70" t="s">
        <v>404</v>
      </c>
      <c r="BI70">
        <v>2455</v>
      </c>
      <c r="BJ70">
        <v>2</v>
      </c>
      <c r="BK70" t="s">
        <v>397</v>
      </c>
      <c r="BL70" t="s">
        <v>228</v>
      </c>
      <c r="BM70">
        <v>0.92902926962994914</v>
      </c>
      <c r="BN70" t="s">
        <v>68</v>
      </c>
      <c r="BO70" t="s">
        <v>179</v>
      </c>
      <c r="BP70">
        <v>1896.7159999999999</v>
      </c>
    </row>
    <row r="71" spans="1:68" ht="16.5">
      <c r="A71" s="127" t="str">
        <f t="shared" si="18"/>
        <v>세운교통</v>
      </c>
      <c r="B71" s="128" t="str">
        <f t="shared" si="19"/>
        <v>이종국</v>
      </c>
      <c r="C71" s="129" t="str">
        <f t="shared" si="20"/>
        <v>F</v>
      </c>
      <c r="D71" s="130">
        <f t="shared" si="21"/>
        <v>0.79035506944932266</v>
      </c>
      <c r="E71" s="131">
        <f t="shared" si="22"/>
        <v>9099</v>
      </c>
      <c r="F71" s="132" t="str">
        <f t="shared" si="23"/>
        <v>24-1</v>
      </c>
      <c r="G71" s="133" t="str">
        <f t="shared" si="24"/>
        <v>70바3854</v>
      </c>
      <c r="H71" s="134">
        <f t="shared" si="25"/>
        <v>10</v>
      </c>
      <c r="I71" s="135">
        <f t="shared" si="26"/>
        <v>5421.4759999999997</v>
      </c>
      <c r="J71" s="136">
        <f t="shared" si="27"/>
        <v>3.590744416988368E-2</v>
      </c>
      <c r="K71" s="136">
        <f t="shared" si="28"/>
        <v>0.3486610809407546</v>
      </c>
      <c r="L71" s="136">
        <f t="shared" si="29"/>
        <v>0.15659942052680859</v>
      </c>
      <c r="M71" s="137">
        <f t="shared" si="30"/>
        <v>16.582000000000001</v>
      </c>
      <c r="N71" s="138">
        <f t="shared" si="31"/>
        <v>0.20289677571200168</v>
      </c>
      <c r="O71" s="138">
        <f t="shared" si="32"/>
        <v>35.765168009597389</v>
      </c>
      <c r="P71" s="230">
        <f t="shared" si="33"/>
        <v>48</v>
      </c>
      <c r="Q71" s="231">
        <f t="shared" si="34"/>
        <v>11</v>
      </c>
      <c r="R71" s="231">
        <f t="shared" si="35"/>
        <v>1939</v>
      </c>
      <c r="T71">
        <v>520</v>
      </c>
      <c r="U71">
        <v>9099</v>
      </c>
      <c r="V71" t="s">
        <v>341</v>
      </c>
      <c r="W71">
        <v>5421.4759999999997</v>
      </c>
      <c r="X71">
        <v>3137.4839999999999</v>
      </c>
      <c r="Y71">
        <v>1.728</v>
      </c>
      <c r="Z71">
        <v>16.582000000000001</v>
      </c>
      <c r="AA71">
        <v>314.38659200000001</v>
      </c>
      <c r="AB71">
        <v>11.288819</v>
      </c>
      <c r="AC71">
        <v>109.614369</v>
      </c>
      <c r="AD71" s="1">
        <v>849</v>
      </c>
      <c r="AE71">
        <v>11</v>
      </c>
      <c r="AF71">
        <v>1939</v>
      </c>
      <c r="AG71">
        <v>84</v>
      </c>
      <c r="AH71">
        <v>17.244615</v>
      </c>
      <c r="AI71">
        <v>4392.1000000000004</v>
      </c>
      <c r="AJ71">
        <v>0</v>
      </c>
      <c r="AK71">
        <v>48</v>
      </c>
      <c r="AL71">
        <v>28615</v>
      </c>
      <c r="AM71" t="s">
        <v>342</v>
      </c>
      <c r="AN71" t="s">
        <v>552</v>
      </c>
      <c r="AO71">
        <v>3113.46</v>
      </c>
      <c r="AR71" t="s">
        <v>119</v>
      </c>
      <c r="AS71" t="s">
        <v>121</v>
      </c>
      <c r="AT71" t="s">
        <v>224</v>
      </c>
      <c r="AU71" t="s">
        <v>341</v>
      </c>
      <c r="AV71" t="s">
        <v>200</v>
      </c>
      <c r="AW71">
        <v>10</v>
      </c>
      <c r="BB71">
        <v>0.79035506944932266</v>
      </c>
      <c r="BC71" t="s">
        <v>70</v>
      </c>
      <c r="BF71" t="s">
        <v>119</v>
      </c>
      <c r="BG71" t="s">
        <v>121</v>
      </c>
      <c r="BH71" t="s">
        <v>341</v>
      </c>
      <c r="BI71">
        <v>9099</v>
      </c>
      <c r="BJ71">
        <v>10</v>
      </c>
      <c r="BK71" t="s">
        <v>224</v>
      </c>
      <c r="BL71" t="s">
        <v>225</v>
      </c>
      <c r="BM71">
        <v>0.79035506944932266</v>
      </c>
      <c r="BN71" t="s">
        <v>70</v>
      </c>
      <c r="BO71" t="s">
        <v>192</v>
      </c>
      <c r="BP71">
        <v>5421.4759999999997</v>
      </c>
    </row>
    <row r="72" spans="1:68" ht="16.5">
      <c r="A72" s="110" t="str">
        <f t="shared" ref="A72:A87" si="36">BF72</f>
        <v>세운교통</v>
      </c>
      <c r="B72" s="111" t="str">
        <f t="shared" ref="B72:B87" si="37">BH72</f>
        <v>이진원</v>
      </c>
      <c r="C72" s="112" t="str">
        <f t="shared" ref="C72:C87" si="38">BN72</f>
        <v>C</v>
      </c>
      <c r="D72" s="113">
        <f t="shared" ref="D72:D87" si="39">BM72</f>
        <v>0.88318181818181818</v>
      </c>
      <c r="E72" s="114">
        <f t="shared" ref="E72:E87" si="40">U72</f>
        <v>7548</v>
      </c>
      <c r="F72" s="115" t="str">
        <f t="shared" ref="F72:F87" si="41">BG72</f>
        <v>24-1</v>
      </c>
      <c r="G72" s="116" t="str">
        <f t="shared" ref="G72:G87" si="42">BK72</f>
        <v>70바3812</v>
      </c>
      <c r="H72" s="117">
        <f t="shared" ref="H72:H87" si="43">BJ72</f>
        <v>1</v>
      </c>
      <c r="I72" s="118">
        <f t="shared" ref="I72:I87" si="44">BP72</f>
        <v>2914.0360000000001</v>
      </c>
      <c r="J72" s="119">
        <f t="shared" ref="J72:J87" si="45">AB72/AA72</f>
        <v>1.2742969051449872E-2</v>
      </c>
      <c r="K72" s="119">
        <f t="shared" ref="K72:K87" si="46">AC72/AA72</f>
        <v>0.33088662228920096</v>
      </c>
      <c r="L72" s="119">
        <f t="shared" ref="L72:L87" si="47">AD72/I72</f>
        <v>0.15648399676599739</v>
      </c>
      <c r="M72" s="120">
        <f t="shared" ref="M72:M87" si="48">Z72</f>
        <v>13.617000000000001</v>
      </c>
      <c r="N72" s="121">
        <f t="shared" ref="N72:N87" si="49">AE72*100/W72</f>
        <v>3.5555644049602972E-2</v>
      </c>
      <c r="O72" s="121">
        <f t="shared" ref="O72:O87" si="50">AF72*100/W72</f>
        <v>12.053363332815406</v>
      </c>
      <c r="P72" s="232">
        <f t="shared" ref="P72:P87" si="51">AK72</f>
        <v>7</v>
      </c>
      <c r="Q72" s="233">
        <f t="shared" ref="Q72:Q87" si="52">AE72</f>
        <v>1</v>
      </c>
      <c r="R72" s="233">
        <f t="shared" ref="R72:R87" si="53">AF72</f>
        <v>339</v>
      </c>
      <c r="T72">
        <v>520</v>
      </c>
      <c r="U72">
        <v>7548</v>
      </c>
      <c r="V72" t="s">
        <v>343</v>
      </c>
      <c r="W72">
        <v>2812.4929999999999</v>
      </c>
      <c r="X72">
        <v>1452.309</v>
      </c>
      <c r="Y72">
        <v>1.9370000000000001</v>
      </c>
      <c r="Z72">
        <v>13.617000000000001</v>
      </c>
      <c r="AA72">
        <v>154.526625</v>
      </c>
      <c r="AB72">
        <v>1.969128</v>
      </c>
      <c r="AC72">
        <v>51.130792999999997</v>
      </c>
      <c r="AD72" s="1">
        <v>456</v>
      </c>
      <c r="AE72">
        <v>1</v>
      </c>
      <c r="AF72">
        <v>339</v>
      </c>
      <c r="AG72">
        <v>81</v>
      </c>
      <c r="AH72">
        <v>18.200700999999999</v>
      </c>
      <c r="AI72">
        <v>1145.4000000000001</v>
      </c>
      <c r="AJ72">
        <v>0</v>
      </c>
      <c r="AK72">
        <v>7</v>
      </c>
      <c r="AL72">
        <v>818</v>
      </c>
      <c r="AM72" t="s">
        <v>344</v>
      </c>
      <c r="AN72" t="s">
        <v>553</v>
      </c>
      <c r="AO72">
        <v>2914.0360000000001</v>
      </c>
      <c r="AR72" t="s">
        <v>119</v>
      </c>
      <c r="AS72" t="s">
        <v>121</v>
      </c>
      <c r="AT72" t="s">
        <v>216</v>
      </c>
      <c r="AU72" t="s">
        <v>343</v>
      </c>
      <c r="AV72" t="s">
        <v>214</v>
      </c>
      <c r="AW72">
        <v>1</v>
      </c>
      <c r="BB72">
        <v>0.88318181818181818</v>
      </c>
      <c r="BC72" t="s">
        <v>69</v>
      </c>
      <c r="BF72" t="s">
        <v>119</v>
      </c>
      <c r="BG72" t="s">
        <v>121</v>
      </c>
      <c r="BH72" t="s">
        <v>343</v>
      </c>
      <c r="BI72">
        <v>7548</v>
      </c>
      <c r="BJ72">
        <v>1</v>
      </c>
      <c r="BK72" t="s">
        <v>216</v>
      </c>
      <c r="BL72" t="s">
        <v>178</v>
      </c>
      <c r="BM72">
        <v>0.88318181818181818</v>
      </c>
      <c r="BN72" t="s">
        <v>69</v>
      </c>
      <c r="BO72" t="s">
        <v>181</v>
      </c>
      <c r="BP72">
        <v>2914.0360000000001</v>
      </c>
    </row>
    <row r="73" spans="1:68" ht="16.5">
      <c r="A73" s="127" t="str">
        <f t="shared" si="36"/>
        <v>세운교통</v>
      </c>
      <c r="B73" s="128" t="str">
        <f t="shared" si="37"/>
        <v>이진훈</v>
      </c>
      <c r="C73" s="129" t="str">
        <f t="shared" si="38"/>
        <v>B</v>
      </c>
      <c r="D73" s="130">
        <f t="shared" si="39"/>
        <v>0.9352285439489757</v>
      </c>
      <c r="E73" s="131">
        <f t="shared" si="40"/>
        <v>944</v>
      </c>
      <c r="F73" s="132" t="str">
        <f t="shared" si="41"/>
        <v>11</v>
      </c>
      <c r="G73" s="133" t="str">
        <f t="shared" si="42"/>
        <v>70바3837</v>
      </c>
      <c r="H73" s="134">
        <f t="shared" si="43"/>
        <v>3</v>
      </c>
      <c r="I73" s="135">
        <f t="shared" si="44"/>
        <v>1755.944</v>
      </c>
      <c r="J73" s="136">
        <f t="shared" si="45"/>
        <v>1.1030972710049807E-2</v>
      </c>
      <c r="K73" s="136">
        <f t="shared" si="46"/>
        <v>0.31493537730027588</v>
      </c>
      <c r="L73" s="136">
        <f t="shared" si="47"/>
        <v>0.15888889395105996</v>
      </c>
      <c r="M73" s="137">
        <f t="shared" si="48"/>
        <v>13.077</v>
      </c>
      <c r="N73" s="138">
        <f t="shared" si="49"/>
        <v>0.11389884871043723</v>
      </c>
      <c r="O73" s="138">
        <f t="shared" si="50"/>
        <v>20.843489314010014</v>
      </c>
      <c r="P73" s="230">
        <f t="shared" si="51"/>
        <v>0</v>
      </c>
      <c r="Q73" s="231">
        <f t="shared" si="52"/>
        <v>2</v>
      </c>
      <c r="R73" s="231">
        <f t="shared" si="53"/>
        <v>366</v>
      </c>
      <c r="T73">
        <v>520</v>
      </c>
      <c r="U73">
        <v>944</v>
      </c>
      <c r="V73" t="s">
        <v>345</v>
      </c>
      <c r="W73">
        <v>1755.944</v>
      </c>
      <c r="X73">
        <v>984.86300000000006</v>
      </c>
      <c r="Y73">
        <v>1.7829999999999999</v>
      </c>
      <c r="Z73">
        <v>13.077</v>
      </c>
      <c r="AA73">
        <v>97.475809999999996</v>
      </c>
      <c r="AB73">
        <v>1.075253</v>
      </c>
      <c r="AC73">
        <v>30.698581000000001</v>
      </c>
      <c r="AD73" s="1">
        <v>279</v>
      </c>
      <c r="AE73">
        <v>2</v>
      </c>
      <c r="AF73">
        <v>366</v>
      </c>
      <c r="AG73">
        <v>66</v>
      </c>
      <c r="AH73">
        <v>18.014150999999998</v>
      </c>
      <c r="AI73">
        <v>34.6</v>
      </c>
      <c r="AJ73">
        <v>0</v>
      </c>
      <c r="AK73">
        <v>0</v>
      </c>
      <c r="AL73">
        <v>0</v>
      </c>
      <c r="AM73" t="s">
        <v>346</v>
      </c>
      <c r="AN73" t="s">
        <v>554</v>
      </c>
      <c r="AO73">
        <v>1547.1020000000001</v>
      </c>
      <c r="AR73" t="s">
        <v>119</v>
      </c>
      <c r="AS73" t="s">
        <v>120</v>
      </c>
      <c r="AT73" t="s">
        <v>205</v>
      </c>
      <c r="AU73" t="s">
        <v>345</v>
      </c>
      <c r="AV73" t="s">
        <v>200</v>
      </c>
      <c r="AW73">
        <v>3</v>
      </c>
      <c r="BB73">
        <v>0.9352285439489757</v>
      </c>
      <c r="BC73" t="s">
        <v>68</v>
      </c>
      <c r="BF73" t="s">
        <v>119</v>
      </c>
      <c r="BG73" t="s">
        <v>120</v>
      </c>
      <c r="BH73" t="s">
        <v>345</v>
      </c>
      <c r="BI73">
        <v>944</v>
      </c>
      <c r="BJ73">
        <v>3</v>
      </c>
      <c r="BK73" t="s">
        <v>205</v>
      </c>
      <c r="BL73" t="s">
        <v>240</v>
      </c>
      <c r="BM73">
        <v>0.9352285439489757</v>
      </c>
      <c r="BN73" t="s">
        <v>68</v>
      </c>
      <c r="BO73" t="s">
        <v>179</v>
      </c>
      <c r="BP73">
        <v>1755.944</v>
      </c>
    </row>
    <row r="74" spans="1:68" ht="16.5">
      <c r="A74" s="110" t="str">
        <f t="shared" si="36"/>
        <v>세운교통</v>
      </c>
      <c r="B74" s="111" t="str">
        <f t="shared" si="37"/>
        <v>이창재</v>
      </c>
      <c r="C74" s="112" t="str">
        <f t="shared" si="38"/>
        <v>B</v>
      </c>
      <c r="D74" s="113">
        <f t="shared" si="39"/>
        <v>0.93779424890926355</v>
      </c>
      <c r="E74" s="114">
        <f t="shared" si="40"/>
        <v>7377</v>
      </c>
      <c r="F74" s="115" t="str">
        <f t="shared" si="41"/>
        <v>28</v>
      </c>
      <c r="G74" s="116" t="str">
        <f t="shared" si="42"/>
        <v>73아1027</v>
      </c>
      <c r="H74" s="117">
        <f t="shared" si="43"/>
        <v>3</v>
      </c>
      <c r="I74" s="118">
        <f t="shared" si="44"/>
        <v>1648.809</v>
      </c>
      <c r="J74" s="119">
        <f t="shared" si="45"/>
        <v>7.7181235375292326E-2</v>
      </c>
      <c r="K74" s="119">
        <f t="shared" si="46"/>
        <v>0.34508621568863507</v>
      </c>
      <c r="L74" s="119">
        <f t="shared" si="47"/>
        <v>0.166180558208986</v>
      </c>
      <c r="M74" s="120">
        <f t="shared" si="48"/>
        <v>15.331</v>
      </c>
      <c r="N74" s="121">
        <f t="shared" si="49"/>
        <v>0.24259935504961461</v>
      </c>
      <c r="O74" s="121">
        <f t="shared" si="50"/>
        <v>8.733576781786125</v>
      </c>
      <c r="P74" s="232">
        <f t="shared" si="51"/>
        <v>12</v>
      </c>
      <c r="Q74" s="233">
        <f t="shared" si="52"/>
        <v>4</v>
      </c>
      <c r="R74" s="233">
        <f t="shared" si="53"/>
        <v>144</v>
      </c>
      <c r="T74">
        <v>520</v>
      </c>
      <c r="U74">
        <v>7377</v>
      </c>
      <c r="V74" t="s">
        <v>347</v>
      </c>
      <c r="W74">
        <v>1648.809</v>
      </c>
      <c r="X74">
        <v>662.46600000000001</v>
      </c>
      <c r="Y74">
        <v>2.4889999999999999</v>
      </c>
      <c r="Z74">
        <v>15.331</v>
      </c>
      <c r="AA74">
        <v>111.52274199999999</v>
      </c>
      <c r="AB74">
        <v>8.6074629999999992</v>
      </c>
      <c r="AC74">
        <v>38.484960999999998</v>
      </c>
      <c r="AD74" s="1">
        <v>274</v>
      </c>
      <c r="AE74">
        <v>4</v>
      </c>
      <c r="AF74">
        <v>144</v>
      </c>
      <c r="AG74">
        <v>80</v>
      </c>
      <c r="AH74">
        <v>14.784509</v>
      </c>
      <c r="AI74">
        <v>594.4</v>
      </c>
      <c r="AJ74">
        <v>0</v>
      </c>
      <c r="AK74">
        <v>12</v>
      </c>
      <c r="AL74">
        <v>6397</v>
      </c>
      <c r="AM74" t="s">
        <v>348</v>
      </c>
      <c r="AN74" t="s">
        <v>555</v>
      </c>
      <c r="AO74">
        <v>1415.404</v>
      </c>
      <c r="AR74" t="s">
        <v>119</v>
      </c>
      <c r="AS74" t="s">
        <v>123</v>
      </c>
      <c r="AT74" t="s">
        <v>235</v>
      </c>
      <c r="AU74" t="s">
        <v>347</v>
      </c>
      <c r="AV74" t="s">
        <v>200</v>
      </c>
      <c r="AW74">
        <v>3</v>
      </c>
      <c r="BB74">
        <v>0.93779424890926355</v>
      </c>
      <c r="BC74" t="s">
        <v>68</v>
      </c>
      <c r="BF74" t="s">
        <v>119</v>
      </c>
      <c r="BG74" t="s">
        <v>123</v>
      </c>
      <c r="BH74" t="s">
        <v>347</v>
      </c>
      <c r="BI74">
        <v>7377</v>
      </c>
      <c r="BJ74">
        <v>3</v>
      </c>
      <c r="BK74" t="s">
        <v>235</v>
      </c>
      <c r="BL74" t="s">
        <v>233</v>
      </c>
      <c r="BM74">
        <v>0.93779424890926355</v>
      </c>
      <c r="BN74" t="s">
        <v>68</v>
      </c>
      <c r="BO74" t="s">
        <v>179</v>
      </c>
      <c r="BP74">
        <v>1648.809</v>
      </c>
    </row>
    <row r="75" spans="1:68" ht="16.5">
      <c r="A75" s="127" t="str">
        <f t="shared" si="36"/>
        <v>세운교통</v>
      </c>
      <c r="B75" s="128" t="str">
        <f t="shared" si="37"/>
        <v>이형준</v>
      </c>
      <c r="C75" s="129" t="str">
        <f t="shared" si="38"/>
        <v>B</v>
      </c>
      <c r="D75" s="130">
        <f t="shared" si="39"/>
        <v>0.92897824782252081</v>
      </c>
      <c r="E75" s="131">
        <f t="shared" si="40"/>
        <v>7230</v>
      </c>
      <c r="F75" s="132" t="str">
        <f t="shared" si="41"/>
        <v>11</v>
      </c>
      <c r="G75" s="133" t="str">
        <f t="shared" si="42"/>
        <v>73아1597</v>
      </c>
      <c r="H75" s="134">
        <f t="shared" si="43"/>
        <v>4</v>
      </c>
      <c r="I75" s="135">
        <f t="shared" si="44"/>
        <v>484.51399999999995</v>
      </c>
      <c r="J75" s="136">
        <f t="shared" si="45"/>
        <v>2.2181770148447404E-2</v>
      </c>
      <c r="K75" s="136">
        <f t="shared" si="46"/>
        <v>0.35282337607462494</v>
      </c>
      <c r="L75" s="136">
        <f t="shared" si="47"/>
        <v>0.10319619247328252</v>
      </c>
      <c r="M75" s="137">
        <f t="shared" si="48"/>
        <v>17.852</v>
      </c>
      <c r="N75" s="138">
        <f t="shared" si="49"/>
        <v>0.19532127419786435</v>
      </c>
      <c r="O75" s="138">
        <f t="shared" si="50"/>
        <v>14.453774290641963</v>
      </c>
      <c r="P75" s="230">
        <f t="shared" si="51"/>
        <v>1</v>
      </c>
      <c r="Q75" s="231">
        <f t="shared" si="52"/>
        <v>1</v>
      </c>
      <c r="R75" s="231">
        <f t="shared" si="53"/>
        <v>74</v>
      </c>
      <c r="T75">
        <v>520</v>
      </c>
      <c r="U75">
        <v>7230</v>
      </c>
      <c r="V75" t="s">
        <v>349</v>
      </c>
      <c r="W75">
        <v>511.97699999999998</v>
      </c>
      <c r="X75">
        <v>284.428</v>
      </c>
      <c r="Y75">
        <v>1.8</v>
      </c>
      <c r="Z75">
        <v>17.852</v>
      </c>
      <c r="AA75">
        <v>30.993604000000001</v>
      </c>
      <c r="AB75">
        <v>0.68749300000000002</v>
      </c>
      <c r="AC75">
        <v>10.935268000000001</v>
      </c>
      <c r="AD75" s="1">
        <v>50</v>
      </c>
      <c r="AE75">
        <v>1</v>
      </c>
      <c r="AF75">
        <v>74</v>
      </c>
      <c r="AG75">
        <v>85</v>
      </c>
      <c r="AH75">
        <v>16.518795000000001</v>
      </c>
      <c r="AI75">
        <v>146.30000000000001</v>
      </c>
      <c r="AJ75">
        <v>0</v>
      </c>
      <c r="AK75">
        <v>1</v>
      </c>
      <c r="AL75">
        <v>471</v>
      </c>
      <c r="AM75" t="s">
        <v>350</v>
      </c>
      <c r="AN75" t="s">
        <v>556</v>
      </c>
      <c r="AO75">
        <v>203.43799999999999</v>
      </c>
      <c r="AR75" t="s">
        <v>119</v>
      </c>
      <c r="AS75" t="s">
        <v>120</v>
      </c>
      <c r="AT75" t="s">
        <v>211</v>
      </c>
      <c r="AU75" t="s">
        <v>349</v>
      </c>
      <c r="AV75" t="s">
        <v>200</v>
      </c>
      <c r="AW75">
        <v>4</v>
      </c>
      <c r="BB75">
        <v>0.92897824782252081</v>
      </c>
      <c r="BC75" t="s">
        <v>68</v>
      </c>
      <c r="BF75" t="s">
        <v>119</v>
      </c>
      <c r="BG75" t="s">
        <v>120</v>
      </c>
      <c r="BH75" t="s">
        <v>349</v>
      </c>
      <c r="BI75">
        <v>7230</v>
      </c>
      <c r="BJ75">
        <v>4</v>
      </c>
      <c r="BK75" t="s">
        <v>211</v>
      </c>
      <c r="BL75" t="s">
        <v>219</v>
      </c>
      <c r="BM75">
        <v>0.92897824782252081</v>
      </c>
      <c r="BN75" t="s">
        <v>68</v>
      </c>
      <c r="BO75" t="s">
        <v>179</v>
      </c>
      <c r="BP75">
        <v>484.51399999999995</v>
      </c>
    </row>
    <row r="76" spans="1:68" ht="16.5">
      <c r="A76" s="110" t="str">
        <f t="shared" si="36"/>
        <v>세운교통</v>
      </c>
      <c r="B76" s="111" t="str">
        <f t="shared" si="37"/>
        <v>임강준</v>
      </c>
      <c r="C76" s="112" t="str">
        <f t="shared" si="38"/>
        <v>F</v>
      </c>
      <c r="D76" s="113">
        <f t="shared" si="39"/>
        <v>0.76954545454545453</v>
      </c>
      <c r="E76" s="114">
        <f t="shared" si="40"/>
        <v>6465</v>
      </c>
      <c r="F76" s="115" t="str">
        <f t="shared" si="41"/>
        <v>24-1</v>
      </c>
      <c r="G76" s="116" t="str">
        <f t="shared" si="42"/>
        <v>73아1446</v>
      </c>
      <c r="H76" s="117">
        <f t="shared" si="43"/>
        <v>1</v>
      </c>
      <c r="I76" s="118">
        <f t="shared" si="44"/>
        <v>2290.29</v>
      </c>
      <c r="J76" s="119">
        <f t="shared" si="45"/>
        <v>3.6581690293181653E-2</v>
      </c>
      <c r="K76" s="119">
        <f t="shared" si="46"/>
        <v>0.36723703395927271</v>
      </c>
      <c r="L76" s="119">
        <f t="shared" si="47"/>
        <v>0.15805858646721593</v>
      </c>
      <c r="M76" s="120">
        <f t="shared" si="48"/>
        <v>20.701000000000001</v>
      </c>
      <c r="N76" s="121">
        <f t="shared" si="49"/>
        <v>4.3662592946744738E-2</v>
      </c>
      <c r="O76" s="121">
        <f t="shared" si="50"/>
        <v>14.234005300638785</v>
      </c>
      <c r="P76" s="232">
        <f t="shared" si="51"/>
        <v>44</v>
      </c>
      <c r="Q76" s="233">
        <f t="shared" si="52"/>
        <v>1</v>
      </c>
      <c r="R76" s="233">
        <f t="shared" si="53"/>
        <v>326</v>
      </c>
      <c r="T76">
        <v>520</v>
      </c>
      <c r="U76">
        <v>6465</v>
      </c>
      <c r="V76" t="s">
        <v>351</v>
      </c>
      <c r="W76">
        <v>2290.29</v>
      </c>
      <c r="X76">
        <v>1352.626</v>
      </c>
      <c r="Y76">
        <v>1.6930000000000001</v>
      </c>
      <c r="Z76">
        <v>20.701000000000001</v>
      </c>
      <c r="AA76">
        <v>147.39414600000001</v>
      </c>
      <c r="AB76">
        <v>5.3919269999999999</v>
      </c>
      <c r="AC76">
        <v>54.128588999999998</v>
      </c>
      <c r="AD76" s="1">
        <v>362</v>
      </c>
      <c r="AE76">
        <v>1</v>
      </c>
      <c r="AF76">
        <v>326</v>
      </c>
      <c r="AG76">
        <v>77</v>
      </c>
      <c r="AH76">
        <v>15.538541</v>
      </c>
      <c r="AI76">
        <v>1480.6</v>
      </c>
      <c r="AJ76">
        <v>0</v>
      </c>
      <c r="AK76">
        <v>44</v>
      </c>
      <c r="AL76">
        <v>30615</v>
      </c>
      <c r="AM76" t="s">
        <v>352</v>
      </c>
      <c r="AN76" t="s">
        <v>557</v>
      </c>
      <c r="AO76">
        <v>2290.29</v>
      </c>
      <c r="AR76" t="s">
        <v>119</v>
      </c>
      <c r="AS76" t="s">
        <v>121</v>
      </c>
      <c r="AT76" t="s">
        <v>225</v>
      </c>
      <c r="AU76" t="s">
        <v>351</v>
      </c>
      <c r="AV76" t="s">
        <v>200</v>
      </c>
      <c r="AW76">
        <v>1</v>
      </c>
      <c r="BB76">
        <v>0.76954545454545453</v>
      </c>
      <c r="BC76" t="s">
        <v>70</v>
      </c>
      <c r="BF76" t="s">
        <v>119</v>
      </c>
      <c r="BG76" t="s">
        <v>121</v>
      </c>
      <c r="BH76" t="s">
        <v>351</v>
      </c>
      <c r="BI76">
        <v>6465</v>
      </c>
      <c r="BJ76">
        <v>1</v>
      </c>
      <c r="BK76" t="s">
        <v>225</v>
      </c>
      <c r="BL76" t="s">
        <v>178</v>
      </c>
      <c r="BM76">
        <v>0.76954545454545453</v>
      </c>
      <c r="BN76" t="s">
        <v>70</v>
      </c>
      <c r="BO76" t="s">
        <v>192</v>
      </c>
      <c r="BP76">
        <v>2290.29</v>
      </c>
    </row>
    <row r="77" spans="1:68" ht="16.5">
      <c r="A77" s="127" t="str">
        <f t="shared" si="36"/>
        <v>세운교통</v>
      </c>
      <c r="B77" s="128" t="str">
        <f t="shared" si="37"/>
        <v>임병석</v>
      </c>
      <c r="C77" s="129" t="str">
        <f t="shared" si="38"/>
        <v>C</v>
      </c>
      <c r="D77" s="130">
        <f t="shared" si="39"/>
        <v>0.85380952380952368</v>
      </c>
      <c r="E77" s="131">
        <f t="shared" si="40"/>
        <v>1183</v>
      </c>
      <c r="F77" s="132" t="str">
        <f t="shared" si="41"/>
        <v>67-1</v>
      </c>
      <c r="G77" s="133" t="str">
        <f t="shared" si="42"/>
        <v>70바3838</v>
      </c>
      <c r="H77" s="134">
        <f t="shared" si="43"/>
        <v>1</v>
      </c>
      <c r="I77" s="135">
        <f t="shared" si="44"/>
        <v>1983.394</v>
      </c>
      <c r="J77" s="136">
        <f t="shared" si="45"/>
        <v>1.2534512182507453E-2</v>
      </c>
      <c r="K77" s="136">
        <f t="shared" si="46"/>
        <v>0.28853643970840859</v>
      </c>
      <c r="L77" s="136">
        <f t="shared" si="47"/>
        <v>0.16285216149690884</v>
      </c>
      <c r="M77" s="137">
        <f t="shared" si="48"/>
        <v>11.833</v>
      </c>
      <c r="N77" s="138">
        <f t="shared" si="49"/>
        <v>0</v>
      </c>
      <c r="O77" s="138">
        <f t="shared" si="50"/>
        <v>4.5592788013854255</v>
      </c>
      <c r="P77" s="230">
        <f t="shared" si="51"/>
        <v>1</v>
      </c>
      <c r="Q77" s="231">
        <f t="shared" si="52"/>
        <v>0</v>
      </c>
      <c r="R77" s="231">
        <f t="shared" si="53"/>
        <v>92</v>
      </c>
      <c r="T77">
        <v>520</v>
      </c>
      <c r="U77">
        <v>1183</v>
      </c>
      <c r="V77" t="s">
        <v>353</v>
      </c>
      <c r="W77">
        <v>2017.8630000000001</v>
      </c>
      <c r="X77">
        <v>1125.537</v>
      </c>
      <c r="Y77">
        <v>1.7929999999999999</v>
      </c>
      <c r="Z77">
        <v>11.833</v>
      </c>
      <c r="AA77">
        <v>127.99827999999999</v>
      </c>
      <c r="AB77">
        <v>1.6043959999999999</v>
      </c>
      <c r="AC77">
        <v>36.932167999999997</v>
      </c>
      <c r="AD77" s="1">
        <v>323</v>
      </c>
      <c r="AE77">
        <v>0</v>
      </c>
      <c r="AF77">
        <v>92</v>
      </c>
      <c r="AG77">
        <v>72</v>
      </c>
      <c r="AH77">
        <v>15.764766</v>
      </c>
      <c r="AI77">
        <v>23.5</v>
      </c>
      <c r="AJ77">
        <v>0</v>
      </c>
      <c r="AK77">
        <v>1</v>
      </c>
      <c r="AL77">
        <v>80</v>
      </c>
      <c r="AM77" t="s">
        <v>354</v>
      </c>
      <c r="AN77" t="s">
        <v>558</v>
      </c>
      <c r="AO77">
        <v>1983.394</v>
      </c>
      <c r="AR77" t="s">
        <v>119</v>
      </c>
      <c r="AS77" t="s">
        <v>124</v>
      </c>
      <c r="AT77" t="s">
        <v>238</v>
      </c>
      <c r="AU77" t="s">
        <v>353</v>
      </c>
      <c r="AV77" t="s">
        <v>200</v>
      </c>
      <c r="AW77">
        <v>1</v>
      </c>
      <c r="BB77">
        <v>0.85380952380952368</v>
      </c>
      <c r="BC77" t="s">
        <v>69</v>
      </c>
      <c r="BF77" t="s">
        <v>119</v>
      </c>
      <c r="BG77" t="s">
        <v>124</v>
      </c>
      <c r="BH77" t="s">
        <v>353</v>
      </c>
      <c r="BI77">
        <v>1183</v>
      </c>
      <c r="BJ77">
        <v>1</v>
      </c>
      <c r="BK77" t="s">
        <v>238</v>
      </c>
      <c r="BL77" t="s">
        <v>178</v>
      </c>
      <c r="BM77">
        <v>0.85380952380952368</v>
      </c>
      <c r="BN77" t="s">
        <v>69</v>
      </c>
      <c r="BO77" t="s">
        <v>181</v>
      </c>
      <c r="BP77">
        <v>1983.394</v>
      </c>
    </row>
    <row r="78" spans="1:68" ht="16.5">
      <c r="A78" s="110" t="str">
        <f t="shared" si="36"/>
        <v>세운교통</v>
      </c>
      <c r="B78" s="111" t="str">
        <f t="shared" si="37"/>
        <v>임재현</v>
      </c>
      <c r="C78" s="112" t="str">
        <f t="shared" si="38"/>
        <v>D</v>
      </c>
      <c r="D78" s="113">
        <f t="shared" si="39"/>
        <v>0.81067922114683943</v>
      </c>
      <c r="E78" s="114">
        <f t="shared" si="40"/>
        <v>2113</v>
      </c>
      <c r="F78" s="115" t="str">
        <f t="shared" si="41"/>
        <v>예비</v>
      </c>
      <c r="G78" s="116" t="str">
        <f t="shared" si="42"/>
        <v>70바3817</v>
      </c>
      <c r="H78" s="117">
        <f t="shared" si="43"/>
        <v>3</v>
      </c>
      <c r="I78" s="118">
        <f t="shared" si="44"/>
        <v>533.80200000000002</v>
      </c>
      <c r="J78" s="119">
        <f t="shared" si="45"/>
        <v>1.1730574493959449E-2</v>
      </c>
      <c r="K78" s="119">
        <f t="shared" si="46"/>
        <v>0.36161154028881126</v>
      </c>
      <c r="L78" s="119">
        <f t="shared" si="47"/>
        <v>5.6200613710701716E-2</v>
      </c>
      <c r="M78" s="120">
        <f t="shared" si="48"/>
        <v>13.907</v>
      </c>
      <c r="N78" s="121">
        <f t="shared" si="49"/>
        <v>0.37467075807134481</v>
      </c>
      <c r="O78" s="121">
        <f t="shared" si="50"/>
        <v>11.240122742140343</v>
      </c>
      <c r="P78" s="232">
        <f t="shared" si="51"/>
        <v>14</v>
      </c>
      <c r="Q78" s="233">
        <f t="shared" si="52"/>
        <v>2</v>
      </c>
      <c r="R78" s="233">
        <f t="shared" si="53"/>
        <v>60</v>
      </c>
      <c r="T78">
        <v>520</v>
      </c>
      <c r="U78">
        <v>2113</v>
      </c>
      <c r="V78" t="s">
        <v>559</v>
      </c>
      <c r="W78">
        <v>533.80200000000002</v>
      </c>
      <c r="X78">
        <v>305.50799999999998</v>
      </c>
      <c r="Y78">
        <v>1.7470000000000001</v>
      </c>
      <c r="Z78">
        <v>13.907</v>
      </c>
      <c r="AA78">
        <v>32.890546000000001</v>
      </c>
      <c r="AB78">
        <v>0.38582499999999997</v>
      </c>
      <c r="AC78">
        <v>11.893601</v>
      </c>
      <c r="AD78" s="1">
        <v>30</v>
      </c>
      <c r="AE78">
        <v>2</v>
      </c>
      <c r="AF78">
        <v>60</v>
      </c>
      <c r="AG78">
        <v>67</v>
      </c>
      <c r="AH78">
        <v>16.229648000000001</v>
      </c>
      <c r="AI78">
        <v>62</v>
      </c>
      <c r="AJ78">
        <v>0</v>
      </c>
      <c r="AK78">
        <v>14</v>
      </c>
      <c r="AL78">
        <v>10717</v>
      </c>
      <c r="AM78" t="s">
        <v>560</v>
      </c>
      <c r="AN78" t="s">
        <v>561</v>
      </c>
      <c r="AO78">
        <v>259.13</v>
      </c>
      <c r="AR78" t="s">
        <v>119</v>
      </c>
      <c r="AS78" t="s">
        <v>91</v>
      </c>
      <c r="AT78" t="s">
        <v>240</v>
      </c>
      <c r="AU78" t="s">
        <v>559</v>
      </c>
      <c r="AV78" t="s">
        <v>214</v>
      </c>
      <c r="AW78">
        <v>3</v>
      </c>
      <c r="BB78">
        <v>0.81067922114683943</v>
      </c>
      <c r="BC78" t="s">
        <v>67</v>
      </c>
      <c r="BF78" t="s">
        <v>119</v>
      </c>
      <c r="BG78" t="s">
        <v>91</v>
      </c>
      <c r="BH78" t="s">
        <v>559</v>
      </c>
      <c r="BI78">
        <v>2113</v>
      </c>
      <c r="BJ78">
        <v>3</v>
      </c>
      <c r="BK78" t="s">
        <v>240</v>
      </c>
      <c r="BL78" t="s">
        <v>218</v>
      </c>
      <c r="BM78">
        <v>0.81067922114683943</v>
      </c>
      <c r="BN78" t="s">
        <v>67</v>
      </c>
      <c r="BO78" t="s">
        <v>183</v>
      </c>
      <c r="BP78">
        <v>533.80200000000002</v>
      </c>
    </row>
    <row r="79" spans="1:68" ht="16.5">
      <c r="A79" s="127" t="str">
        <f t="shared" si="36"/>
        <v>세운교통</v>
      </c>
      <c r="B79" s="128" t="str">
        <f t="shared" si="37"/>
        <v>임진웅</v>
      </c>
      <c r="C79" s="129" t="str">
        <f t="shared" si="38"/>
        <v>A</v>
      </c>
      <c r="D79" s="130">
        <f t="shared" si="39"/>
        <v>0.99476190476190474</v>
      </c>
      <c r="E79" s="131">
        <f t="shared" si="40"/>
        <v>6608</v>
      </c>
      <c r="F79" s="132" t="str">
        <f t="shared" si="41"/>
        <v>24-1</v>
      </c>
      <c r="G79" s="133" t="str">
        <f t="shared" si="42"/>
        <v>70바3811</v>
      </c>
      <c r="H79" s="134">
        <f t="shared" si="43"/>
        <v>2</v>
      </c>
      <c r="I79" s="135">
        <f t="shared" si="44"/>
        <v>2508.674</v>
      </c>
      <c r="J79" s="136">
        <f t="shared" si="45"/>
        <v>1.5267631529167857E-2</v>
      </c>
      <c r="K79" s="136">
        <f t="shared" si="46"/>
        <v>0.32584016791629711</v>
      </c>
      <c r="L79" s="136">
        <f t="shared" si="47"/>
        <v>0.14429933901335926</v>
      </c>
      <c r="M79" s="137">
        <f t="shared" si="48"/>
        <v>12.029</v>
      </c>
      <c r="N79" s="138">
        <f t="shared" si="49"/>
        <v>3.986169586004399E-2</v>
      </c>
      <c r="O79" s="138">
        <f t="shared" si="50"/>
        <v>4.2253397611646628</v>
      </c>
      <c r="P79" s="230">
        <f t="shared" si="51"/>
        <v>0</v>
      </c>
      <c r="Q79" s="231">
        <f t="shared" si="52"/>
        <v>1</v>
      </c>
      <c r="R79" s="231">
        <f t="shared" si="53"/>
        <v>106</v>
      </c>
      <c r="T79">
        <v>520</v>
      </c>
      <c r="U79">
        <v>6608</v>
      </c>
      <c r="V79" t="s">
        <v>355</v>
      </c>
      <c r="W79">
        <v>2508.674</v>
      </c>
      <c r="X79">
        <v>1193.3620000000001</v>
      </c>
      <c r="Y79">
        <v>2.1019999999999999</v>
      </c>
      <c r="Z79">
        <v>12.029</v>
      </c>
      <c r="AA79">
        <v>134.28690599999999</v>
      </c>
      <c r="AB79">
        <v>2.050243</v>
      </c>
      <c r="AC79">
        <v>43.756067999999999</v>
      </c>
      <c r="AD79" s="1">
        <v>362</v>
      </c>
      <c r="AE79">
        <v>1</v>
      </c>
      <c r="AF79">
        <v>106</v>
      </c>
      <c r="AG79">
        <v>79</v>
      </c>
      <c r="AH79">
        <v>18.681449000000001</v>
      </c>
      <c r="AI79">
        <v>1485.7</v>
      </c>
      <c r="AJ79">
        <v>0</v>
      </c>
      <c r="AK79">
        <v>0</v>
      </c>
      <c r="AL79">
        <v>0</v>
      </c>
      <c r="AM79" t="s">
        <v>356</v>
      </c>
      <c r="AN79" t="s">
        <v>562</v>
      </c>
      <c r="AO79">
        <v>2407.7570000000001</v>
      </c>
      <c r="AR79" t="s">
        <v>119</v>
      </c>
      <c r="AS79" t="s">
        <v>121</v>
      </c>
      <c r="AT79" t="s">
        <v>215</v>
      </c>
      <c r="AU79" t="s">
        <v>355</v>
      </c>
      <c r="AV79" t="s">
        <v>214</v>
      </c>
      <c r="AW79">
        <v>2</v>
      </c>
      <c r="BB79">
        <v>0.99476190476190474</v>
      </c>
      <c r="BC79" t="s">
        <v>66</v>
      </c>
      <c r="BF79" t="s">
        <v>119</v>
      </c>
      <c r="BG79" t="s">
        <v>121</v>
      </c>
      <c r="BH79" t="s">
        <v>355</v>
      </c>
      <c r="BI79">
        <v>6608</v>
      </c>
      <c r="BJ79">
        <v>2</v>
      </c>
      <c r="BK79" t="s">
        <v>215</v>
      </c>
      <c r="BL79" t="s">
        <v>239</v>
      </c>
      <c r="BM79">
        <v>0.99476190476190474</v>
      </c>
      <c r="BN79" t="s">
        <v>66</v>
      </c>
      <c r="BO79" t="s">
        <v>182</v>
      </c>
      <c r="BP79">
        <v>2508.674</v>
      </c>
    </row>
    <row r="80" spans="1:68" ht="16.5">
      <c r="A80" s="110" t="str">
        <f t="shared" si="36"/>
        <v>세운교통</v>
      </c>
      <c r="B80" s="111" t="str">
        <f t="shared" si="37"/>
        <v>임태형</v>
      </c>
      <c r="C80" s="112" t="str">
        <f t="shared" si="38"/>
        <v>A</v>
      </c>
      <c r="D80" s="113">
        <f t="shared" si="39"/>
        <v>0.96631578947368435</v>
      </c>
      <c r="E80" s="114">
        <f t="shared" si="40"/>
        <v>6868</v>
      </c>
      <c r="F80" s="115" t="str">
        <f t="shared" si="41"/>
        <v>26</v>
      </c>
      <c r="G80" s="116" t="str">
        <f t="shared" si="42"/>
        <v>70바1513</v>
      </c>
      <c r="H80" s="117">
        <f t="shared" si="43"/>
        <v>1</v>
      </c>
      <c r="I80" s="118">
        <f t="shared" si="44"/>
        <v>1559.009</v>
      </c>
      <c r="J80" s="119">
        <f t="shared" si="45"/>
        <v>3.0855625667247213E-2</v>
      </c>
      <c r="K80" s="119">
        <f t="shared" si="46"/>
        <v>0.2914432860682451</v>
      </c>
      <c r="L80" s="119">
        <f t="shared" si="47"/>
        <v>0.11545796079432512</v>
      </c>
      <c r="M80" s="120">
        <f t="shared" si="48"/>
        <v>11.923999999999999</v>
      </c>
      <c r="N80" s="121">
        <f t="shared" si="49"/>
        <v>0.32071655776201419</v>
      </c>
      <c r="O80" s="121">
        <f t="shared" si="50"/>
        <v>7.5047674516311327</v>
      </c>
      <c r="P80" s="232">
        <f t="shared" si="51"/>
        <v>1</v>
      </c>
      <c r="Q80" s="233">
        <f t="shared" si="52"/>
        <v>5</v>
      </c>
      <c r="R80" s="233">
        <f t="shared" si="53"/>
        <v>117</v>
      </c>
      <c r="T80">
        <v>520</v>
      </c>
      <c r="U80">
        <v>6868</v>
      </c>
      <c r="V80" t="s">
        <v>412</v>
      </c>
      <c r="W80">
        <v>1559.009</v>
      </c>
      <c r="X80">
        <v>849.12400000000002</v>
      </c>
      <c r="Y80">
        <v>1.8360000000000001</v>
      </c>
      <c r="Z80">
        <v>11.923999999999999</v>
      </c>
      <c r="AA80">
        <v>95.350716000000006</v>
      </c>
      <c r="AB80">
        <v>2.9421059999999999</v>
      </c>
      <c r="AC80">
        <v>27.789325999999999</v>
      </c>
      <c r="AD80" s="1">
        <v>180</v>
      </c>
      <c r="AE80">
        <v>5</v>
      </c>
      <c r="AF80">
        <v>117</v>
      </c>
      <c r="AG80">
        <v>65</v>
      </c>
      <c r="AH80">
        <v>16.350259999999999</v>
      </c>
      <c r="AI80">
        <v>15.1</v>
      </c>
      <c r="AJ80">
        <v>0</v>
      </c>
      <c r="AK80">
        <v>1</v>
      </c>
      <c r="AL80">
        <v>288</v>
      </c>
      <c r="AM80" t="s">
        <v>413</v>
      </c>
      <c r="AN80" t="s">
        <v>563</v>
      </c>
      <c r="AO80">
        <v>1559.009</v>
      </c>
      <c r="AR80" t="s">
        <v>119</v>
      </c>
      <c r="AS80" t="s">
        <v>122</v>
      </c>
      <c r="AT80" t="s">
        <v>397</v>
      </c>
      <c r="AU80" t="s">
        <v>412</v>
      </c>
      <c r="AV80" t="s">
        <v>200</v>
      </c>
      <c r="AW80">
        <v>1</v>
      </c>
      <c r="BB80">
        <v>0.96631578947368435</v>
      </c>
      <c r="BC80" t="s">
        <v>66</v>
      </c>
      <c r="BF80" t="s">
        <v>119</v>
      </c>
      <c r="BG80" t="s">
        <v>122</v>
      </c>
      <c r="BH80" t="s">
        <v>412</v>
      </c>
      <c r="BI80">
        <v>6868</v>
      </c>
      <c r="BJ80">
        <v>1</v>
      </c>
      <c r="BK80" t="s">
        <v>397</v>
      </c>
      <c r="BL80" t="s">
        <v>178</v>
      </c>
      <c r="BM80">
        <v>0.96631578947368435</v>
      </c>
      <c r="BN80" t="s">
        <v>66</v>
      </c>
      <c r="BO80" t="s">
        <v>182</v>
      </c>
      <c r="BP80">
        <v>1559.009</v>
      </c>
    </row>
    <row r="81" spans="1:68" ht="16.5">
      <c r="A81" s="127" t="str">
        <f t="shared" si="36"/>
        <v>세운교통</v>
      </c>
      <c r="B81" s="128" t="str">
        <f t="shared" si="37"/>
        <v>임혜준</v>
      </c>
      <c r="C81" s="129" t="str">
        <f t="shared" si="38"/>
        <v>C</v>
      </c>
      <c r="D81" s="130">
        <f t="shared" si="39"/>
        <v>0.87527364101236871</v>
      </c>
      <c r="E81" s="131">
        <f t="shared" si="40"/>
        <v>629</v>
      </c>
      <c r="F81" s="132" t="str">
        <f t="shared" si="41"/>
        <v>24-1</v>
      </c>
      <c r="G81" s="133" t="str">
        <f t="shared" si="42"/>
        <v>70바3819</v>
      </c>
      <c r="H81" s="134">
        <f t="shared" si="43"/>
        <v>4</v>
      </c>
      <c r="I81" s="135">
        <f t="shared" si="44"/>
        <v>3738.306</v>
      </c>
      <c r="J81" s="136">
        <f t="shared" si="45"/>
        <v>1.197819024410355E-2</v>
      </c>
      <c r="K81" s="136">
        <f t="shared" si="46"/>
        <v>0.34947944616563337</v>
      </c>
      <c r="L81" s="136">
        <f t="shared" si="47"/>
        <v>0.13375042064507292</v>
      </c>
      <c r="M81" s="137">
        <f t="shared" si="48"/>
        <v>13.608000000000001</v>
      </c>
      <c r="N81" s="138">
        <f t="shared" si="49"/>
        <v>8.0250252387043752E-2</v>
      </c>
      <c r="O81" s="138">
        <f t="shared" si="50"/>
        <v>14.338045093151818</v>
      </c>
      <c r="P81" s="230">
        <f t="shared" si="51"/>
        <v>25</v>
      </c>
      <c r="Q81" s="231">
        <f t="shared" si="52"/>
        <v>3</v>
      </c>
      <c r="R81" s="231">
        <f t="shared" si="53"/>
        <v>536</v>
      </c>
      <c r="T81">
        <v>520</v>
      </c>
      <c r="U81">
        <v>629</v>
      </c>
      <c r="V81" t="s">
        <v>357</v>
      </c>
      <c r="W81">
        <v>3738.306</v>
      </c>
      <c r="X81">
        <v>1967.211</v>
      </c>
      <c r="Y81">
        <v>1.9</v>
      </c>
      <c r="Z81">
        <v>13.608000000000001</v>
      </c>
      <c r="AA81">
        <v>220.60494499999999</v>
      </c>
      <c r="AB81">
        <v>2.6424479999999999</v>
      </c>
      <c r="AC81">
        <v>77.096894000000006</v>
      </c>
      <c r="AD81" s="1">
        <v>500</v>
      </c>
      <c r="AE81">
        <v>3</v>
      </c>
      <c r="AF81">
        <v>536</v>
      </c>
      <c r="AG81">
        <v>82</v>
      </c>
      <c r="AH81">
        <v>16.945703000000002</v>
      </c>
      <c r="AI81">
        <v>2036.4</v>
      </c>
      <c r="AJ81">
        <v>0</v>
      </c>
      <c r="AK81">
        <v>25</v>
      </c>
      <c r="AL81">
        <v>17639</v>
      </c>
      <c r="AM81" t="s">
        <v>358</v>
      </c>
      <c r="AN81" t="s">
        <v>564</v>
      </c>
      <c r="AO81">
        <v>2422.6289999999999</v>
      </c>
      <c r="AR81" t="s">
        <v>119</v>
      </c>
      <c r="AS81" t="s">
        <v>121</v>
      </c>
      <c r="AT81" t="s">
        <v>219</v>
      </c>
      <c r="AU81" t="s">
        <v>357</v>
      </c>
      <c r="AV81" t="s">
        <v>200</v>
      </c>
      <c r="AW81">
        <v>4</v>
      </c>
      <c r="BB81">
        <v>0.87527364101236871</v>
      </c>
      <c r="BC81" t="s">
        <v>69</v>
      </c>
      <c r="BF81" t="s">
        <v>119</v>
      </c>
      <c r="BG81" t="s">
        <v>121</v>
      </c>
      <c r="BH81" t="s">
        <v>357</v>
      </c>
      <c r="BI81">
        <v>629</v>
      </c>
      <c r="BJ81">
        <v>4</v>
      </c>
      <c r="BK81" t="s">
        <v>219</v>
      </c>
      <c r="BL81" t="s">
        <v>223</v>
      </c>
      <c r="BM81">
        <v>0.87527364101236871</v>
      </c>
      <c r="BN81" t="s">
        <v>69</v>
      </c>
      <c r="BO81" t="s">
        <v>181</v>
      </c>
      <c r="BP81">
        <v>3738.306</v>
      </c>
    </row>
    <row r="82" spans="1:68" ht="16.5">
      <c r="A82" s="110" t="str">
        <f t="shared" si="36"/>
        <v>세운교통</v>
      </c>
      <c r="B82" s="111" t="str">
        <f t="shared" si="37"/>
        <v>장종복</v>
      </c>
      <c r="C82" s="112" t="str">
        <f t="shared" si="38"/>
        <v>F</v>
      </c>
      <c r="D82" s="113">
        <f t="shared" si="39"/>
        <v>0.79337727940021874</v>
      </c>
      <c r="E82" s="114">
        <f t="shared" si="40"/>
        <v>467</v>
      </c>
      <c r="F82" s="115" t="str">
        <f t="shared" si="41"/>
        <v>67-1</v>
      </c>
      <c r="G82" s="116" t="str">
        <f t="shared" si="42"/>
        <v>70바3836</v>
      </c>
      <c r="H82" s="117">
        <f t="shared" si="43"/>
        <v>2</v>
      </c>
      <c r="I82" s="118">
        <f t="shared" si="44"/>
        <v>1809.0320000000002</v>
      </c>
      <c r="J82" s="119">
        <f t="shared" si="45"/>
        <v>2.6301723514882001E-2</v>
      </c>
      <c r="K82" s="119">
        <f t="shared" si="46"/>
        <v>0.4580875452241972</v>
      </c>
      <c r="L82" s="119">
        <f t="shared" si="47"/>
        <v>0.18020687306802752</v>
      </c>
      <c r="M82" s="120">
        <f t="shared" si="48"/>
        <v>18.645</v>
      </c>
      <c r="N82" s="121">
        <f t="shared" si="49"/>
        <v>0</v>
      </c>
      <c r="O82" s="121">
        <f t="shared" si="50"/>
        <v>5.8042091018843225</v>
      </c>
      <c r="P82" s="232">
        <f t="shared" si="51"/>
        <v>72</v>
      </c>
      <c r="Q82" s="233">
        <f t="shared" si="52"/>
        <v>0</v>
      </c>
      <c r="R82" s="233">
        <f t="shared" si="53"/>
        <v>105</v>
      </c>
      <c r="T82">
        <v>520</v>
      </c>
      <c r="U82">
        <v>467</v>
      </c>
      <c r="V82" t="s">
        <v>359</v>
      </c>
      <c r="W82">
        <v>1809.0319999999999</v>
      </c>
      <c r="X82">
        <v>1102.951</v>
      </c>
      <c r="Y82">
        <v>1.64</v>
      </c>
      <c r="Z82">
        <v>18.645</v>
      </c>
      <c r="AA82">
        <v>150.53888000000001</v>
      </c>
      <c r="AB82">
        <v>3.9594320000000001</v>
      </c>
      <c r="AC82">
        <v>68.959986000000001</v>
      </c>
      <c r="AD82" s="1">
        <v>326</v>
      </c>
      <c r="AE82">
        <v>0</v>
      </c>
      <c r="AF82">
        <v>105</v>
      </c>
      <c r="AG82">
        <v>73</v>
      </c>
      <c r="AH82">
        <v>12.017041000000001</v>
      </c>
      <c r="AI82">
        <v>236.2</v>
      </c>
      <c r="AJ82">
        <v>0</v>
      </c>
      <c r="AK82">
        <v>72</v>
      </c>
      <c r="AL82">
        <v>65947</v>
      </c>
      <c r="AM82" t="s">
        <v>360</v>
      </c>
      <c r="AN82" t="s">
        <v>565</v>
      </c>
      <c r="AO82">
        <v>1675.623</v>
      </c>
      <c r="AR82" t="s">
        <v>119</v>
      </c>
      <c r="AS82" t="s">
        <v>124</v>
      </c>
      <c r="AT82" t="s">
        <v>237</v>
      </c>
      <c r="AU82" t="s">
        <v>359</v>
      </c>
      <c r="AV82" t="s">
        <v>200</v>
      </c>
      <c r="AW82">
        <v>2</v>
      </c>
      <c r="BB82">
        <v>0.79337727940021874</v>
      </c>
      <c r="BC82" t="s">
        <v>70</v>
      </c>
      <c r="BF82" t="s">
        <v>119</v>
      </c>
      <c r="BG82" t="s">
        <v>124</v>
      </c>
      <c r="BH82" t="s">
        <v>359</v>
      </c>
      <c r="BI82">
        <v>467</v>
      </c>
      <c r="BJ82">
        <v>2</v>
      </c>
      <c r="BK82" t="s">
        <v>237</v>
      </c>
      <c r="BL82" t="s">
        <v>239</v>
      </c>
      <c r="BM82">
        <v>0.79337727940021874</v>
      </c>
      <c r="BN82" t="s">
        <v>70</v>
      </c>
      <c r="BO82" t="s">
        <v>192</v>
      </c>
      <c r="BP82">
        <v>1809.0320000000002</v>
      </c>
    </row>
    <row r="83" spans="1:68" ht="16.5">
      <c r="A83" s="127" t="str">
        <f t="shared" si="36"/>
        <v>세운교통</v>
      </c>
      <c r="B83" s="128" t="str">
        <f t="shared" si="37"/>
        <v>장호현</v>
      </c>
      <c r="C83" s="129" t="str">
        <f t="shared" si="38"/>
        <v>A</v>
      </c>
      <c r="D83" s="130">
        <f t="shared" si="39"/>
        <v>0.95888161518321491</v>
      </c>
      <c r="E83" s="131">
        <f t="shared" si="40"/>
        <v>3345</v>
      </c>
      <c r="F83" s="132" t="str">
        <f t="shared" si="41"/>
        <v>11</v>
      </c>
      <c r="G83" s="133" t="str">
        <f t="shared" si="42"/>
        <v>70바3849</v>
      </c>
      <c r="H83" s="134">
        <f t="shared" si="43"/>
        <v>4</v>
      </c>
      <c r="I83" s="135">
        <f t="shared" si="44"/>
        <v>2056.54</v>
      </c>
      <c r="J83" s="136">
        <f t="shared" si="45"/>
        <v>1.9841816870885782E-2</v>
      </c>
      <c r="K83" s="136">
        <f t="shared" si="46"/>
        <v>0.36145405720439705</v>
      </c>
      <c r="L83" s="136">
        <f t="shared" si="47"/>
        <v>9.2388185982280921E-2</v>
      </c>
      <c r="M83" s="137">
        <f t="shared" si="48"/>
        <v>16.498000000000001</v>
      </c>
      <c r="N83" s="138">
        <f t="shared" si="49"/>
        <v>0.29175216625983447</v>
      </c>
      <c r="O83" s="138">
        <f t="shared" si="50"/>
        <v>10.9893315957871</v>
      </c>
      <c r="P83" s="230">
        <f t="shared" si="51"/>
        <v>11</v>
      </c>
      <c r="Q83" s="231">
        <f t="shared" si="52"/>
        <v>6</v>
      </c>
      <c r="R83" s="231">
        <f t="shared" si="53"/>
        <v>226</v>
      </c>
      <c r="T83">
        <v>520</v>
      </c>
      <c r="U83">
        <v>3345</v>
      </c>
      <c r="V83" t="s">
        <v>361</v>
      </c>
      <c r="W83">
        <v>2056.54</v>
      </c>
      <c r="X83">
        <v>1189.4079999999999</v>
      </c>
      <c r="Y83">
        <v>1.7290000000000001</v>
      </c>
      <c r="Z83">
        <v>16.498000000000001</v>
      </c>
      <c r="AA83">
        <v>135.094685</v>
      </c>
      <c r="AB83">
        <v>2.6805240000000001</v>
      </c>
      <c r="AC83">
        <v>48.830522000000002</v>
      </c>
      <c r="AD83" s="1">
        <v>190</v>
      </c>
      <c r="AE83">
        <v>6</v>
      </c>
      <c r="AF83">
        <v>226</v>
      </c>
      <c r="AG83">
        <v>74</v>
      </c>
      <c r="AH83">
        <v>15.222951999999999</v>
      </c>
      <c r="AI83">
        <v>370.3</v>
      </c>
      <c r="AJ83">
        <v>0</v>
      </c>
      <c r="AK83">
        <v>11</v>
      </c>
      <c r="AL83">
        <v>3542</v>
      </c>
      <c r="AM83" t="s">
        <v>362</v>
      </c>
      <c r="AN83" t="s">
        <v>566</v>
      </c>
      <c r="AO83">
        <v>1569.92</v>
      </c>
      <c r="AR83" t="s">
        <v>119</v>
      </c>
      <c r="AS83" t="s">
        <v>120</v>
      </c>
      <c r="AT83" t="s">
        <v>209</v>
      </c>
      <c r="AU83" t="s">
        <v>361</v>
      </c>
      <c r="AV83" t="s">
        <v>200</v>
      </c>
      <c r="AW83">
        <v>4</v>
      </c>
      <c r="BB83">
        <v>0.95888161518321491</v>
      </c>
      <c r="BC83" t="s">
        <v>66</v>
      </c>
      <c r="BF83" t="s">
        <v>119</v>
      </c>
      <c r="BG83" t="s">
        <v>120</v>
      </c>
      <c r="BH83" t="s">
        <v>361</v>
      </c>
      <c r="BI83">
        <v>3345</v>
      </c>
      <c r="BJ83">
        <v>4</v>
      </c>
      <c r="BK83" t="s">
        <v>209</v>
      </c>
      <c r="BL83" t="s">
        <v>239</v>
      </c>
      <c r="BM83">
        <v>0.95888161518321491</v>
      </c>
      <c r="BN83" t="s">
        <v>66</v>
      </c>
      <c r="BO83" t="s">
        <v>182</v>
      </c>
      <c r="BP83">
        <v>2056.54</v>
      </c>
    </row>
    <row r="84" spans="1:68" ht="16.5">
      <c r="A84" s="110" t="str">
        <f t="shared" si="36"/>
        <v>세운교통</v>
      </c>
      <c r="B84" s="111" t="str">
        <f t="shared" si="37"/>
        <v>전경덕</v>
      </c>
      <c r="C84" s="112" t="str">
        <f t="shared" si="38"/>
        <v>B</v>
      </c>
      <c r="D84" s="113">
        <f t="shared" si="39"/>
        <v>0.93761904761904757</v>
      </c>
      <c r="E84" s="114">
        <f t="shared" si="40"/>
        <v>6712</v>
      </c>
      <c r="F84" s="115" t="str">
        <f t="shared" si="41"/>
        <v>26</v>
      </c>
      <c r="G84" s="116" t="str">
        <f t="shared" si="42"/>
        <v>70바1578</v>
      </c>
      <c r="H84" s="117">
        <f t="shared" si="43"/>
        <v>1</v>
      </c>
      <c r="I84" s="118">
        <f t="shared" si="44"/>
        <v>2203.2020000000002</v>
      </c>
      <c r="J84" s="119">
        <f t="shared" si="45"/>
        <v>1.4389257240573989E-2</v>
      </c>
      <c r="K84" s="119">
        <f t="shared" si="46"/>
        <v>0.35161339975391759</v>
      </c>
      <c r="L84" s="119">
        <f t="shared" si="47"/>
        <v>0.16521408386521072</v>
      </c>
      <c r="M84" s="120">
        <f t="shared" si="48"/>
        <v>14.129</v>
      </c>
      <c r="N84" s="121">
        <f t="shared" si="49"/>
        <v>9.0776969156709186E-2</v>
      </c>
      <c r="O84" s="121">
        <f t="shared" si="50"/>
        <v>5.0835102727757144</v>
      </c>
      <c r="P84" s="232">
        <f t="shared" si="51"/>
        <v>48</v>
      </c>
      <c r="Q84" s="233">
        <f t="shared" si="52"/>
        <v>2</v>
      </c>
      <c r="R84" s="233">
        <f t="shared" si="53"/>
        <v>112</v>
      </c>
      <c r="T84">
        <v>520</v>
      </c>
      <c r="U84">
        <v>6712</v>
      </c>
      <c r="V84" t="s">
        <v>363</v>
      </c>
      <c r="W84">
        <v>2203.2020000000002</v>
      </c>
      <c r="X84">
        <v>1119.0940000000001</v>
      </c>
      <c r="Y84">
        <v>1.9690000000000001</v>
      </c>
      <c r="Z84">
        <v>14.129</v>
      </c>
      <c r="AA84">
        <v>150.37968699999999</v>
      </c>
      <c r="AB84">
        <v>2.1638519999999999</v>
      </c>
      <c r="AC84">
        <v>52.875512999999998</v>
      </c>
      <c r="AD84" s="1">
        <v>364</v>
      </c>
      <c r="AE84">
        <v>2</v>
      </c>
      <c r="AF84">
        <v>112</v>
      </c>
      <c r="AG84">
        <v>66</v>
      </c>
      <c r="AH84">
        <v>14.650928</v>
      </c>
      <c r="AI84">
        <v>49.2</v>
      </c>
      <c r="AJ84">
        <v>0</v>
      </c>
      <c r="AK84">
        <v>48</v>
      </c>
      <c r="AL84">
        <v>14893</v>
      </c>
      <c r="AM84" t="s">
        <v>364</v>
      </c>
      <c r="AN84" t="s">
        <v>567</v>
      </c>
      <c r="AO84">
        <v>2203.2020000000002</v>
      </c>
      <c r="AR84" t="s">
        <v>119</v>
      </c>
      <c r="AS84" t="s">
        <v>122</v>
      </c>
      <c r="AT84" t="s">
        <v>228</v>
      </c>
      <c r="AU84" t="s">
        <v>363</v>
      </c>
      <c r="AV84" t="s">
        <v>200</v>
      </c>
      <c r="AW84">
        <v>1</v>
      </c>
      <c r="BB84">
        <v>0.93761904761904757</v>
      </c>
      <c r="BC84" t="s">
        <v>68</v>
      </c>
      <c r="BF84" t="s">
        <v>119</v>
      </c>
      <c r="BG84" t="s">
        <v>122</v>
      </c>
      <c r="BH84" t="s">
        <v>363</v>
      </c>
      <c r="BI84">
        <v>6712</v>
      </c>
      <c r="BJ84">
        <v>1</v>
      </c>
      <c r="BK84" t="s">
        <v>228</v>
      </c>
      <c r="BL84" t="s">
        <v>178</v>
      </c>
      <c r="BM84">
        <v>0.93761904761904757</v>
      </c>
      <c r="BN84" t="s">
        <v>68</v>
      </c>
      <c r="BO84" t="s">
        <v>179</v>
      </c>
      <c r="BP84">
        <v>2203.2020000000002</v>
      </c>
    </row>
    <row r="85" spans="1:68" ht="16.5">
      <c r="A85" s="127" t="str">
        <f t="shared" si="36"/>
        <v>세운교통</v>
      </c>
      <c r="B85" s="128" t="str">
        <f t="shared" si="37"/>
        <v>전목용</v>
      </c>
      <c r="C85" s="129" t="str">
        <f t="shared" si="38"/>
        <v>B</v>
      </c>
      <c r="D85" s="130">
        <f t="shared" si="39"/>
        <v>0.92206830618870173</v>
      </c>
      <c r="E85" s="131">
        <f t="shared" si="40"/>
        <v>511</v>
      </c>
      <c r="F85" s="132" t="str">
        <f t="shared" si="41"/>
        <v>28</v>
      </c>
      <c r="G85" s="133" t="str">
        <f t="shared" si="42"/>
        <v>73아1027</v>
      </c>
      <c r="H85" s="134">
        <f t="shared" si="43"/>
        <v>3</v>
      </c>
      <c r="I85" s="135">
        <f t="shared" si="44"/>
        <v>1697.923</v>
      </c>
      <c r="J85" s="136">
        <f t="shared" si="45"/>
        <v>4.0607886459787287E-2</v>
      </c>
      <c r="K85" s="136">
        <f t="shared" si="46"/>
        <v>0.35917055954129351</v>
      </c>
      <c r="L85" s="136">
        <f t="shared" si="47"/>
        <v>0.12839215912617946</v>
      </c>
      <c r="M85" s="137">
        <f t="shared" si="48"/>
        <v>16.443999999999999</v>
      </c>
      <c r="N85" s="138">
        <f t="shared" si="49"/>
        <v>0.117790971675394</v>
      </c>
      <c r="O85" s="138">
        <f t="shared" si="50"/>
        <v>11.190142309162429</v>
      </c>
      <c r="P85" s="230">
        <f t="shared" si="51"/>
        <v>3</v>
      </c>
      <c r="Q85" s="231">
        <f t="shared" si="52"/>
        <v>2</v>
      </c>
      <c r="R85" s="231">
        <f t="shared" si="53"/>
        <v>190</v>
      </c>
      <c r="T85">
        <v>520</v>
      </c>
      <c r="U85">
        <v>511</v>
      </c>
      <c r="V85" t="s">
        <v>365</v>
      </c>
      <c r="W85">
        <v>1697.923</v>
      </c>
      <c r="X85">
        <v>708.27599999999995</v>
      </c>
      <c r="Y85">
        <v>2.3969999999999998</v>
      </c>
      <c r="Z85">
        <v>16.443999999999999</v>
      </c>
      <c r="AA85">
        <v>107.538569</v>
      </c>
      <c r="AB85">
        <v>4.3669140000000004</v>
      </c>
      <c r="AC85">
        <v>38.624687999999999</v>
      </c>
      <c r="AD85" s="1">
        <v>218</v>
      </c>
      <c r="AE85">
        <v>2</v>
      </c>
      <c r="AF85">
        <v>190</v>
      </c>
      <c r="AG85">
        <v>81</v>
      </c>
      <c r="AH85">
        <v>15.788967</v>
      </c>
      <c r="AI85">
        <v>771.6</v>
      </c>
      <c r="AJ85">
        <v>0</v>
      </c>
      <c r="AK85">
        <v>3</v>
      </c>
      <c r="AL85">
        <v>2336</v>
      </c>
      <c r="AM85" t="s">
        <v>366</v>
      </c>
      <c r="AN85" t="s">
        <v>568</v>
      </c>
      <c r="AO85">
        <v>1274.17</v>
      </c>
      <c r="AR85" t="s">
        <v>119</v>
      </c>
      <c r="AS85" t="s">
        <v>123</v>
      </c>
      <c r="AT85" t="s">
        <v>235</v>
      </c>
      <c r="AU85" t="s">
        <v>365</v>
      </c>
      <c r="AV85" t="s">
        <v>200</v>
      </c>
      <c r="AW85">
        <v>3</v>
      </c>
      <c r="BB85">
        <v>0.92206830618870173</v>
      </c>
      <c r="BC85" t="s">
        <v>68</v>
      </c>
      <c r="BF85" t="s">
        <v>119</v>
      </c>
      <c r="BG85" t="s">
        <v>123</v>
      </c>
      <c r="BH85" t="s">
        <v>365</v>
      </c>
      <c r="BI85">
        <v>511</v>
      </c>
      <c r="BJ85">
        <v>3</v>
      </c>
      <c r="BK85" t="s">
        <v>235</v>
      </c>
      <c r="BL85" t="s">
        <v>234</v>
      </c>
      <c r="BM85">
        <v>0.92206830618870173</v>
      </c>
      <c r="BN85" t="s">
        <v>68</v>
      </c>
      <c r="BO85" t="s">
        <v>179</v>
      </c>
      <c r="BP85">
        <v>1697.923</v>
      </c>
    </row>
    <row r="86" spans="1:68" ht="16.5">
      <c r="A86" s="110" t="str">
        <f t="shared" si="36"/>
        <v>세운교통</v>
      </c>
      <c r="B86" s="111" t="str">
        <f t="shared" si="37"/>
        <v>정구연</v>
      </c>
      <c r="C86" s="112" t="str">
        <f t="shared" si="38"/>
        <v>C</v>
      </c>
      <c r="D86" s="113">
        <f t="shared" si="39"/>
        <v>0.86238095238095236</v>
      </c>
      <c r="E86" s="114">
        <f t="shared" si="40"/>
        <v>1590</v>
      </c>
      <c r="F86" s="115" t="str">
        <f t="shared" si="41"/>
        <v>67-1</v>
      </c>
      <c r="G86" s="116" t="str">
        <f t="shared" si="42"/>
        <v>70바3835</v>
      </c>
      <c r="H86" s="117">
        <f t="shared" si="43"/>
        <v>1</v>
      </c>
      <c r="I86" s="118">
        <f t="shared" si="44"/>
        <v>2653.6170000000002</v>
      </c>
      <c r="J86" s="119">
        <f t="shared" si="45"/>
        <v>1.3832171352006262E-2</v>
      </c>
      <c r="K86" s="119">
        <f t="shared" si="46"/>
        <v>0.32608567605745226</v>
      </c>
      <c r="L86" s="119">
        <f t="shared" si="47"/>
        <v>0.10551635748489702</v>
      </c>
      <c r="M86" s="120">
        <f t="shared" si="48"/>
        <v>11.092000000000001</v>
      </c>
      <c r="N86" s="121">
        <f t="shared" si="49"/>
        <v>0.56526620081194834</v>
      </c>
      <c r="O86" s="121">
        <f t="shared" si="50"/>
        <v>1.5827453622734553</v>
      </c>
      <c r="P86" s="232">
        <f t="shared" si="51"/>
        <v>6</v>
      </c>
      <c r="Q86" s="233">
        <f t="shared" si="52"/>
        <v>15</v>
      </c>
      <c r="R86" s="233">
        <f t="shared" si="53"/>
        <v>42</v>
      </c>
      <c r="T86">
        <v>520</v>
      </c>
      <c r="U86">
        <v>1590</v>
      </c>
      <c r="V86" t="s">
        <v>367</v>
      </c>
      <c r="W86">
        <v>2653.6170000000002</v>
      </c>
      <c r="X86">
        <v>1465.5640000000001</v>
      </c>
      <c r="Y86">
        <v>1.8109999999999999</v>
      </c>
      <c r="Z86">
        <v>11.092000000000001</v>
      </c>
      <c r="AA86">
        <v>184.08743899999999</v>
      </c>
      <c r="AB86">
        <v>2.5463290000000001</v>
      </c>
      <c r="AC86">
        <v>60.028277000000003</v>
      </c>
      <c r="AD86" s="1">
        <v>280</v>
      </c>
      <c r="AE86">
        <v>15</v>
      </c>
      <c r="AF86">
        <v>42</v>
      </c>
      <c r="AG86">
        <v>70</v>
      </c>
      <c r="AH86">
        <v>14.414980999999999</v>
      </c>
      <c r="AI86">
        <v>8.6</v>
      </c>
      <c r="AJ86">
        <v>0</v>
      </c>
      <c r="AK86">
        <v>6</v>
      </c>
      <c r="AL86">
        <v>1214</v>
      </c>
      <c r="AM86" t="s">
        <v>368</v>
      </c>
      <c r="AN86" t="s">
        <v>569</v>
      </c>
      <c r="AO86">
        <v>2653.6170000000002</v>
      </c>
      <c r="AR86" t="s">
        <v>119</v>
      </c>
      <c r="AS86" t="s">
        <v>124</v>
      </c>
      <c r="AT86" t="s">
        <v>236</v>
      </c>
      <c r="AU86" t="s">
        <v>367</v>
      </c>
      <c r="AV86" t="s">
        <v>200</v>
      </c>
      <c r="AW86">
        <v>1</v>
      </c>
      <c r="BB86">
        <v>0.86238095238095236</v>
      </c>
      <c r="BC86" t="s">
        <v>69</v>
      </c>
      <c r="BF86" t="s">
        <v>119</v>
      </c>
      <c r="BG86" t="s">
        <v>124</v>
      </c>
      <c r="BH86" t="s">
        <v>367</v>
      </c>
      <c r="BI86">
        <v>1590</v>
      </c>
      <c r="BJ86">
        <v>1</v>
      </c>
      <c r="BK86" t="s">
        <v>236</v>
      </c>
      <c r="BL86" t="s">
        <v>178</v>
      </c>
      <c r="BM86">
        <v>0.86238095238095236</v>
      </c>
      <c r="BN86" t="s">
        <v>69</v>
      </c>
      <c r="BO86" t="s">
        <v>181</v>
      </c>
      <c r="BP86">
        <v>2653.6170000000002</v>
      </c>
    </row>
    <row r="87" spans="1:68" ht="16.5">
      <c r="A87" s="127" t="str">
        <f t="shared" si="36"/>
        <v>세운교통</v>
      </c>
      <c r="B87" s="128" t="str">
        <f t="shared" si="37"/>
        <v>정권철</v>
      </c>
      <c r="C87" s="129" t="str">
        <f t="shared" si="38"/>
        <v>D</v>
      </c>
      <c r="D87" s="130">
        <f t="shared" si="39"/>
        <v>0.84112578930187842</v>
      </c>
      <c r="E87" s="131">
        <f t="shared" si="40"/>
        <v>992</v>
      </c>
      <c r="F87" s="132" t="str">
        <f t="shared" si="41"/>
        <v>24-1</v>
      </c>
      <c r="G87" s="133" t="str">
        <f t="shared" si="42"/>
        <v>70바3854</v>
      </c>
      <c r="H87" s="134">
        <f t="shared" si="43"/>
        <v>6</v>
      </c>
      <c r="I87" s="135">
        <f t="shared" si="44"/>
        <v>2067.4270000000001</v>
      </c>
      <c r="J87" s="136">
        <f t="shared" si="45"/>
        <v>2.2791499849593371E-2</v>
      </c>
      <c r="K87" s="136">
        <f t="shared" si="46"/>
        <v>0.36462717298709435</v>
      </c>
      <c r="L87" s="136">
        <f t="shared" si="47"/>
        <v>0.20605322461204192</v>
      </c>
      <c r="M87" s="137">
        <f t="shared" si="48"/>
        <v>17.606000000000002</v>
      </c>
      <c r="N87" s="138">
        <f t="shared" si="49"/>
        <v>0.18492380907911179</v>
      </c>
      <c r="O87" s="138">
        <f t="shared" si="50"/>
        <v>29.865195166276557</v>
      </c>
      <c r="P87" s="230">
        <f t="shared" si="51"/>
        <v>20</v>
      </c>
      <c r="Q87" s="231">
        <f t="shared" si="52"/>
        <v>4</v>
      </c>
      <c r="R87" s="231">
        <f t="shared" si="53"/>
        <v>646</v>
      </c>
      <c r="T87">
        <v>520</v>
      </c>
      <c r="U87">
        <v>992</v>
      </c>
      <c r="V87" t="s">
        <v>369</v>
      </c>
      <c r="W87">
        <v>2163.0529999999999</v>
      </c>
      <c r="X87">
        <v>1192.0329999999999</v>
      </c>
      <c r="Y87">
        <v>1.8149999999999999</v>
      </c>
      <c r="Z87">
        <v>17.606000000000002</v>
      </c>
      <c r="AA87">
        <v>124.50913799999999</v>
      </c>
      <c r="AB87">
        <v>2.8377500000000002</v>
      </c>
      <c r="AC87">
        <v>45.399414999999998</v>
      </c>
      <c r="AD87" s="1">
        <v>426</v>
      </c>
      <c r="AE87">
        <v>4</v>
      </c>
      <c r="AF87">
        <v>646</v>
      </c>
      <c r="AG87">
        <v>81</v>
      </c>
      <c r="AH87">
        <v>17.372644000000001</v>
      </c>
      <c r="AI87">
        <v>1465.6</v>
      </c>
      <c r="AJ87">
        <v>0</v>
      </c>
      <c r="AK87">
        <v>20</v>
      </c>
      <c r="AL87">
        <v>12736</v>
      </c>
      <c r="AM87" t="s">
        <v>370</v>
      </c>
      <c r="AN87" t="s">
        <v>570</v>
      </c>
      <c r="AO87">
        <v>1122.598</v>
      </c>
      <c r="AR87" t="s">
        <v>119</v>
      </c>
      <c r="AS87" t="s">
        <v>121</v>
      </c>
      <c r="AT87" t="s">
        <v>224</v>
      </c>
      <c r="AU87" t="s">
        <v>369</v>
      </c>
      <c r="AV87" t="s">
        <v>200</v>
      </c>
      <c r="AW87">
        <v>6</v>
      </c>
      <c r="BB87">
        <v>0.84112578930187842</v>
      </c>
      <c r="BC87" t="s">
        <v>67</v>
      </c>
      <c r="BF87" t="s">
        <v>119</v>
      </c>
      <c r="BG87" t="s">
        <v>121</v>
      </c>
      <c r="BH87" t="s">
        <v>369</v>
      </c>
      <c r="BI87">
        <v>992</v>
      </c>
      <c r="BJ87">
        <v>6</v>
      </c>
      <c r="BK87" t="s">
        <v>224</v>
      </c>
      <c r="BL87" t="s">
        <v>204</v>
      </c>
      <c r="BM87">
        <v>0.84112578930187842</v>
      </c>
      <c r="BN87" t="s">
        <v>67</v>
      </c>
      <c r="BO87" t="s">
        <v>183</v>
      </c>
      <c r="BP87">
        <v>2067.4270000000001</v>
      </c>
    </row>
    <row r="88" spans="1:68" ht="16.5">
      <c r="A88" s="110" t="str">
        <f t="shared" ref="A88:A104" si="54">BF88</f>
        <v>세운교통</v>
      </c>
      <c r="B88" s="111" t="str">
        <f t="shared" ref="B88:B104" si="55">BH88</f>
        <v>정성하</v>
      </c>
      <c r="C88" s="112" t="str">
        <f t="shared" ref="C88:C104" si="56">BN88</f>
        <v>D</v>
      </c>
      <c r="D88" s="113">
        <f t="shared" ref="D88:D104" si="57">BM88</f>
        <v>0.81720524033439568</v>
      </c>
      <c r="E88" s="114">
        <f t="shared" ref="E88:E104" si="58">U88</f>
        <v>6926</v>
      </c>
      <c r="F88" s="115" t="str">
        <f t="shared" ref="F88:F104" si="59">BG88</f>
        <v>28</v>
      </c>
      <c r="G88" s="116" t="str">
        <f t="shared" ref="G88:G104" si="60">BK88</f>
        <v>73아1019</v>
      </c>
      <c r="H88" s="117">
        <f t="shared" ref="H88:H104" si="61">BJ88</f>
        <v>2</v>
      </c>
      <c r="I88" s="118">
        <f t="shared" ref="I88:I104" si="62">BP88</f>
        <v>1335.749</v>
      </c>
      <c r="J88" s="119">
        <f t="shared" ref="J88:J104" si="63">AB88/AA88</f>
        <v>2.5601825119332948E-2</v>
      </c>
      <c r="K88" s="119">
        <f t="shared" ref="K88:K104" si="64">AC88/AA88</f>
        <v>0.38884280045783598</v>
      </c>
      <c r="L88" s="119">
        <f t="shared" ref="L88:L104" si="65">AD88/I88</f>
        <v>0.16919346374206531</v>
      </c>
      <c r="M88" s="120">
        <f t="shared" ref="M88:M104" si="66">Z88</f>
        <v>16.725999999999999</v>
      </c>
      <c r="N88" s="121">
        <f t="shared" ref="N88:N104" si="67">AE88*100/W88</f>
        <v>0</v>
      </c>
      <c r="O88" s="121">
        <f t="shared" ref="O88:O104" si="68">AF88*100/W88</f>
        <v>3.7432182243819758</v>
      </c>
      <c r="P88" s="232">
        <f t="shared" ref="P88:P104" si="69">AK88</f>
        <v>39</v>
      </c>
      <c r="Q88" s="233">
        <f t="shared" ref="Q88:Q104" si="70">AE88</f>
        <v>0</v>
      </c>
      <c r="R88" s="233">
        <f t="shared" ref="R88:R104" si="71">AF88</f>
        <v>50</v>
      </c>
      <c r="T88">
        <v>520</v>
      </c>
      <c r="U88">
        <v>6926</v>
      </c>
      <c r="V88" t="s">
        <v>571</v>
      </c>
      <c r="W88">
        <v>1335.749</v>
      </c>
      <c r="X88">
        <v>813.51900000000001</v>
      </c>
      <c r="Y88">
        <v>1.6419999999999999</v>
      </c>
      <c r="Z88">
        <v>16.725999999999999</v>
      </c>
      <c r="AA88">
        <v>103.073589</v>
      </c>
      <c r="AB88">
        <v>2.6388720000000001</v>
      </c>
      <c r="AC88">
        <v>40.079422999999998</v>
      </c>
      <c r="AD88" s="1">
        <v>226</v>
      </c>
      <c r="AE88">
        <v>0</v>
      </c>
      <c r="AF88">
        <v>50</v>
      </c>
      <c r="AG88">
        <v>59</v>
      </c>
      <c r="AH88">
        <v>12.959178</v>
      </c>
      <c r="AI88">
        <v>0</v>
      </c>
      <c r="AJ88">
        <v>0</v>
      </c>
      <c r="AK88">
        <v>39</v>
      </c>
      <c r="AL88">
        <v>29342</v>
      </c>
      <c r="AM88" t="s">
        <v>572</v>
      </c>
      <c r="AN88" t="s">
        <v>573</v>
      </c>
      <c r="AO88">
        <v>1201.8620000000001</v>
      </c>
      <c r="AR88" t="s">
        <v>119</v>
      </c>
      <c r="AS88" t="s">
        <v>123</v>
      </c>
      <c r="AT88" t="s">
        <v>466</v>
      </c>
      <c r="AU88" t="s">
        <v>571</v>
      </c>
      <c r="AV88" t="s">
        <v>200</v>
      </c>
      <c r="AW88">
        <v>2</v>
      </c>
      <c r="BB88">
        <v>0.81720524033439568</v>
      </c>
      <c r="BC88" t="s">
        <v>67</v>
      </c>
      <c r="BF88" t="s">
        <v>119</v>
      </c>
      <c r="BG88" t="s">
        <v>123</v>
      </c>
      <c r="BH88" t="s">
        <v>571</v>
      </c>
      <c r="BI88">
        <v>6926</v>
      </c>
      <c r="BJ88">
        <v>2</v>
      </c>
      <c r="BK88" t="s">
        <v>466</v>
      </c>
      <c r="BL88" t="s">
        <v>234</v>
      </c>
      <c r="BM88">
        <v>0.81720524033439568</v>
      </c>
      <c r="BN88" t="s">
        <v>67</v>
      </c>
      <c r="BO88" t="s">
        <v>183</v>
      </c>
      <c r="BP88">
        <v>1335.749</v>
      </c>
    </row>
    <row r="89" spans="1:68" ht="16.5">
      <c r="A89" s="127" t="str">
        <f t="shared" si="54"/>
        <v>세운교통</v>
      </c>
      <c r="B89" s="128" t="str">
        <f t="shared" si="55"/>
        <v>정승조</v>
      </c>
      <c r="C89" s="129" t="str">
        <f t="shared" si="56"/>
        <v>B</v>
      </c>
      <c r="D89" s="130">
        <f t="shared" si="57"/>
        <v>0.92055555555555557</v>
      </c>
      <c r="E89" s="131">
        <f t="shared" si="58"/>
        <v>9476</v>
      </c>
      <c r="F89" s="132" t="str">
        <f t="shared" si="59"/>
        <v>11</v>
      </c>
      <c r="G89" s="133" t="str">
        <f t="shared" si="60"/>
        <v>70바3841</v>
      </c>
      <c r="H89" s="134">
        <f t="shared" si="61"/>
        <v>1</v>
      </c>
      <c r="I89" s="135">
        <f t="shared" si="62"/>
        <v>1277.3340000000001</v>
      </c>
      <c r="J89" s="136">
        <f t="shared" si="63"/>
        <v>2.8786165082020546E-2</v>
      </c>
      <c r="K89" s="136">
        <f t="shared" si="64"/>
        <v>0.38254617348339259</v>
      </c>
      <c r="L89" s="136">
        <f t="shared" si="65"/>
        <v>0.25756771525693356</v>
      </c>
      <c r="M89" s="137">
        <f t="shared" si="66"/>
        <v>15.52</v>
      </c>
      <c r="N89" s="138">
        <f t="shared" si="67"/>
        <v>0</v>
      </c>
      <c r="O89" s="138">
        <f t="shared" si="68"/>
        <v>0.39144029674306013</v>
      </c>
      <c r="P89" s="230">
        <f t="shared" si="69"/>
        <v>32</v>
      </c>
      <c r="Q89" s="231">
        <f t="shared" si="70"/>
        <v>0</v>
      </c>
      <c r="R89" s="231">
        <f t="shared" si="71"/>
        <v>5</v>
      </c>
      <c r="T89">
        <v>520</v>
      </c>
      <c r="U89">
        <v>9476</v>
      </c>
      <c r="V89" t="s">
        <v>371</v>
      </c>
      <c r="W89">
        <v>1277.3340000000001</v>
      </c>
      <c r="X89">
        <v>770.71799999999996</v>
      </c>
      <c r="Y89">
        <v>1.657</v>
      </c>
      <c r="Z89">
        <v>15.52</v>
      </c>
      <c r="AA89">
        <v>125.50331</v>
      </c>
      <c r="AB89">
        <v>3.6127590000000001</v>
      </c>
      <c r="AC89">
        <v>48.010810999999997</v>
      </c>
      <c r="AD89" s="1">
        <v>329</v>
      </c>
      <c r="AE89">
        <v>0</v>
      </c>
      <c r="AF89">
        <v>5</v>
      </c>
      <c r="AG89">
        <v>58</v>
      </c>
      <c r="AH89">
        <v>10.177690999999999</v>
      </c>
      <c r="AI89">
        <v>0</v>
      </c>
      <c r="AJ89">
        <v>0</v>
      </c>
      <c r="AK89">
        <v>32</v>
      </c>
      <c r="AL89">
        <v>20167</v>
      </c>
      <c r="AM89" t="s">
        <v>372</v>
      </c>
      <c r="AN89" t="s">
        <v>574</v>
      </c>
      <c r="AO89">
        <v>1277.3340000000001</v>
      </c>
      <c r="AR89" t="s">
        <v>119</v>
      </c>
      <c r="AS89" t="s">
        <v>120</v>
      </c>
      <c r="AT89" t="s">
        <v>207</v>
      </c>
      <c r="AU89" t="s">
        <v>371</v>
      </c>
      <c r="AV89" t="s">
        <v>200</v>
      </c>
      <c r="AW89">
        <v>1</v>
      </c>
      <c r="BB89">
        <v>0.92055555555555557</v>
      </c>
      <c r="BC89" t="s">
        <v>68</v>
      </c>
      <c r="BF89" t="s">
        <v>119</v>
      </c>
      <c r="BG89" t="s">
        <v>120</v>
      </c>
      <c r="BH89" t="s">
        <v>371</v>
      </c>
      <c r="BI89">
        <v>9476</v>
      </c>
      <c r="BJ89">
        <v>1</v>
      </c>
      <c r="BK89" t="s">
        <v>207</v>
      </c>
      <c r="BL89" t="s">
        <v>178</v>
      </c>
      <c r="BM89">
        <v>0.92055555555555557</v>
      </c>
      <c r="BN89" t="s">
        <v>68</v>
      </c>
      <c r="BO89" t="s">
        <v>179</v>
      </c>
      <c r="BP89">
        <v>1277.3340000000001</v>
      </c>
    </row>
    <row r="90" spans="1:68" ht="16.5">
      <c r="A90" s="110" t="str">
        <f t="shared" si="54"/>
        <v>세운교통</v>
      </c>
      <c r="B90" s="111" t="str">
        <f t="shared" si="55"/>
        <v>정장수</v>
      </c>
      <c r="C90" s="112" t="str">
        <f t="shared" si="56"/>
        <v>B</v>
      </c>
      <c r="D90" s="113">
        <f t="shared" si="57"/>
        <v>0.91388888888888886</v>
      </c>
      <c r="E90" s="114">
        <f t="shared" si="58"/>
        <v>3346</v>
      </c>
      <c r="F90" s="115" t="str">
        <f t="shared" si="59"/>
        <v>11</v>
      </c>
      <c r="G90" s="116" t="str">
        <f t="shared" si="60"/>
        <v>70바3855</v>
      </c>
      <c r="H90" s="117">
        <f t="shared" si="61"/>
        <v>1</v>
      </c>
      <c r="I90" s="118">
        <f t="shared" si="62"/>
        <v>619.17200000000003</v>
      </c>
      <c r="J90" s="119">
        <f t="shared" si="63"/>
        <v>2.9130487850944832E-2</v>
      </c>
      <c r="K90" s="119">
        <f t="shared" si="64"/>
        <v>0.31766641002842855</v>
      </c>
      <c r="L90" s="119">
        <f t="shared" si="65"/>
        <v>0.15020059046597714</v>
      </c>
      <c r="M90" s="120">
        <f t="shared" si="66"/>
        <v>17.579000000000001</v>
      </c>
      <c r="N90" s="121">
        <f t="shared" si="67"/>
        <v>0</v>
      </c>
      <c r="O90" s="121">
        <f t="shared" si="68"/>
        <v>10.497890731493026</v>
      </c>
      <c r="P90" s="232">
        <f t="shared" si="69"/>
        <v>3</v>
      </c>
      <c r="Q90" s="233">
        <f t="shared" si="70"/>
        <v>0</v>
      </c>
      <c r="R90" s="233">
        <f t="shared" si="71"/>
        <v>65</v>
      </c>
      <c r="T90">
        <v>520</v>
      </c>
      <c r="U90">
        <v>3346</v>
      </c>
      <c r="V90" t="s">
        <v>575</v>
      </c>
      <c r="W90">
        <v>619.17200000000003</v>
      </c>
      <c r="X90">
        <v>376.49200000000002</v>
      </c>
      <c r="Y90">
        <v>1.645</v>
      </c>
      <c r="Z90">
        <v>17.579000000000001</v>
      </c>
      <c r="AA90">
        <v>39.391376000000001</v>
      </c>
      <c r="AB90">
        <v>1.1474899999999999</v>
      </c>
      <c r="AC90">
        <v>12.513317000000001</v>
      </c>
      <c r="AD90" s="1">
        <v>93</v>
      </c>
      <c r="AE90">
        <v>0</v>
      </c>
      <c r="AF90">
        <v>65</v>
      </c>
      <c r="AG90">
        <v>63</v>
      </c>
      <c r="AH90">
        <v>15.718465</v>
      </c>
      <c r="AI90">
        <v>11.2</v>
      </c>
      <c r="AJ90">
        <v>0</v>
      </c>
      <c r="AK90">
        <v>3</v>
      </c>
      <c r="AL90">
        <v>1585</v>
      </c>
      <c r="AM90" t="s">
        <v>576</v>
      </c>
      <c r="AN90" t="s">
        <v>577</v>
      </c>
      <c r="AO90">
        <v>619.17200000000003</v>
      </c>
      <c r="AR90" t="s">
        <v>119</v>
      </c>
      <c r="AS90" t="s">
        <v>120</v>
      </c>
      <c r="AT90" t="s">
        <v>210</v>
      </c>
      <c r="AU90" t="s">
        <v>575</v>
      </c>
      <c r="AV90" t="s">
        <v>200</v>
      </c>
      <c r="AW90">
        <v>1</v>
      </c>
      <c r="BB90">
        <v>0.91388888888888886</v>
      </c>
      <c r="BC90" t="s">
        <v>68</v>
      </c>
      <c r="BF90" t="s">
        <v>119</v>
      </c>
      <c r="BG90" t="s">
        <v>120</v>
      </c>
      <c r="BH90" t="s">
        <v>575</v>
      </c>
      <c r="BI90">
        <v>3346</v>
      </c>
      <c r="BJ90">
        <v>1</v>
      </c>
      <c r="BK90" t="s">
        <v>210</v>
      </c>
      <c r="BL90" t="s">
        <v>178</v>
      </c>
      <c r="BM90">
        <v>0.91388888888888886</v>
      </c>
      <c r="BN90" t="s">
        <v>68</v>
      </c>
      <c r="BO90" t="s">
        <v>179</v>
      </c>
      <c r="BP90">
        <v>619.17200000000003</v>
      </c>
    </row>
    <row r="91" spans="1:68" ht="16.5">
      <c r="A91" s="127" t="str">
        <f t="shared" si="54"/>
        <v>세운교통</v>
      </c>
      <c r="B91" s="128" t="str">
        <f t="shared" si="55"/>
        <v>정재민</v>
      </c>
      <c r="C91" s="129" t="str">
        <f t="shared" si="56"/>
        <v>D</v>
      </c>
      <c r="D91" s="130">
        <f t="shared" si="57"/>
        <v>0.83699940272831586</v>
      </c>
      <c r="E91" s="131">
        <f t="shared" si="58"/>
        <v>1897</v>
      </c>
      <c r="F91" s="132" t="str">
        <f t="shared" si="59"/>
        <v>24-1</v>
      </c>
      <c r="G91" s="133" t="str">
        <f t="shared" si="60"/>
        <v>70바3853</v>
      </c>
      <c r="H91" s="134">
        <f t="shared" si="61"/>
        <v>4</v>
      </c>
      <c r="I91" s="135">
        <f t="shared" si="62"/>
        <v>1199.1440000000002</v>
      </c>
      <c r="J91" s="136">
        <f t="shared" si="63"/>
        <v>2.9326601551962983E-2</v>
      </c>
      <c r="K91" s="136">
        <f t="shared" si="64"/>
        <v>0.42599856136304159</v>
      </c>
      <c r="L91" s="136">
        <f t="shared" si="65"/>
        <v>0.16428385581714952</v>
      </c>
      <c r="M91" s="137">
        <f t="shared" si="66"/>
        <v>17.241</v>
      </c>
      <c r="N91" s="138">
        <f t="shared" si="67"/>
        <v>0</v>
      </c>
      <c r="O91" s="138">
        <f t="shared" si="68"/>
        <v>17.595885064679472</v>
      </c>
      <c r="P91" s="230">
        <f t="shared" si="69"/>
        <v>31</v>
      </c>
      <c r="Q91" s="231">
        <f t="shared" si="70"/>
        <v>0</v>
      </c>
      <c r="R91" s="231">
        <f t="shared" si="71"/>
        <v>211</v>
      </c>
      <c r="T91">
        <v>520</v>
      </c>
      <c r="U91">
        <v>1897</v>
      </c>
      <c r="V91" t="s">
        <v>373</v>
      </c>
      <c r="W91">
        <v>1199.144</v>
      </c>
      <c r="X91">
        <v>699.82799999999997</v>
      </c>
      <c r="Y91">
        <v>1.7130000000000001</v>
      </c>
      <c r="Z91">
        <v>17.241</v>
      </c>
      <c r="AA91">
        <v>76.286097999999996</v>
      </c>
      <c r="AB91">
        <v>2.237212</v>
      </c>
      <c r="AC91">
        <v>32.497768000000001</v>
      </c>
      <c r="AD91" s="1">
        <v>197</v>
      </c>
      <c r="AE91">
        <v>0</v>
      </c>
      <c r="AF91">
        <v>211</v>
      </c>
      <c r="AG91">
        <v>75</v>
      </c>
      <c r="AH91">
        <v>15.719037</v>
      </c>
      <c r="AI91">
        <v>1946.2</v>
      </c>
      <c r="AJ91">
        <v>0</v>
      </c>
      <c r="AK91">
        <v>31</v>
      </c>
      <c r="AL91">
        <v>22603</v>
      </c>
      <c r="AM91" t="s">
        <v>374</v>
      </c>
      <c r="AN91" t="s">
        <v>578</v>
      </c>
      <c r="AO91">
        <v>638.23800000000006</v>
      </c>
      <c r="AR91" t="s">
        <v>119</v>
      </c>
      <c r="AS91" t="s">
        <v>121</v>
      </c>
      <c r="AT91" t="s">
        <v>223</v>
      </c>
      <c r="AU91" t="s">
        <v>373</v>
      </c>
      <c r="AV91" t="s">
        <v>200</v>
      </c>
      <c r="AW91">
        <v>4</v>
      </c>
      <c r="BB91">
        <v>0.83699940272831586</v>
      </c>
      <c r="BC91" t="s">
        <v>67</v>
      </c>
      <c r="BF91" t="s">
        <v>119</v>
      </c>
      <c r="BG91" t="s">
        <v>121</v>
      </c>
      <c r="BH91" t="s">
        <v>373</v>
      </c>
      <c r="BI91">
        <v>1897</v>
      </c>
      <c r="BJ91">
        <v>4</v>
      </c>
      <c r="BK91" t="s">
        <v>223</v>
      </c>
      <c r="BL91" t="s">
        <v>239</v>
      </c>
      <c r="BM91">
        <v>0.83699940272831586</v>
      </c>
      <c r="BN91" t="s">
        <v>67</v>
      </c>
      <c r="BO91" t="s">
        <v>183</v>
      </c>
      <c r="BP91">
        <v>1199.1440000000002</v>
      </c>
    </row>
    <row r="92" spans="1:68" ht="16.5">
      <c r="A92" s="110" t="str">
        <f t="shared" si="54"/>
        <v>세운교통</v>
      </c>
      <c r="B92" s="111" t="str">
        <f t="shared" si="55"/>
        <v>정재영B</v>
      </c>
      <c r="C92" s="112" t="str">
        <f t="shared" si="56"/>
        <v>C</v>
      </c>
      <c r="D92" s="113">
        <f t="shared" si="57"/>
        <v>0.86106843688002965</v>
      </c>
      <c r="E92" s="114">
        <f t="shared" si="58"/>
        <v>2536</v>
      </c>
      <c r="F92" s="115" t="str">
        <f t="shared" si="59"/>
        <v>24-1</v>
      </c>
      <c r="G92" s="116" t="str">
        <f t="shared" si="60"/>
        <v>70바3810</v>
      </c>
      <c r="H92" s="117">
        <f t="shared" si="61"/>
        <v>7</v>
      </c>
      <c r="I92" s="118">
        <f t="shared" si="62"/>
        <v>2294.451</v>
      </c>
      <c r="J92" s="119">
        <f t="shared" si="63"/>
        <v>2.7719468833388421E-2</v>
      </c>
      <c r="K92" s="119">
        <f t="shared" si="64"/>
        <v>0.34410707065566859</v>
      </c>
      <c r="L92" s="119">
        <f t="shared" si="65"/>
        <v>0.13075023175478578</v>
      </c>
      <c r="M92" s="120">
        <f t="shared" si="66"/>
        <v>15.715</v>
      </c>
      <c r="N92" s="121">
        <f t="shared" si="67"/>
        <v>4.3583410584928595E-2</v>
      </c>
      <c r="O92" s="121">
        <f t="shared" si="68"/>
        <v>23.970875821710727</v>
      </c>
      <c r="P92" s="232">
        <f t="shared" si="69"/>
        <v>6</v>
      </c>
      <c r="Q92" s="233">
        <f t="shared" si="70"/>
        <v>1</v>
      </c>
      <c r="R92" s="233">
        <f t="shared" si="71"/>
        <v>550</v>
      </c>
      <c r="T92">
        <v>520</v>
      </c>
      <c r="U92">
        <v>2536</v>
      </c>
      <c r="V92" t="s">
        <v>375</v>
      </c>
      <c r="W92">
        <v>2294.451</v>
      </c>
      <c r="X92">
        <v>1253.9069999999999</v>
      </c>
      <c r="Y92">
        <v>1.83</v>
      </c>
      <c r="Z92">
        <v>15.715</v>
      </c>
      <c r="AA92">
        <v>131.46496500000001</v>
      </c>
      <c r="AB92">
        <v>3.644139</v>
      </c>
      <c r="AC92">
        <v>45.238024000000003</v>
      </c>
      <c r="AD92" s="1">
        <v>300</v>
      </c>
      <c r="AE92">
        <v>1</v>
      </c>
      <c r="AF92">
        <v>550</v>
      </c>
      <c r="AG92">
        <v>78</v>
      </c>
      <c r="AH92">
        <v>17.452946000000001</v>
      </c>
      <c r="AI92">
        <v>1606.2</v>
      </c>
      <c r="AJ92">
        <v>0</v>
      </c>
      <c r="AK92">
        <v>6</v>
      </c>
      <c r="AL92">
        <v>3821</v>
      </c>
      <c r="AM92" t="s">
        <v>376</v>
      </c>
      <c r="AN92" t="s">
        <v>579</v>
      </c>
      <c r="AO92">
        <v>511.07299999999998</v>
      </c>
      <c r="AR92" t="s">
        <v>119</v>
      </c>
      <c r="AS92" t="s">
        <v>121</v>
      </c>
      <c r="AT92" t="s">
        <v>213</v>
      </c>
      <c r="AU92" t="s">
        <v>375</v>
      </c>
      <c r="AV92" t="s">
        <v>214</v>
      </c>
      <c r="AW92">
        <v>7</v>
      </c>
      <c r="BB92">
        <v>0.86106843688002965</v>
      </c>
      <c r="BC92" t="s">
        <v>69</v>
      </c>
      <c r="BF92" t="s">
        <v>119</v>
      </c>
      <c r="BG92" t="s">
        <v>121</v>
      </c>
      <c r="BH92" t="s">
        <v>375</v>
      </c>
      <c r="BI92">
        <v>2536</v>
      </c>
      <c r="BJ92">
        <v>7</v>
      </c>
      <c r="BK92" t="s">
        <v>213</v>
      </c>
      <c r="BL92" t="s">
        <v>217</v>
      </c>
      <c r="BM92">
        <v>0.86106843688002965</v>
      </c>
      <c r="BN92" t="s">
        <v>69</v>
      </c>
      <c r="BO92" t="s">
        <v>181</v>
      </c>
      <c r="BP92">
        <v>2294.451</v>
      </c>
    </row>
    <row r="93" spans="1:68" ht="16.5">
      <c r="A93" s="127" t="str">
        <f t="shared" si="54"/>
        <v>세운교통</v>
      </c>
      <c r="B93" s="128" t="str">
        <f t="shared" si="55"/>
        <v>정한성</v>
      </c>
      <c r="C93" s="129" t="str">
        <f t="shared" si="56"/>
        <v>D</v>
      </c>
      <c r="D93" s="130">
        <f t="shared" si="57"/>
        <v>0.81320049507916847</v>
      </c>
      <c r="E93" s="131">
        <f t="shared" si="58"/>
        <v>9591</v>
      </c>
      <c r="F93" s="132" t="str">
        <f t="shared" si="59"/>
        <v>예비</v>
      </c>
      <c r="G93" s="133" t="str">
        <f t="shared" si="60"/>
        <v>73아1039</v>
      </c>
      <c r="H93" s="134">
        <f t="shared" si="61"/>
        <v>2</v>
      </c>
      <c r="I93" s="135">
        <f t="shared" si="62"/>
        <v>510.51499999999999</v>
      </c>
      <c r="J93" s="136">
        <f t="shared" si="63"/>
        <v>5.3387015894936336E-2</v>
      </c>
      <c r="K93" s="136">
        <f t="shared" si="64"/>
        <v>0.2733662071424367</v>
      </c>
      <c r="L93" s="136">
        <f t="shared" si="65"/>
        <v>7.6393445834108703E-2</v>
      </c>
      <c r="M93" s="137">
        <f t="shared" si="66"/>
        <v>13.321</v>
      </c>
      <c r="N93" s="138">
        <f t="shared" si="67"/>
        <v>0</v>
      </c>
      <c r="O93" s="138">
        <f t="shared" si="68"/>
        <v>7.2475833227231323</v>
      </c>
      <c r="P93" s="230">
        <f t="shared" si="69"/>
        <v>1</v>
      </c>
      <c r="Q93" s="231">
        <f t="shared" si="70"/>
        <v>0</v>
      </c>
      <c r="R93" s="231">
        <f t="shared" si="71"/>
        <v>37</v>
      </c>
      <c r="T93">
        <v>520</v>
      </c>
      <c r="U93">
        <v>9591</v>
      </c>
      <c r="V93" t="s">
        <v>377</v>
      </c>
      <c r="W93">
        <v>510.51499999999999</v>
      </c>
      <c r="X93">
        <v>286.55700000000002</v>
      </c>
      <c r="Y93">
        <v>1.782</v>
      </c>
      <c r="Z93">
        <v>13.321</v>
      </c>
      <c r="AA93">
        <v>31.410820999999999</v>
      </c>
      <c r="AB93">
        <v>1.67693</v>
      </c>
      <c r="AC93">
        <v>8.5866570000000007</v>
      </c>
      <c r="AD93" s="1">
        <v>39</v>
      </c>
      <c r="AE93">
        <v>0</v>
      </c>
      <c r="AF93">
        <v>37</v>
      </c>
      <c r="AG93">
        <v>67</v>
      </c>
      <c r="AH93">
        <v>16.252838000000001</v>
      </c>
      <c r="AI93">
        <v>29.2</v>
      </c>
      <c r="AJ93">
        <v>0</v>
      </c>
      <c r="AK93">
        <v>1</v>
      </c>
      <c r="AL93">
        <v>27</v>
      </c>
      <c r="AM93" t="s">
        <v>378</v>
      </c>
      <c r="AN93" t="s">
        <v>580</v>
      </c>
      <c r="AO93">
        <v>271.37400000000002</v>
      </c>
      <c r="AR93" t="s">
        <v>119</v>
      </c>
      <c r="AS93" t="s">
        <v>91</v>
      </c>
      <c r="AT93" t="s">
        <v>241</v>
      </c>
      <c r="AU93" t="s">
        <v>377</v>
      </c>
      <c r="AV93" t="s">
        <v>200</v>
      </c>
      <c r="AW93">
        <v>2</v>
      </c>
      <c r="BB93">
        <v>0.81320049507916847</v>
      </c>
      <c r="BC93" t="s">
        <v>67</v>
      </c>
      <c r="BF93" t="s">
        <v>119</v>
      </c>
      <c r="BG93" t="s">
        <v>91</v>
      </c>
      <c r="BH93" t="s">
        <v>377</v>
      </c>
      <c r="BI93">
        <v>9591</v>
      </c>
      <c r="BJ93">
        <v>2</v>
      </c>
      <c r="BK93" t="s">
        <v>241</v>
      </c>
      <c r="BL93" t="s">
        <v>218</v>
      </c>
      <c r="BM93">
        <v>0.81320049507916847</v>
      </c>
      <c r="BN93" t="s">
        <v>67</v>
      </c>
      <c r="BO93" t="s">
        <v>183</v>
      </c>
      <c r="BP93">
        <v>510.51499999999999</v>
      </c>
    </row>
    <row r="94" spans="1:68" ht="16.5">
      <c r="A94" s="110" t="str">
        <f t="shared" si="54"/>
        <v>세운교통</v>
      </c>
      <c r="B94" s="111" t="str">
        <f t="shared" si="55"/>
        <v>조규대</v>
      </c>
      <c r="C94" s="112" t="str">
        <f t="shared" si="56"/>
        <v>A</v>
      </c>
      <c r="D94" s="113">
        <f t="shared" si="57"/>
        <v>0.95093542740234904</v>
      </c>
      <c r="E94" s="114">
        <f t="shared" si="58"/>
        <v>7671</v>
      </c>
      <c r="F94" s="115" t="str">
        <f t="shared" si="59"/>
        <v>11</v>
      </c>
      <c r="G94" s="116" t="str">
        <f t="shared" si="60"/>
        <v>73아1597</v>
      </c>
      <c r="H94" s="117">
        <f t="shared" si="61"/>
        <v>5</v>
      </c>
      <c r="I94" s="118">
        <f t="shared" si="62"/>
        <v>651.98500000000001</v>
      </c>
      <c r="J94" s="119">
        <f t="shared" si="63"/>
        <v>6.1207269864626775E-2</v>
      </c>
      <c r="K94" s="119">
        <f t="shared" si="64"/>
        <v>0.4031979731812958</v>
      </c>
      <c r="L94" s="119">
        <f t="shared" si="65"/>
        <v>0.15031020652315621</v>
      </c>
      <c r="M94" s="120">
        <f t="shared" si="66"/>
        <v>18.847999999999999</v>
      </c>
      <c r="N94" s="121">
        <f t="shared" si="67"/>
        <v>0.98299281993958809</v>
      </c>
      <c r="O94" s="121">
        <f t="shared" si="68"/>
        <v>43.532539168753189</v>
      </c>
      <c r="P94" s="232">
        <f t="shared" si="69"/>
        <v>28</v>
      </c>
      <c r="Q94" s="233">
        <f t="shared" si="70"/>
        <v>7</v>
      </c>
      <c r="R94" s="233">
        <f t="shared" si="71"/>
        <v>310</v>
      </c>
      <c r="T94">
        <v>520</v>
      </c>
      <c r="U94">
        <v>7671</v>
      </c>
      <c r="V94" t="s">
        <v>379</v>
      </c>
      <c r="W94">
        <v>712.11099999999999</v>
      </c>
      <c r="X94">
        <v>397.62299999999999</v>
      </c>
      <c r="Y94">
        <v>1.7909999999999999</v>
      </c>
      <c r="Z94">
        <v>18.847999999999999</v>
      </c>
      <c r="AA94">
        <v>56.075266999999997</v>
      </c>
      <c r="AB94">
        <v>3.4322140000000001</v>
      </c>
      <c r="AC94">
        <v>22.609434</v>
      </c>
      <c r="AD94" s="1">
        <v>98</v>
      </c>
      <c r="AE94">
        <v>7</v>
      </c>
      <c r="AF94">
        <v>310</v>
      </c>
      <c r="AG94">
        <v>79</v>
      </c>
      <c r="AH94">
        <v>12.699199</v>
      </c>
      <c r="AI94">
        <v>593.29999999999995</v>
      </c>
      <c r="AJ94">
        <v>0</v>
      </c>
      <c r="AK94">
        <v>28</v>
      </c>
      <c r="AL94">
        <v>15139</v>
      </c>
      <c r="AM94" t="s">
        <v>380</v>
      </c>
      <c r="AN94" t="s">
        <v>581</v>
      </c>
      <c r="AO94">
        <v>258.18299999999999</v>
      </c>
      <c r="AR94" t="s">
        <v>119</v>
      </c>
      <c r="AS94" t="s">
        <v>120</v>
      </c>
      <c r="AT94" t="s">
        <v>211</v>
      </c>
      <c r="AU94" t="s">
        <v>379</v>
      </c>
      <c r="AV94" t="s">
        <v>200</v>
      </c>
      <c r="AW94">
        <v>5</v>
      </c>
      <c r="BB94">
        <v>0.95093542740234904</v>
      </c>
      <c r="BC94" t="s">
        <v>66</v>
      </c>
      <c r="BF94" t="s">
        <v>119</v>
      </c>
      <c r="BG94" t="s">
        <v>120</v>
      </c>
      <c r="BH94" t="s">
        <v>379</v>
      </c>
      <c r="BI94">
        <v>7671</v>
      </c>
      <c r="BJ94">
        <v>5</v>
      </c>
      <c r="BK94" t="s">
        <v>211</v>
      </c>
      <c r="BL94" t="s">
        <v>204</v>
      </c>
      <c r="BM94">
        <v>0.95093542740234904</v>
      </c>
      <c r="BN94" t="s">
        <v>66</v>
      </c>
      <c r="BO94" t="s">
        <v>182</v>
      </c>
      <c r="BP94">
        <v>651.98500000000001</v>
      </c>
    </row>
    <row r="95" spans="1:68" ht="16.5">
      <c r="A95" s="127" t="str">
        <f t="shared" si="54"/>
        <v>세운교통</v>
      </c>
      <c r="B95" s="128" t="str">
        <f t="shared" si="55"/>
        <v>지광배</v>
      </c>
      <c r="C95" s="129" t="str">
        <f t="shared" si="56"/>
        <v>C</v>
      </c>
      <c r="D95" s="130">
        <f t="shared" si="57"/>
        <v>0.8860422537872229</v>
      </c>
      <c r="E95" s="131">
        <f t="shared" si="58"/>
        <v>4733</v>
      </c>
      <c r="F95" s="132" t="str">
        <f t="shared" si="59"/>
        <v>24-1</v>
      </c>
      <c r="G95" s="133" t="str">
        <f t="shared" si="60"/>
        <v>70바3810</v>
      </c>
      <c r="H95" s="134">
        <f t="shared" si="61"/>
        <v>2</v>
      </c>
      <c r="I95" s="135">
        <f t="shared" si="62"/>
        <v>2771.616</v>
      </c>
      <c r="J95" s="136">
        <f t="shared" si="63"/>
        <v>6.648949052559934E-2</v>
      </c>
      <c r="K95" s="136">
        <f t="shared" si="64"/>
        <v>0.34066214130278388</v>
      </c>
      <c r="L95" s="136">
        <f t="shared" si="65"/>
        <v>0.14612413840878391</v>
      </c>
      <c r="M95" s="137">
        <f t="shared" si="66"/>
        <v>14.242000000000001</v>
      </c>
      <c r="N95" s="138">
        <f t="shared" si="67"/>
        <v>0</v>
      </c>
      <c r="O95" s="138">
        <f t="shared" si="68"/>
        <v>9.8498493297772853</v>
      </c>
      <c r="P95" s="230">
        <f t="shared" si="69"/>
        <v>27</v>
      </c>
      <c r="Q95" s="231">
        <f t="shared" si="70"/>
        <v>0</v>
      </c>
      <c r="R95" s="231">
        <f t="shared" si="71"/>
        <v>273</v>
      </c>
      <c r="T95">
        <v>520</v>
      </c>
      <c r="U95">
        <v>4733</v>
      </c>
      <c r="V95" t="s">
        <v>582</v>
      </c>
      <c r="W95">
        <v>2771.616</v>
      </c>
      <c r="X95">
        <v>1487.9590000000001</v>
      </c>
      <c r="Y95">
        <v>1.863</v>
      </c>
      <c r="Z95">
        <v>14.242000000000001</v>
      </c>
      <c r="AA95">
        <v>173.79051799999999</v>
      </c>
      <c r="AB95">
        <v>11.555243000000001</v>
      </c>
      <c r="AC95">
        <v>59.203850000000003</v>
      </c>
      <c r="AD95" s="1">
        <v>405</v>
      </c>
      <c r="AE95">
        <v>0</v>
      </c>
      <c r="AF95">
        <v>273</v>
      </c>
      <c r="AG95">
        <v>81</v>
      </c>
      <c r="AH95">
        <v>15.948027</v>
      </c>
      <c r="AI95">
        <v>1241.9000000000001</v>
      </c>
      <c r="AJ95">
        <v>0</v>
      </c>
      <c r="AK95">
        <v>27</v>
      </c>
      <c r="AL95">
        <v>11353</v>
      </c>
      <c r="AM95" t="s">
        <v>583</v>
      </c>
      <c r="AN95" t="s">
        <v>584</v>
      </c>
      <c r="AO95">
        <v>2672.712</v>
      </c>
      <c r="AR95" t="s">
        <v>119</v>
      </c>
      <c r="AS95" t="s">
        <v>121</v>
      </c>
      <c r="AT95" t="s">
        <v>213</v>
      </c>
      <c r="AU95" t="s">
        <v>582</v>
      </c>
      <c r="AV95" t="s">
        <v>214</v>
      </c>
      <c r="AW95">
        <v>2</v>
      </c>
      <c r="BB95">
        <v>0.8860422537872229</v>
      </c>
      <c r="BC95" t="s">
        <v>69</v>
      </c>
      <c r="BF95" t="s">
        <v>119</v>
      </c>
      <c r="BG95" t="s">
        <v>121</v>
      </c>
      <c r="BH95" t="s">
        <v>582</v>
      </c>
      <c r="BI95">
        <v>4733</v>
      </c>
      <c r="BJ95">
        <v>2</v>
      </c>
      <c r="BK95" t="s">
        <v>213</v>
      </c>
      <c r="BL95" t="s">
        <v>219</v>
      </c>
      <c r="BM95">
        <v>0.8860422537872229</v>
      </c>
      <c r="BN95" t="s">
        <v>69</v>
      </c>
      <c r="BO95" t="s">
        <v>181</v>
      </c>
      <c r="BP95">
        <v>2771.616</v>
      </c>
    </row>
    <row r="96" spans="1:68" ht="16.5">
      <c r="A96" s="110" t="str">
        <f t="shared" si="54"/>
        <v>세운교통</v>
      </c>
      <c r="B96" s="111" t="str">
        <f t="shared" si="55"/>
        <v>지정선</v>
      </c>
      <c r="C96" s="112" t="str">
        <f t="shared" si="56"/>
        <v>D</v>
      </c>
      <c r="D96" s="113">
        <f t="shared" si="57"/>
        <v>0.81213998133648047</v>
      </c>
      <c r="E96" s="114">
        <f t="shared" si="58"/>
        <v>915</v>
      </c>
      <c r="F96" s="115" t="str">
        <f t="shared" si="59"/>
        <v>24-1</v>
      </c>
      <c r="G96" s="116" t="str">
        <f t="shared" si="60"/>
        <v>70바3812</v>
      </c>
      <c r="H96" s="117">
        <f t="shared" si="61"/>
        <v>6</v>
      </c>
      <c r="I96" s="118">
        <f t="shared" si="62"/>
        <v>1144.8900000000001</v>
      </c>
      <c r="J96" s="119">
        <f t="shared" si="63"/>
        <v>5.6980920386621697E-2</v>
      </c>
      <c r="K96" s="119">
        <f t="shared" si="64"/>
        <v>0.39917941119757511</v>
      </c>
      <c r="L96" s="119">
        <f t="shared" si="65"/>
        <v>0.17468927145839336</v>
      </c>
      <c r="M96" s="120">
        <f t="shared" si="66"/>
        <v>17.706</v>
      </c>
      <c r="N96" s="121">
        <f t="shared" si="67"/>
        <v>0</v>
      </c>
      <c r="O96" s="121">
        <f t="shared" si="68"/>
        <v>10.044633108857619</v>
      </c>
      <c r="P96" s="232">
        <f t="shared" si="69"/>
        <v>16</v>
      </c>
      <c r="Q96" s="233">
        <f t="shared" si="70"/>
        <v>0</v>
      </c>
      <c r="R96" s="233">
        <f t="shared" si="71"/>
        <v>115</v>
      </c>
      <c r="T96">
        <v>520</v>
      </c>
      <c r="U96">
        <v>915</v>
      </c>
      <c r="V96" t="s">
        <v>414</v>
      </c>
      <c r="W96">
        <v>1144.8900000000001</v>
      </c>
      <c r="X96">
        <v>665.73599999999999</v>
      </c>
      <c r="Y96">
        <v>1.72</v>
      </c>
      <c r="Z96">
        <v>17.706</v>
      </c>
      <c r="AA96">
        <v>74.751934000000006</v>
      </c>
      <c r="AB96">
        <v>4.2594339999999997</v>
      </c>
      <c r="AC96">
        <v>29.839433</v>
      </c>
      <c r="AD96" s="1">
        <v>200</v>
      </c>
      <c r="AE96">
        <v>0</v>
      </c>
      <c r="AF96">
        <v>115</v>
      </c>
      <c r="AG96">
        <v>80</v>
      </c>
      <c r="AH96">
        <v>15.315856999999999</v>
      </c>
      <c r="AI96">
        <v>1155.8</v>
      </c>
      <c r="AJ96">
        <v>0</v>
      </c>
      <c r="AK96">
        <v>16</v>
      </c>
      <c r="AL96">
        <v>22849</v>
      </c>
      <c r="AM96" t="s">
        <v>415</v>
      </c>
      <c r="AN96" t="s">
        <v>585</v>
      </c>
      <c r="AO96">
        <v>515.56700000000001</v>
      </c>
      <c r="AR96" t="s">
        <v>119</v>
      </c>
      <c r="AS96" t="s">
        <v>121</v>
      </c>
      <c r="AT96" t="s">
        <v>216</v>
      </c>
      <c r="AU96" t="s">
        <v>414</v>
      </c>
      <c r="AV96" t="s">
        <v>214</v>
      </c>
      <c r="AW96">
        <v>6</v>
      </c>
      <c r="BB96">
        <v>0.81213998133648047</v>
      </c>
      <c r="BC96" t="s">
        <v>67</v>
      </c>
      <c r="BF96" t="s">
        <v>119</v>
      </c>
      <c r="BG96" t="s">
        <v>121</v>
      </c>
      <c r="BH96" t="s">
        <v>414</v>
      </c>
      <c r="BI96">
        <v>915</v>
      </c>
      <c r="BJ96">
        <v>6</v>
      </c>
      <c r="BK96" t="s">
        <v>216</v>
      </c>
      <c r="BL96" t="s">
        <v>213</v>
      </c>
      <c r="BM96">
        <v>0.81213998133648047</v>
      </c>
      <c r="BN96" t="s">
        <v>67</v>
      </c>
      <c r="BO96" t="s">
        <v>183</v>
      </c>
      <c r="BP96">
        <v>1144.8900000000001</v>
      </c>
    </row>
    <row r="97" spans="1:68" ht="16.5">
      <c r="A97" s="127" t="str">
        <f t="shared" si="54"/>
        <v>세운교통</v>
      </c>
      <c r="B97" s="128" t="str">
        <f t="shared" si="55"/>
        <v>지정훈</v>
      </c>
      <c r="C97" s="129" t="str">
        <f t="shared" si="56"/>
        <v>B</v>
      </c>
      <c r="D97" s="130">
        <f t="shared" si="57"/>
        <v>0.93944444444444442</v>
      </c>
      <c r="E97" s="131">
        <f t="shared" si="58"/>
        <v>7108</v>
      </c>
      <c r="F97" s="132" t="str">
        <f t="shared" si="59"/>
        <v>11</v>
      </c>
      <c r="G97" s="133" t="str">
        <f t="shared" si="60"/>
        <v>70바3820</v>
      </c>
      <c r="H97" s="134">
        <f t="shared" si="61"/>
        <v>1</v>
      </c>
      <c r="I97" s="135">
        <f t="shared" si="62"/>
        <v>675.76300000000003</v>
      </c>
      <c r="J97" s="136">
        <f t="shared" si="63"/>
        <v>3.5483117674987213E-2</v>
      </c>
      <c r="K97" s="136">
        <f t="shared" si="64"/>
        <v>0.37241043332088425</v>
      </c>
      <c r="L97" s="136">
        <f t="shared" si="65"/>
        <v>0.18201647619061712</v>
      </c>
      <c r="M97" s="137">
        <f t="shared" si="66"/>
        <v>17.728999999999999</v>
      </c>
      <c r="N97" s="138">
        <f t="shared" si="67"/>
        <v>0</v>
      </c>
      <c r="O97" s="138">
        <f t="shared" si="68"/>
        <v>6.5111584978757344</v>
      </c>
      <c r="P97" s="230">
        <f t="shared" si="69"/>
        <v>12</v>
      </c>
      <c r="Q97" s="231">
        <f t="shared" si="70"/>
        <v>0</v>
      </c>
      <c r="R97" s="231">
        <f t="shared" si="71"/>
        <v>44</v>
      </c>
      <c r="T97">
        <v>520</v>
      </c>
      <c r="U97">
        <v>7108</v>
      </c>
      <c r="V97" t="s">
        <v>586</v>
      </c>
      <c r="W97">
        <v>675.76300000000003</v>
      </c>
      <c r="X97">
        <v>399.65100000000001</v>
      </c>
      <c r="Y97">
        <v>1.6910000000000001</v>
      </c>
      <c r="Z97">
        <v>17.728999999999999</v>
      </c>
      <c r="AA97">
        <v>45.858879000000002</v>
      </c>
      <c r="AB97">
        <v>1.627216</v>
      </c>
      <c r="AC97">
        <v>17.078325</v>
      </c>
      <c r="AD97" s="1">
        <v>123</v>
      </c>
      <c r="AE97">
        <v>0</v>
      </c>
      <c r="AF97">
        <v>44</v>
      </c>
      <c r="AG97">
        <v>72</v>
      </c>
      <c r="AH97">
        <v>14.735706</v>
      </c>
      <c r="AI97">
        <v>312.89999999999998</v>
      </c>
      <c r="AJ97">
        <v>0</v>
      </c>
      <c r="AK97">
        <v>12</v>
      </c>
      <c r="AL97">
        <v>6162</v>
      </c>
      <c r="AM97" t="s">
        <v>587</v>
      </c>
      <c r="AN97" t="s">
        <v>588</v>
      </c>
      <c r="AO97">
        <v>675.76300000000003</v>
      </c>
      <c r="AR97" t="s">
        <v>119</v>
      </c>
      <c r="AS97" t="s">
        <v>120</v>
      </c>
      <c r="AT97" t="s">
        <v>202</v>
      </c>
      <c r="AU97" t="s">
        <v>586</v>
      </c>
      <c r="AV97" t="s">
        <v>200</v>
      </c>
      <c r="AW97">
        <v>1</v>
      </c>
      <c r="BB97">
        <v>0.93944444444444442</v>
      </c>
      <c r="BC97" t="s">
        <v>68</v>
      </c>
      <c r="BF97" t="s">
        <v>119</v>
      </c>
      <c r="BG97" t="s">
        <v>120</v>
      </c>
      <c r="BH97" t="s">
        <v>586</v>
      </c>
      <c r="BI97">
        <v>7108</v>
      </c>
      <c r="BJ97">
        <v>1</v>
      </c>
      <c r="BK97" t="s">
        <v>202</v>
      </c>
      <c r="BL97" t="s">
        <v>178</v>
      </c>
      <c r="BM97">
        <v>0.93944444444444442</v>
      </c>
      <c r="BN97" t="s">
        <v>68</v>
      </c>
      <c r="BO97" t="s">
        <v>179</v>
      </c>
      <c r="BP97">
        <v>675.76300000000003</v>
      </c>
    </row>
    <row r="98" spans="1:68" ht="16.5">
      <c r="A98" s="110" t="str">
        <f t="shared" si="54"/>
        <v>세운교통</v>
      </c>
      <c r="B98" s="111" t="str">
        <f t="shared" si="55"/>
        <v>최예동</v>
      </c>
      <c r="C98" s="112" t="str">
        <f t="shared" si="56"/>
        <v>F</v>
      </c>
      <c r="D98" s="113">
        <f t="shared" si="57"/>
        <v>0.75873906765504728</v>
      </c>
      <c r="E98" s="114">
        <f t="shared" si="58"/>
        <v>6413</v>
      </c>
      <c r="F98" s="115" t="str">
        <f t="shared" si="59"/>
        <v>예비</v>
      </c>
      <c r="G98" s="116" t="str">
        <f t="shared" si="60"/>
        <v>70바3816</v>
      </c>
      <c r="H98" s="117">
        <f t="shared" si="61"/>
        <v>2</v>
      </c>
      <c r="I98" s="118">
        <f t="shared" si="62"/>
        <v>532.34199999999998</v>
      </c>
      <c r="J98" s="119">
        <f t="shared" si="63"/>
        <v>1.55928643213516E-2</v>
      </c>
      <c r="K98" s="119">
        <f t="shared" si="64"/>
        <v>0.41572534672904793</v>
      </c>
      <c r="L98" s="119">
        <f t="shared" si="65"/>
        <v>6.9504190914862998E-2</v>
      </c>
      <c r="M98" s="120">
        <f t="shared" si="66"/>
        <v>15.627000000000001</v>
      </c>
      <c r="N98" s="121">
        <f t="shared" si="67"/>
        <v>0.55296583224122586</v>
      </c>
      <c r="O98" s="121">
        <f t="shared" si="68"/>
        <v>17.141940799478</v>
      </c>
      <c r="P98" s="232">
        <f t="shared" si="69"/>
        <v>22</v>
      </c>
      <c r="Q98" s="233">
        <f t="shared" si="70"/>
        <v>3</v>
      </c>
      <c r="R98" s="233">
        <f t="shared" si="71"/>
        <v>93</v>
      </c>
      <c r="T98">
        <v>520</v>
      </c>
      <c r="U98">
        <v>6413</v>
      </c>
      <c r="V98" t="s">
        <v>589</v>
      </c>
      <c r="W98">
        <v>542.529</v>
      </c>
      <c r="X98">
        <v>318.68700000000001</v>
      </c>
      <c r="Y98">
        <v>1.702</v>
      </c>
      <c r="Z98">
        <v>15.627000000000001</v>
      </c>
      <c r="AA98">
        <v>36.056108000000002</v>
      </c>
      <c r="AB98">
        <v>0.562218</v>
      </c>
      <c r="AC98">
        <v>14.989438</v>
      </c>
      <c r="AD98" s="1">
        <v>37</v>
      </c>
      <c r="AE98">
        <v>3</v>
      </c>
      <c r="AF98">
        <v>93</v>
      </c>
      <c r="AG98">
        <v>73</v>
      </c>
      <c r="AH98">
        <v>15.046798000000001</v>
      </c>
      <c r="AI98">
        <v>294.89999999999998</v>
      </c>
      <c r="AJ98">
        <v>0</v>
      </c>
      <c r="AK98">
        <v>22</v>
      </c>
      <c r="AL98">
        <v>14924</v>
      </c>
      <c r="AM98" t="s">
        <v>590</v>
      </c>
      <c r="AN98" t="s">
        <v>591</v>
      </c>
      <c r="AO98">
        <v>402.642</v>
      </c>
      <c r="AR98" t="s">
        <v>119</v>
      </c>
      <c r="AS98" t="s">
        <v>91</v>
      </c>
      <c r="AT98" t="s">
        <v>218</v>
      </c>
      <c r="AU98" t="s">
        <v>589</v>
      </c>
      <c r="AV98" t="s">
        <v>200</v>
      </c>
      <c r="AW98">
        <v>2</v>
      </c>
      <c r="BB98">
        <v>0.75873906765504728</v>
      </c>
      <c r="BC98" t="s">
        <v>70</v>
      </c>
      <c r="BF98" t="s">
        <v>119</v>
      </c>
      <c r="BG98" t="s">
        <v>91</v>
      </c>
      <c r="BH98" t="s">
        <v>589</v>
      </c>
      <c r="BI98">
        <v>6413</v>
      </c>
      <c r="BJ98">
        <v>2</v>
      </c>
      <c r="BK98" t="s">
        <v>218</v>
      </c>
      <c r="BL98" t="s">
        <v>240</v>
      </c>
      <c r="BM98">
        <v>0.75873906765504728</v>
      </c>
      <c r="BN98" t="s">
        <v>70</v>
      </c>
      <c r="BO98" t="s">
        <v>192</v>
      </c>
      <c r="BP98">
        <v>532.34199999999998</v>
      </c>
    </row>
    <row r="99" spans="1:68" ht="16.5">
      <c r="A99" s="127" t="str">
        <f t="shared" si="54"/>
        <v>세운교통</v>
      </c>
      <c r="B99" s="128" t="str">
        <f t="shared" si="55"/>
        <v>최현준</v>
      </c>
      <c r="C99" s="129" t="str">
        <f t="shared" si="56"/>
        <v>C</v>
      </c>
      <c r="D99" s="130">
        <f t="shared" si="57"/>
        <v>0.88863533814896412</v>
      </c>
      <c r="E99" s="131">
        <f t="shared" si="58"/>
        <v>5528</v>
      </c>
      <c r="F99" s="132" t="str">
        <f t="shared" si="59"/>
        <v>28</v>
      </c>
      <c r="G99" s="133" t="str">
        <f t="shared" si="60"/>
        <v>73아1019</v>
      </c>
      <c r="H99" s="134">
        <f t="shared" si="61"/>
        <v>4</v>
      </c>
      <c r="I99" s="135">
        <f t="shared" si="62"/>
        <v>1011.923</v>
      </c>
      <c r="J99" s="136">
        <f t="shared" si="63"/>
        <v>4.6864893302961473E-2</v>
      </c>
      <c r="K99" s="136">
        <f t="shared" si="64"/>
        <v>0.42399166533623917</v>
      </c>
      <c r="L99" s="136">
        <f t="shared" si="65"/>
        <v>0.17590271196523846</v>
      </c>
      <c r="M99" s="137">
        <f t="shared" si="66"/>
        <v>17.481999999999999</v>
      </c>
      <c r="N99" s="138">
        <f t="shared" si="67"/>
        <v>0</v>
      </c>
      <c r="O99" s="138">
        <f t="shared" si="68"/>
        <v>10.376283570983167</v>
      </c>
      <c r="P99" s="230">
        <f t="shared" si="69"/>
        <v>51</v>
      </c>
      <c r="Q99" s="231">
        <f t="shared" si="70"/>
        <v>0</v>
      </c>
      <c r="R99" s="231">
        <f t="shared" si="71"/>
        <v>105</v>
      </c>
      <c r="T99">
        <v>520</v>
      </c>
      <c r="U99">
        <v>5528</v>
      </c>
      <c r="V99" t="s">
        <v>381</v>
      </c>
      <c r="W99">
        <v>1011.923</v>
      </c>
      <c r="X99">
        <v>564.70899999999995</v>
      </c>
      <c r="Y99">
        <v>1.792</v>
      </c>
      <c r="Z99">
        <v>17.481999999999999</v>
      </c>
      <c r="AA99">
        <v>82.204155999999998</v>
      </c>
      <c r="AB99">
        <v>3.8524889999999998</v>
      </c>
      <c r="AC99">
        <v>34.853876999999997</v>
      </c>
      <c r="AD99" s="1">
        <v>178</v>
      </c>
      <c r="AE99">
        <v>0</v>
      </c>
      <c r="AF99">
        <v>105</v>
      </c>
      <c r="AG99">
        <v>89</v>
      </c>
      <c r="AH99">
        <v>12.309875999999999</v>
      </c>
      <c r="AI99">
        <v>286.10000000000002</v>
      </c>
      <c r="AJ99">
        <v>10.5</v>
      </c>
      <c r="AK99">
        <v>51</v>
      </c>
      <c r="AL99">
        <v>21744</v>
      </c>
      <c r="AM99" t="s">
        <v>382</v>
      </c>
      <c r="AN99" t="s">
        <v>592</v>
      </c>
      <c r="AO99">
        <v>514.46799999999996</v>
      </c>
      <c r="AR99" t="s">
        <v>119</v>
      </c>
      <c r="AS99" t="s">
        <v>123</v>
      </c>
      <c r="AT99" t="s">
        <v>466</v>
      </c>
      <c r="AU99" t="s">
        <v>381</v>
      </c>
      <c r="AV99" t="s">
        <v>200</v>
      </c>
      <c r="AW99">
        <v>4</v>
      </c>
      <c r="BB99">
        <v>0.88863533814896412</v>
      </c>
      <c r="BC99" t="s">
        <v>69</v>
      </c>
      <c r="BF99" t="s">
        <v>119</v>
      </c>
      <c r="BG99" t="s">
        <v>123</v>
      </c>
      <c r="BH99" t="s">
        <v>381</v>
      </c>
      <c r="BI99">
        <v>5528</v>
      </c>
      <c r="BJ99">
        <v>4</v>
      </c>
      <c r="BK99" t="s">
        <v>466</v>
      </c>
      <c r="BL99" t="s">
        <v>231</v>
      </c>
      <c r="BM99">
        <v>0.88863533814896412</v>
      </c>
      <c r="BN99" t="s">
        <v>69</v>
      </c>
      <c r="BO99" t="s">
        <v>181</v>
      </c>
      <c r="BP99">
        <v>1011.923</v>
      </c>
    </row>
    <row r="100" spans="1:68" ht="16.5">
      <c r="A100" s="110" t="str">
        <f t="shared" si="54"/>
        <v>세운교통</v>
      </c>
      <c r="B100" s="111" t="str">
        <f t="shared" si="55"/>
        <v>최회수</v>
      </c>
      <c r="C100" s="112" t="str">
        <f t="shared" si="56"/>
        <v>D</v>
      </c>
      <c r="D100" s="113">
        <f t="shared" si="57"/>
        <v>0.81241828574117492</v>
      </c>
      <c r="E100" s="114">
        <f t="shared" si="58"/>
        <v>5647</v>
      </c>
      <c r="F100" s="115" t="str">
        <f t="shared" si="59"/>
        <v>26</v>
      </c>
      <c r="G100" s="116" t="str">
        <f t="shared" si="60"/>
        <v>70바1578</v>
      </c>
      <c r="H100" s="117">
        <f t="shared" si="61"/>
        <v>3</v>
      </c>
      <c r="I100" s="118">
        <f t="shared" si="62"/>
        <v>469.76000000000005</v>
      </c>
      <c r="J100" s="119">
        <f t="shared" si="63"/>
        <v>6.7199913525025204E-2</v>
      </c>
      <c r="K100" s="119">
        <f t="shared" si="64"/>
        <v>0.36451354458428398</v>
      </c>
      <c r="L100" s="119">
        <f t="shared" si="65"/>
        <v>0.12559604904632152</v>
      </c>
      <c r="M100" s="120">
        <f t="shared" si="66"/>
        <v>16.161000000000001</v>
      </c>
      <c r="N100" s="121">
        <f t="shared" si="67"/>
        <v>0.19321170012771294</v>
      </c>
      <c r="O100" s="121">
        <f t="shared" si="68"/>
        <v>8.6945265057470813</v>
      </c>
      <c r="P100" s="232">
        <f t="shared" si="69"/>
        <v>15</v>
      </c>
      <c r="Q100" s="233">
        <f t="shared" si="70"/>
        <v>1</v>
      </c>
      <c r="R100" s="233">
        <f t="shared" si="71"/>
        <v>45</v>
      </c>
      <c r="T100">
        <v>520</v>
      </c>
      <c r="U100">
        <v>5647</v>
      </c>
      <c r="V100" t="s">
        <v>383</v>
      </c>
      <c r="W100">
        <v>517.56700000000001</v>
      </c>
      <c r="X100">
        <v>316.274</v>
      </c>
      <c r="Y100">
        <v>1.6359999999999999</v>
      </c>
      <c r="Z100">
        <v>16.161000000000001</v>
      </c>
      <c r="AA100">
        <v>38.744157000000001</v>
      </c>
      <c r="AB100">
        <v>2.6036039999999998</v>
      </c>
      <c r="AC100">
        <v>14.122769999999999</v>
      </c>
      <c r="AD100" s="1">
        <v>59</v>
      </c>
      <c r="AE100">
        <v>1</v>
      </c>
      <c r="AF100">
        <v>45</v>
      </c>
      <c r="AG100">
        <v>70</v>
      </c>
      <c r="AH100">
        <v>13.358582</v>
      </c>
      <c r="AI100">
        <v>12.6</v>
      </c>
      <c r="AJ100">
        <v>0</v>
      </c>
      <c r="AK100">
        <v>15</v>
      </c>
      <c r="AL100">
        <v>6052</v>
      </c>
      <c r="AM100" t="s">
        <v>384</v>
      </c>
      <c r="AN100" t="s">
        <v>593</v>
      </c>
      <c r="AO100">
        <v>265.971</v>
      </c>
      <c r="AR100" t="s">
        <v>119</v>
      </c>
      <c r="AS100" t="s">
        <v>122</v>
      </c>
      <c r="AT100" t="s">
        <v>228</v>
      </c>
      <c r="AU100" t="s">
        <v>383</v>
      </c>
      <c r="AV100" t="s">
        <v>200</v>
      </c>
      <c r="AW100">
        <v>3</v>
      </c>
      <c r="BB100">
        <v>0.81241828574117492</v>
      </c>
      <c r="BC100" t="s">
        <v>67</v>
      </c>
      <c r="BF100" t="s">
        <v>119</v>
      </c>
      <c r="BG100" t="s">
        <v>122</v>
      </c>
      <c r="BH100" t="s">
        <v>383</v>
      </c>
      <c r="BI100">
        <v>5647</v>
      </c>
      <c r="BJ100">
        <v>3</v>
      </c>
      <c r="BK100" t="s">
        <v>228</v>
      </c>
      <c r="BL100" t="s">
        <v>397</v>
      </c>
      <c r="BM100">
        <v>0.81241828574117492</v>
      </c>
      <c r="BN100" t="s">
        <v>67</v>
      </c>
      <c r="BO100" t="s">
        <v>183</v>
      </c>
      <c r="BP100">
        <v>469.76000000000005</v>
      </c>
    </row>
    <row r="101" spans="1:68" ht="16.5">
      <c r="A101" s="127" t="str">
        <f t="shared" si="54"/>
        <v>세운교통</v>
      </c>
      <c r="B101" s="128" t="str">
        <f t="shared" si="55"/>
        <v>최희철</v>
      </c>
      <c r="C101" s="129" t="str">
        <f t="shared" si="56"/>
        <v>A</v>
      </c>
      <c r="D101" s="130">
        <f t="shared" si="57"/>
        <v>0.96499999999999997</v>
      </c>
      <c r="E101" s="131">
        <f t="shared" si="58"/>
        <v>9248</v>
      </c>
      <c r="F101" s="132" t="str">
        <f t="shared" si="59"/>
        <v>28</v>
      </c>
      <c r="G101" s="133" t="str">
        <f t="shared" si="60"/>
        <v>73아1018</v>
      </c>
      <c r="H101" s="134">
        <f t="shared" si="61"/>
        <v>1</v>
      </c>
      <c r="I101" s="135">
        <f t="shared" si="62"/>
        <v>2071.837</v>
      </c>
      <c r="J101" s="136">
        <f t="shared" si="63"/>
        <v>4.1612123414769192E-2</v>
      </c>
      <c r="K101" s="136">
        <f t="shared" si="64"/>
        <v>0.36482974936022733</v>
      </c>
      <c r="L101" s="136">
        <f t="shared" si="65"/>
        <v>0.21526789993614362</v>
      </c>
      <c r="M101" s="137">
        <f t="shared" si="66"/>
        <v>16.861999999999998</v>
      </c>
      <c r="N101" s="138">
        <f t="shared" si="67"/>
        <v>4.8151094281768649E-2</v>
      </c>
      <c r="O101" s="138">
        <f t="shared" si="68"/>
        <v>1.8778926769889774</v>
      </c>
      <c r="P101" s="230">
        <f t="shared" si="69"/>
        <v>32</v>
      </c>
      <c r="Q101" s="231">
        <f t="shared" si="70"/>
        <v>1</v>
      </c>
      <c r="R101" s="231">
        <f t="shared" si="71"/>
        <v>39</v>
      </c>
      <c r="T101">
        <v>520</v>
      </c>
      <c r="U101">
        <v>9248</v>
      </c>
      <c r="V101" t="s">
        <v>385</v>
      </c>
      <c r="W101">
        <v>2076.7959999999998</v>
      </c>
      <c r="X101">
        <v>1076.5350000000001</v>
      </c>
      <c r="Y101">
        <v>1.929</v>
      </c>
      <c r="Z101">
        <v>16.861999999999998</v>
      </c>
      <c r="AA101">
        <v>150.34245999999999</v>
      </c>
      <c r="AB101">
        <v>6.2560690000000001</v>
      </c>
      <c r="AC101">
        <v>54.849401999999998</v>
      </c>
      <c r="AD101" s="1">
        <v>446</v>
      </c>
      <c r="AE101">
        <v>1</v>
      </c>
      <c r="AF101">
        <v>39</v>
      </c>
      <c r="AG101">
        <v>73</v>
      </c>
      <c r="AH101">
        <v>13.813768</v>
      </c>
      <c r="AI101">
        <v>150</v>
      </c>
      <c r="AJ101">
        <v>0</v>
      </c>
      <c r="AK101">
        <v>32</v>
      </c>
      <c r="AL101">
        <v>17163</v>
      </c>
      <c r="AM101" t="s">
        <v>386</v>
      </c>
      <c r="AN101" t="s">
        <v>594</v>
      </c>
      <c r="AO101">
        <v>2071.837</v>
      </c>
      <c r="AR101" t="s">
        <v>119</v>
      </c>
      <c r="AS101" t="s">
        <v>123</v>
      </c>
      <c r="AT101" t="s">
        <v>231</v>
      </c>
      <c r="AU101" t="s">
        <v>385</v>
      </c>
      <c r="AV101" t="s">
        <v>200</v>
      </c>
      <c r="AW101">
        <v>1</v>
      </c>
      <c r="BB101">
        <v>0.96499999999999997</v>
      </c>
      <c r="BC101" t="s">
        <v>66</v>
      </c>
      <c r="BF101" t="s">
        <v>119</v>
      </c>
      <c r="BG101" t="s">
        <v>123</v>
      </c>
      <c r="BH101" t="s">
        <v>385</v>
      </c>
      <c r="BI101">
        <v>9248</v>
      </c>
      <c r="BJ101">
        <v>1</v>
      </c>
      <c r="BK101" t="s">
        <v>231</v>
      </c>
      <c r="BL101" t="s">
        <v>178</v>
      </c>
      <c r="BM101">
        <v>0.96499999999999997</v>
      </c>
      <c r="BN101" t="s">
        <v>66</v>
      </c>
      <c r="BO101" t="s">
        <v>182</v>
      </c>
      <c r="BP101">
        <v>2071.837</v>
      </c>
    </row>
    <row r="102" spans="1:68" ht="16.5">
      <c r="A102" s="110" t="str">
        <f t="shared" si="54"/>
        <v>세운교통</v>
      </c>
      <c r="B102" s="111" t="str">
        <f t="shared" si="55"/>
        <v>허정훈</v>
      </c>
      <c r="C102" s="112" t="str">
        <f t="shared" si="56"/>
        <v>S</v>
      </c>
      <c r="D102" s="113">
        <f t="shared" si="57"/>
        <v>1.0428277610083379</v>
      </c>
      <c r="E102" s="114">
        <f t="shared" si="58"/>
        <v>9092</v>
      </c>
      <c r="F102" s="115" t="str">
        <f t="shared" si="59"/>
        <v>11</v>
      </c>
      <c r="G102" s="116" t="str">
        <f t="shared" si="60"/>
        <v>70바3840</v>
      </c>
      <c r="H102" s="117">
        <f t="shared" si="61"/>
        <v>4</v>
      </c>
      <c r="I102" s="118">
        <f t="shared" si="62"/>
        <v>517.80700000000002</v>
      </c>
      <c r="J102" s="119">
        <f t="shared" si="63"/>
        <v>1.3764257573743846E-2</v>
      </c>
      <c r="K102" s="119">
        <f t="shared" si="64"/>
        <v>0.3566762483758823</v>
      </c>
      <c r="L102" s="119">
        <f t="shared" si="65"/>
        <v>0.30127055061055569</v>
      </c>
      <c r="M102" s="120">
        <f t="shared" si="66"/>
        <v>14.84</v>
      </c>
      <c r="N102" s="121">
        <f t="shared" si="67"/>
        <v>0.18147404104579859</v>
      </c>
      <c r="O102" s="121">
        <f t="shared" si="68"/>
        <v>10.162546298564722</v>
      </c>
      <c r="P102" s="232">
        <f t="shared" si="69"/>
        <v>2</v>
      </c>
      <c r="Q102" s="233">
        <f t="shared" si="70"/>
        <v>1</v>
      </c>
      <c r="R102" s="233">
        <f t="shared" si="71"/>
        <v>56</v>
      </c>
      <c r="T102">
        <v>520</v>
      </c>
      <c r="U102">
        <v>9092</v>
      </c>
      <c r="V102" t="s">
        <v>406</v>
      </c>
      <c r="W102">
        <v>551.04300000000001</v>
      </c>
      <c r="X102">
        <v>289.16800000000001</v>
      </c>
      <c r="Y102">
        <v>1.9059999999999999</v>
      </c>
      <c r="Z102">
        <v>14.84</v>
      </c>
      <c r="AA102">
        <v>38.666378999999999</v>
      </c>
      <c r="AB102">
        <v>0.53221399999999996</v>
      </c>
      <c r="AC102">
        <v>13.791378999999999</v>
      </c>
      <c r="AD102" s="1">
        <v>156</v>
      </c>
      <c r="AE102">
        <v>1</v>
      </c>
      <c r="AF102">
        <v>56</v>
      </c>
      <c r="AG102">
        <v>66</v>
      </c>
      <c r="AH102">
        <v>14.251218</v>
      </c>
      <c r="AI102">
        <v>38.1</v>
      </c>
      <c r="AJ102">
        <v>0</v>
      </c>
      <c r="AK102">
        <v>2</v>
      </c>
      <c r="AL102">
        <v>366</v>
      </c>
      <c r="AM102" t="s">
        <v>407</v>
      </c>
      <c r="AN102" t="s">
        <v>595</v>
      </c>
      <c r="AO102">
        <v>196.489</v>
      </c>
      <c r="AR102" t="s">
        <v>119</v>
      </c>
      <c r="AS102" t="s">
        <v>120</v>
      </c>
      <c r="AT102" t="s">
        <v>206</v>
      </c>
      <c r="AU102" t="s">
        <v>406</v>
      </c>
      <c r="AV102" t="s">
        <v>200</v>
      </c>
      <c r="AW102">
        <v>4</v>
      </c>
      <c r="BB102">
        <v>1.0428277610083379</v>
      </c>
      <c r="BC102" t="s">
        <v>71</v>
      </c>
      <c r="BF102" t="s">
        <v>119</v>
      </c>
      <c r="BG102" t="s">
        <v>120</v>
      </c>
      <c r="BH102" t="s">
        <v>406</v>
      </c>
      <c r="BI102">
        <v>9092</v>
      </c>
      <c r="BJ102">
        <v>4</v>
      </c>
      <c r="BK102" t="s">
        <v>206</v>
      </c>
      <c r="BL102" t="s">
        <v>204</v>
      </c>
      <c r="BM102">
        <v>1.0428277610083379</v>
      </c>
      <c r="BN102" t="s">
        <v>71</v>
      </c>
      <c r="BO102" t="s">
        <v>180</v>
      </c>
      <c r="BP102">
        <v>517.80700000000002</v>
      </c>
    </row>
    <row r="103" spans="1:68" ht="16.5">
      <c r="A103" s="127" t="str">
        <f t="shared" si="54"/>
        <v>세운교통</v>
      </c>
      <c r="B103" s="128" t="str">
        <f t="shared" si="55"/>
        <v>허준</v>
      </c>
      <c r="C103" s="129" t="str">
        <f t="shared" si="56"/>
        <v>B</v>
      </c>
      <c r="D103" s="130">
        <f t="shared" si="57"/>
        <v>0.92388888888888887</v>
      </c>
      <c r="E103" s="131">
        <f t="shared" si="58"/>
        <v>9011</v>
      </c>
      <c r="F103" s="132" t="str">
        <f t="shared" si="59"/>
        <v>11</v>
      </c>
      <c r="G103" s="133" t="str">
        <f t="shared" si="60"/>
        <v>70바3855</v>
      </c>
      <c r="H103" s="134">
        <f t="shared" si="61"/>
        <v>1</v>
      </c>
      <c r="I103" s="135">
        <f t="shared" si="62"/>
        <v>1779.8240000000001</v>
      </c>
      <c r="J103" s="136">
        <f t="shared" si="63"/>
        <v>1.4403898917164534E-2</v>
      </c>
      <c r="K103" s="136">
        <f t="shared" si="64"/>
        <v>0.37369090873629696</v>
      </c>
      <c r="L103" s="136">
        <f t="shared" si="65"/>
        <v>0.19440124416796267</v>
      </c>
      <c r="M103" s="137">
        <f t="shared" si="66"/>
        <v>16.187999999999999</v>
      </c>
      <c r="N103" s="138">
        <f t="shared" si="67"/>
        <v>0</v>
      </c>
      <c r="O103" s="138">
        <f t="shared" si="68"/>
        <v>2.8654518649034961</v>
      </c>
      <c r="P103" s="230">
        <f t="shared" si="69"/>
        <v>24</v>
      </c>
      <c r="Q103" s="231">
        <f t="shared" si="70"/>
        <v>0</v>
      </c>
      <c r="R103" s="231">
        <f t="shared" si="71"/>
        <v>51</v>
      </c>
      <c r="T103">
        <v>520</v>
      </c>
      <c r="U103">
        <v>9011</v>
      </c>
      <c r="V103" t="s">
        <v>387</v>
      </c>
      <c r="W103">
        <v>1779.8240000000001</v>
      </c>
      <c r="X103">
        <v>1070.567</v>
      </c>
      <c r="Y103">
        <v>1.663</v>
      </c>
      <c r="Z103">
        <v>16.187999999999999</v>
      </c>
      <c r="AA103">
        <v>126.79664099999999</v>
      </c>
      <c r="AB103">
        <v>1.8263659999999999</v>
      </c>
      <c r="AC103">
        <v>47.382752000000004</v>
      </c>
      <c r="AD103" s="1">
        <v>346</v>
      </c>
      <c r="AE103">
        <v>0</v>
      </c>
      <c r="AF103">
        <v>51</v>
      </c>
      <c r="AG103">
        <v>65</v>
      </c>
      <c r="AH103">
        <v>14.036837999999999</v>
      </c>
      <c r="AI103">
        <v>84.6</v>
      </c>
      <c r="AJ103">
        <v>0</v>
      </c>
      <c r="AK103">
        <v>24</v>
      </c>
      <c r="AL103">
        <v>10209</v>
      </c>
      <c r="AM103" t="s">
        <v>388</v>
      </c>
      <c r="AN103" t="s">
        <v>596</v>
      </c>
      <c r="AO103">
        <v>1779.8240000000001</v>
      </c>
      <c r="AR103" t="s">
        <v>119</v>
      </c>
      <c r="AS103" t="s">
        <v>120</v>
      </c>
      <c r="AT103" t="s">
        <v>210</v>
      </c>
      <c r="AU103" t="s">
        <v>387</v>
      </c>
      <c r="AV103" t="s">
        <v>200</v>
      </c>
      <c r="AW103">
        <v>1</v>
      </c>
      <c r="BB103">
        <v>0.92388888888888887</v>
      </c>
      <c r="BC103" t="s">
        <v>68</v>
      </c>
      <c r="BF103" t="s">
        <v>119</v>
      </c>
      <c r="BG103" t="s">
        <v>120</v>
      </c>
      <c r="BH103" t="s">
        <v>387</v>
      </c>
      <c r="BI103">
        <v>9011</v>
      </c>
      <c r="BJ103">
        <v>1</v>
      </c>
      <c r="BK103" t="s">
        <v>210</v>
      </c>
      <c r="BL103" t="s">
        <v>178</v>
      </c>
      <c r="BM103">
        <v>0.92388888888888887</v>
      </c>
      <c r="BN103" t="s">
        <v>68</v>
      </c>
      <c r="BO103" t="s">
        <v>179</v>
      </c>
      <c r="BP103">
        <v>1779.8240000000001</v>
      </c>
    </row>
    <row r="104" spans="1:68" ht="16.5">
      <c r="A104" s="110" t="str">
        <f t="shared" si="54"/>
        <v>세운교통</v>
      </c>
      <c r="B104" s="111" t="str">
        <f t="shared" si="55"/>
        <v>황숙이</v>
      </c>
      <c r="C104" s="112" t="str">
        <f t="shared" si="56"/>
        <v>B</v>
      </c>
      <c r="D104" s="113">
        <f t="shared" si="57"/>
        <v>0.91859371711240911</v>
      </c>
      <c r="E104" s="114">
        <f t="shared" si="58"/>
        <v>7968</v>
      </c>
      <c r="F104" s="115" t="str">
        <f t="shared" si="59"/>
        <v>24-1</v>
      </c>
      <c r="G104" s="116" t="str">
        <f t="shared" si="60"/>
        <v>70바3833</v>
      </c>
      <c r="H104" s="117">
        <f t="shared" si="61"/>
        <v>3</v>
      </c>
      <c r="I104" s="118">
        <f t="shared" si="62"/>
        <v>2331.605</v>
      </c>
      <c r="J104" s="119">
        <f t="shared" si="63"/>
        <v>3.1321675429276066E-2</v>
      </c>
      <c r="K104" s="119">
        <f t="shared" si="64"/>
        <v>0.33818717895845868</v>
      </c>
      <c r="L104" s="119">
        <f t="shared" si="65"/>
        <v>7.4626705638390717E-2</v>
      </c>
      <c r="M104" s="120">
        <f t="shared" si="66"/>
        <v>12.464</v>
      </c>
      <c r="N104" s="121">
        <f t="shared" si="67"/>
        <v>0</v>
      </c>
      <c r="O104" s="121">
        <f t="shared" si="68"/>
        <v>6.6048923381104432</v>
      </c>
      <c r="P104" s="232">
        <f t="shared" si="69"/>
        <v>23</v>
      </c>
      <c r="Q104" s="233">
        <f t="shared" si="70"/>
        <v>0</v>
      </c>
      <c r="R104" s="233">
        <f t="shared" si="71"/>
        <v>154</v>
      </c>
      <c r="T104">
        <v>520</v>
      </c>
      <c r="U104">
        <v>7968</v>
      </c>
      <c r="V104" t="s">
        <v>389</v>
      </c>
      <c r="W104">
        <v>2331.605</v>
      </c>
      <c r="X104">
        <v>1163.5419999999999</v>
      </c>
      <c r="Y104">
        <v>2.004</v>
      </c>
      <c r="Z104">
        <v>12.464</v>
      </c>
      <c r="AA104">
        <v>139.51913300000001</v>
      </c>
      <c r="AB104">
        <v>4.3699729999999999</v>
      </c>
      <c r="AC104">
        <v>47.183582000000001</v>
      </c>
      <c r="AD104" s="1">
        <v>174</v>
      </c>
      <c r="AE104">
        <v>0</v>
      </c>
      <c r="AF104">
        <v>154</v>
      </c>
      <c r="AG104">
        <v>77</v>
      </c>
      <c r="AH104">
        <v>16.711722000000002</v>
      </c>
      <c r="AI104">
        <v>2068.6</v>
      </c>
      <c r="AJ104">
        <v>0</v>
      </c>
      <c r="AK104">
        <v>23</v>
      </c>
      <c r="AL104">
        <v>11202</v>
      </c>
      <c r="AM104" t="s">
        <v>390</v>
      </c>
      <c r="AN104" t="s">
        <v>597</v>
      </c>
      <c r="AO104">
        <v>2139.7150000000001</v>
      </c>
      <c r="AR104" t="s">
        <v>119</v>
      </c>
      <c r="AS104" t="s">
        <v>121</v>
      </c>
      <c r="AT104" t="s">
        <v>221</v>
      </c>
      <c r="AU104" t="s">
        <v>389</v>
      </c>
      <c r="AV104" t="s">
        <v>214</v>
      </c>
      <c r="AW104">
        <v>3</v>
      </c>
      <c r="BB104">
        <v>0.91859371711240911</v>
      </c>
      <c r="BC104" t="s">
        <v>68</v>
      </c>
      <c r="BF104" t="s">
        <v>119</v>
      </c>
      <c r="BG104" t="s">
        <v>121</v>
      </c>
      <c r="BH104" t="s">
        <v>389</v>
      </c>
      <c r="BI104">
        <v>7968</v>
      </c>
      <c r="BJ104">
        <v>3</v>
      </c>
      <c r="BK104" t="s">
        <v>221</v>
      </c>
      <c r="BL104" t="s">
        <v>222</v>
      </c>
      <c r="BM104">
        <v>0.91859371711240911</v>
      </c>
      <c r="BN104" t="s">
        <v>68</v>
      </c>
      <c r="BO104" t="s">
        <v>179</v>
      </c>
      <c r="BP104">
        <v>2331.605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4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4" t="s">
        <v>598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75" t="s">
        <v>599</v>
      </c>
      <c r="B4" s="35"/>
      <c r="C4" s="103"/>
      <c r="D4" s="107"/>
      <c r="E4" s="11"/>
      <c r="F4" s="8"/>
      <c r="H4" s="11"/>
    </row>
    <row r="5" spans="1:18" ht="26.25">
      <c r="A5" s="276" t="s">
        <v>600</v>
      </c>
    </row>
    <row r="6" spans="1:18" ht="17.25">
      <c r="A6" s="277" t="s">
        <v>601</v>
      </c>
    </row>
    <row r="7" spans="1:18" ht="17.25">
      <c r="A7" s="277"/>
    </row>
    <row r="8" spans="1:18" ht="17.25">
      <c r="A8" s="278" t="s">
        <v>196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spans="1:18">
      <c r="A9" s="279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spans="1:18">
      <c r="A10" s="279" t="s">
        <v>602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</row>
    <row r="13" spans="1:18" ht="37.5" customHeight="1">
      <c r="A13" s="287" t="s">
        <v>0</v>
      </c>
      <c r="B13" s="288" t="s">
        <v>74</v>
      </c>
      <c r="C13" s="280" t="s">
        <v>65</v>
      </c>
      <c r="D13" s="280" t="s">
        <v>162</v>
      </c>
      <c r="E13" s="289" t="s">
        <v>148</v>
      </c>
      <c r="F13" s="288" t="s">
        <v>153</v>
      </c>
      <c r="G13" s="289" t="s">
        <v>151</v>
      </c>
      <c r="H13" s="289" t="s">
        <v>155</v>
      </c>
      <c r="I13" s="281" t="s">
        <v>157</v>
      </c>
      <c r="J13" s="289" t="s">
        <v>11</v>
      </c>
      <c r="K13" s="289" t="s">
        <v>12</v>
      </c>
      <c r="L13" s="289" t="s">
        <v>13</v>
      </c>
      <c r="M13" s="289" t="s">
        <v>106</v>
      </c>
      <c r="N13" s="289" t="s">
        <v>6</v>
      </c>
      <c r="O13" s="289" t="s">
        <v>7</v>
      </c>
      <c r="P13" s="289" t="s">
        <v>184</v>
      </c>
      <c r="Q13" s="290" t="s">
        <v>186</v>
      </c>
      <c r="R13" s="290" t="s">
        <v>187</v>
      </c>
    </row>
    <row r="14" spans="1:18" ht="16.5">
      <c r="A14" s="291" t="s">
        <v>119</v>
      </c>
      <c r="B14" s="292" t="s">
        <v>248</v>
      </c>
      <c r="C14" s="282" t="s">
        <v>67</v>
      </c>
      <c r="D14" s="283">
        <v>0.82181612710973828</v>
      </c>
      <c r="E14" s="293">
        <v>2089</v>
      </c>
      <c r="F14" s="284" t="s">
        <v>121</v>
      </c>
      <c r="G14" s="294" t="s">
        <v>219</v>
      </c>
      <c r="H14" s="295">
        <v>3</v>
      </c>
      <c r="I14" s="285">
        <v>2122.3980000000001</v>
      </c>
      <c r="J14" s="286">
        <v>4.2621664360394489E-2</v>
      </c>
      <c r="K14" s="286">
        <v>0.32694092369603228</v>
      </c>
      <c r="L14" s="286">
        <v>0.10648332687837059</v>
      </c>
      <c r="M14" s="296">
        <v>15.944000000000001</v>
      </c>
      <c r="N14" s="297">
        <v>0</v>
      </c>
      <c r="O14" s="297">
        <v>20.354335049316855</v>
      </c>
      <c r="P14" s="298">
        <v>5</v>
      </c>
      <c r="Q14" s="299">
        <v>0</v>
      </c>
      <c r="R14" s="299">
        <v>432</v>
      </c>
    </row>
    <row r="15" spans="1:18" ht="16.5">
      <c r="A15" s="291" t="s">
        <v>119</v>
      </c>
      <c r="B15" s="292" t="s">
        <v>250</v>
      </c>
      <c r="C15" s="282" t="s">
        <v>67</v>
      </c>
      <c r="D15" s="283">
        <v>0.81869565217391316</v>
      </c>
      <c r="E15" s="293">
        <v>4520</v>
      </c>
      <c r="F15" s="284" t="s">
        <v>121</v>
      </c>
      <c r="G15" s="294" t="s">
        <v>220</v>
      </c>
      <c r="H15" s="295">
        <v>1</v>
      </c>
      <c r="I15" s="285">
        <v>2469.84</v>
      </c>
      <c r="J15" s="286">
        <v>9.7147315389228845E-3</v>
      </c>
      <c r="K15" s="286">
        <v>0.33379513471264777</v>
      </c>
      <c r="L15" s="286">
        <v>0.11539209017588183</v>
      </c>
      <c r="M15" s="296">
        <v>15.452</v>
      </c>
      <c r="N15" s="297">
        <v>8.0976905386583739E-2</v>
      </c>
      <c r="O15" s="297">
        <v>7.0854792213260778</v>
      </c>
      <c r="P15" s="298">
        <v>1</v>
      </c>
      <c r="Q15" s="299">
        <v>2</v>
      </c>
      <c r="R15" s="299">
        <v>175</v>
      </c>
    </row>
    <row r="16" spans="1:18" ht="16.5">
      <c r="A16" s="291" t="s">
        <v>119</v>
      </c>
      <c r="B16" s="292" t="s">
        <v>421</v>
      </c>
      <c r="C16" s="282" t="s">
        <v>70</v>
      </c>
      <c r="D16" s="283">
        <v>0.76757997091344288</v>
      </c>
      <c r="E16" s="293">
        <v>3598</v>
      </c>
      <c r="F16" s="284" t="s">
        <v>91</v>
      </c>
      <c r="G16" s="294" t="s">
        <v>218</v>
      </c>
      <c r="H16" s="295">
        <v>3</v>
      </c>
      <c r="I16" s="285">
        <v>412.51900000000001</v>
      </c>
      <c r="J16" s="286">
        <v>2.0428813906886657E-2</v>
      </c>
      <c r="K16" s="286">
        <v>0.32584716426903909</v>
      </c>
      <c r="L16" s="286">
        <v>6.5451530717373016E-2</v>
      </c>
      <c r="M16" s="296">
        <v>12.441000000000001</v>
      </c>
      <c r="N16" s="297">
        <v>0</v>
      </c>
      <c r="O16" s="297">
        <v>8.4844576855853919</v>
      </c>
      <c r="P16" s="298">
        <v>2</v>
      </c>
      <c r="Q16" s="299">
        <v>0</v>
      </c>
      <c r="R16" s="299">
        <v>41</v>
      </c>
    </row>
    <row r="17" spans="1:18" ht="16.5">
      <c r="A17" s="291" t="s">
        <v>119</v>
      </c>
      <c r="B17" s="292" t="s">
        <v>256</v>
      </c>
      <c r="C17" s="282" t="s">
        <v>67</v>
      </c>
      <c r="D17" s="283">
        <v>0.83901789818452854</v>
      </c>
      <c r="E17" s="293">
        <v>8604</v>
      </c>
      <c r="F17" s="284" t="s">
        <v>121</v>
      </c>
      <c r="G17" s="294" t="s">
        <v>216</v>
      </c>
      <c r="H17" s="295">
        <v>2</v>
      </c>
      <c r="I17" s="285">
        <v>3763.3470000000002</v>
      </c>
      <c r="J17" s="286">
        <v>3.3633195561620727E-2</v>
      </c>
      <c r="K17" s="286">
        <v>0.35373571200642528</v>
      </c>
      <c r="L17" s="286">
        <v>7.0778252814516135E-2</v>
      </c>
      <c r="M17" s="296">
        <v>13.750999999999999</v>
      </c>
      <c r="N17" s="297">
        <v>0.26572091279385079</v>
      </c>
      <c r="O17" s="297">
        <v>16.793561688571369</v>
      </c>
      <c r="P17" s="298">
        <v>60</v>
      </c>
      <c r="Q17" s="299">
        <v>10</v>
      </c>
      <c r="R17" s="299">
        <v>625</v>
      </c>
    </row>
    <row r="18" spans="1:18" ht="16.5">
      <c r="A18" s="291" t="s">
        <v>119</v>
      </c>
      <c r="B18" s="292" t="s">
        <v>278</v>
      </c>
      <c r="C18" s="282" t="s">
        <v>67</v>
      </c>
      <c r="D18" s="283">
        <v>0.8185098697014076</v>
      </c>
      <c r="E18" s="293">
        <v>7866</v>
      </c>
      <c r="F18" s="284" t="s">
        <v>121</v>
      </c>
      <c r="G18" s="294" t="s">
        <v>216</v>
      </c>
      <c r="H18" s="295">
        <v>8</v>
      </c>
      <c r="I18" s="285">
        <v>1391.8430000000001</v>
      </c>
      <c r="J18" s="286">
        <v>4.7213352765165667E-3</v>
      </c>
      <c r="K18" s="286">
        <v>0.40119175306820071</v>
      </c>
      <c r="L18" s="286">
        <v>0.15375297357532422</v>
      </c>
      <c r="M18" s="296">
        <v>15.672000000000001</v>
      </c>
      <c r="N18" s="297">
        <v>0</v>
      </c>
      <c r="O18" s="297">
        <v>17.387018507116103</v>
      </c>
      <c r="P18" s="298">
        <v>22</v>
      </c>
      <c r="Q18" s="299">
        <v>0</v>
      </c>
      <c r="R18" s="299">
        <v>242</v>
      </c>
    </row>
    <row r="19" spans="1:18" ht="16.5">
      <c r="A19" s="291" t="s">
        <v>119</v>
      </c>
      <c r="B19" s="292" t="s">
        <v>428</v>
      </c>
      <c r="C19" s="282" t="s">
        <v>67</v>
      </c>
      <c r="D19" s="283">
        <v>0.81296628980334984</v>
      </c>
      <c r="E19" s="293">
        <v>4298</v>
      </c>
      <c r="F19" s="284" t="s">
        <v>121</v>
      </c>
      <c r="G19" s="294" t="s">
        <v>222</v>
      </c>
      <c r="H19" s="295">
        <v>2</v>
      </c>
      <c r="I19" s="285">
        <v>3511.0310000000004</v>
      </c>
      <c r="J19" s="286">
        <v>4.7443802673175592E-2</v>
      </c>
      <c r="K19" s="286">
        <v>0.3344771989791821</v>
      </c>
      <c r="L19" s="286">
        <v>0.16433919267588354</v>
      </c>
      <c r="M19" s="296">
        <v>16.690000000000001</v>
      </c>
      <c r="N19" s="297">
        <v>0</v>
      </c>
      <c r="O19" s="297">
        <v>22.016325119316804</v>
      </c>
      <c r="P19" s="298">
        <v>26</v>
      </c>
      <c r="Q19" s="299">
        <v>0</v>
      </c>
      <c r="R19" s="299">
        <v>773</v>
      </c>
    </row>
    <row r="20" spans="1:18" ht="16.5">
      <c r="A20" s="291" t="s">
        <v>119</v>
      </c>
      <c r="B20" s="292" t="s">
        <v>280</v>
      </c>
      <c r="C20" s="282" t="s">
        <v>70</v>
      </c>
      <c r="D20" s="283">
        <v>0.78816269867110411</v>
      </c>
      <c r="E20" s="293">
        <v>6764</v>
      </c>
      <c r="F20" s="284" t="s">
        <v>121</v>
      </c>
      <c r="G20" s="294" t="s">
        <v>222</v>
      </c>
      <c r="H20" s="295">
        <v>3</v>
      </c>
      <c r="I20" s="285">
        <v>2346.2649999999999</v>
      </c>
      <c r="J20" s="286">
        <v>4.7499279534701927E-2</v>
      </c>
      <c r="K20" s="286">
        <v>0.34708495267875028</v>
      </c>
      <c r="L20" s="286">
        <v>0.15045188842692536</v>
      </c>
      <c r="M20" s="296">
        <v>18.428999999999998</v>
      </c>
      <c r="N20" s="297">
        <v>0</v>
      </c>
      <c r="O20" s="297">
        <v>38.017870956605499</v>
      </c>
      <c r="P20" s="298">
        <v>28</v>
      </c>
      <c r="Q20" s="299">
        <v>0</v>
      </c>
      <c r="R20" s="299">
        <v>920</v>
      </c>
    </row>
    <row r="21" spans="1:18" ht="16.5">
      <c r="A21" s="291" t="s">
        <v>119</v>
      </c>
      <c r="B21" s="292" t="s">
        <v>282</v>
      </c>
      <c r="C21" s="282" t="s">
        <v>67</v>
      </c>
      <c r="D21" s="283">
        <v>0.82463634105639483</v>
      </c>
      <c r="E21" s="293">
        <v>7938</v>
      </c>
      <c r="F21" s="284" t="s">
        <v>121</v>
      </c>
      <c r="G21" s="294" t="s">
        <v>219</v>
      </c>
      <c r="H21" s="295">
        <v>6</v>
      </c>
      <c r="I21" s="285">
        <v>1397.63</v>
      </c>
      <c r="J21" s="286">
        <v>4.2065649967812722E-2</v>
      </c>
      <c r="K21" s="286">
        <v>0.3453261671041794</v>
      </c>
      <c r="L21" s="286">
        <v>0.16098681339124088</v>
      </c>
      <c r="M21" s="296">
        <v>16.788</v>
      </c>
      <c r="N21" s="297">
        <v>7.15496948405515E-2</v>
      </c>
      <c r="O21" s="297">
        <v>44.289261106301382</v>
      </c>
      <c r="P21" s="298">
        <v>11</v>
      </c>
      <c r="Q21" s="299">
        <v>1</v>
      </c>
      <c r="R21" s="299">
        <v>619</v>
      </c>
    </row>
    <row r="22" spans="1:18" ht="16.5">
      <c r="A22" s="291" t="s">
        <v>119</v>
      </c>
      <c r="B22" s="292" t="s">
        <v>402</v>
      </c>
      <c r="C22" s="282" t="s">
        <v>67</v>
      </c>
      <c r="D22" s="283">
        <v>0.8353826067575354</v>
      </c>
      <c r="E22" s="293">
        <v>9974</v>
      </c>
      <c r="F22" s="284" t="s">
        <v>124</v>
      </c>
      <c r="G22" s="294" t="s">
        <v>399</v>
      </c>
      <c r="H22" s="295">
        <v>2</v>
      </c>
      <c r="I22" s="285">
        <v>967.62100000000009</v>
      </c>
      <c r="J22" s="286">
        <v>3.2438785785161198E-2</v>
      </c>
      <c r="K22" s="286">
        <v>0.27959267450586722</v>
      </c>
      <c r="L22" s="286">
        <v>0.14261782247388183</v>
      </c>
      <c r="M22" s="296">
        <v>14.3</v>
      </c>
      <c r="N22" s="297">
        <v>0.20669249633895914</v>
      </c>
      <c r="O22" s="297">
        <v>1.2401549780337549</v>
      </c>
      <c r="P22" s="298">
        <v>4</v>
      </c>
      <c r="Q22" s="299">
        <v>2</v>
      </c>
      <c r="R22" s="299">
        <v>12</v>
      </c>
    </row>
    <row r="23" spans="1:18" ht="16.5">
      <c r="A23" s="291" t="s">
        <v>119</v>
      </c>
      <c r="B23" s="292" t="s">
        <v>296</v>
      </c>
      <c r="C23" s="282" t="s">
        <v>70</v>
      </c>
      <c r="D23" s="283">
        <v>0.73047863121345535</v>
      </c>
      <c r="E23" s="293">
        <v>6852</v>
      </c>
      <c r="F23" s="284" t="s">
        <v>121</v>
      </c>
      <c r="G23" s="294" t="s">
        <v>223</v>
      </c>
      <c r="H23" s="295">
        <v>2</v>
      </c>
      <c r="I23" s="285">
        <v>551.34100000000001</v>
      </c>
      <c r="J23" s="286">
        <v>2.7947453244639951E-2</v>
      </c>
      <c r="K23" s="286">
        <v>0.39018803825485382</v>
      </c>
      <c r="L23" s="286">
        <v>0.1432870038687491</v>
      </c>
      <c r="M23" s="296">
        <v>19.018999999999998</v>
      </c>
      <c r="N23" s="297">
        <v>0</v>
      </c>
      <c r="O23" s="297">
        <v>68.015982849089767</v>
      </c>
      <c r="P23" s="298">
        <v>7</v>
      </c>
      <c r="Q23" s="299">
        <v>0</v>
      </c>
      <c r="R23" s="299">
        <v>375</v>
      </c>
    </row>
    <row r="24" spans="1:18" ht="16.5">
      <c r="A24" s="291" t="s">
        <v>119</v>
      </c>
      <c r="B24" s="292" t="s">
        <v>300</v>
      </c>
      <c r="C24" s="282" t="s">
        <v>70</v>
      </c>
      <c r="D24" s="283">
        <v>0.78476190476190466</v>
      </c>
      <c r="E24" s="293">
        <v>5465</v>
      </c>
      <c r="F24" s="284" t="s">
        <v>124</v>
      </c>
      <c r="G24" s="294" t="s">
        <v>237</v>
      </c>
      <c r="H24" s="295">
        <v>1</v>
      </c>
      <c r="I24" s="285">
        <v>608.60799999999995</v>
      </c>
      <c r="J24" s="286">
        <v>3.5776717315644808E-2</v>
      </c>
      <c r="K24" s="286">
        <v>0.39389760039093669</v>
      </c>
      <c r="L24" s="286">
        <v>0.1060596418820435</v>
      </c>
      <c r="M24" s="296">
        <v>20.975999999999999</v>
      </c>
      <c r="N24" s="297">
        <v>0</v>
      </c>
      <c r="O24" s="297">
        <v>16.102318733897683</v>
      </c>
      <c r="P24" s="298">
        <v>21</v>
      </c>
      <c r="Q24" s="299">
        <v>0</v>
      </c>
      <c r="R24" s="299">
        <v>110</v>
      </c>
    </row>
    <row r="25" spans="1:18" ht="16.5">
      <c r="A25" s="291" t="s">
        <v>119</v>
      </c>
      <c r="B25" s="292" t="s">
        <v>302</v>
      </c>
      <c r="C25" s="282" t="s">
        <v>67</v>
      </c>
      <c r="D25" s="283">
        <v>0.84685371256862263</v>
      </c>
      <c r="E25" s="293">
        <v>1741</v>
      </c>
      <c r="F25" s="284" t="s">
        <v>124</v>
      </c>
      <c r="G25" s="294" t="s">
        <v>236</v>
      </c>
      <c r="H25" s="295">
        <v>4</v>
      </c>
      <c r="I25" s="285">
        <v>782.49699999999996</v>
      </c>
      <c r="J25" s="286">
        <v>3.9579189811581789E-2</v>
      </c>
      <c r="K25" s="286">
        <v>0.29803721615382667</v>
      </c>
      <c r="L25" s="286">
        <v>0.1306378791245553</v>
      </c>
      <c r="M25" s="296">
        <v>13.768000000000001</v>
      </c>
      <c r="N25" s="297">
        <v>0.38338805132799231</v>
      </c>
      <c r="O25" s="297">
        <v>8.6901291634344933</v>
      </c>
      <c r="P25" s="298">
        <v>1</v>
      </c>
      <c r="Q25" s="299">
        <v>3</v>
      </c>
      <c r="R25" s="299">
        <v>73</v>
      </c>
    </row>
    <row r="26" spans="1:18" ht="16.5" customHeight="1">
      <c r="A26" s="291" t="s">
        <v>119</v>
      </c>
      <c r="B26" s="292" t="s">
        <v>306</v>
      </c>
      <c r="C26" s="282" t="s">
        <v>67</v>
      </c>
      <c r="D26" s="283">
        <v>0.81766405870711378</v>
      </c>
      <c r="E26" s="293">
        <v>418</v>
      </c>
      <c r="F26" s="284" t="s">
        <v>122</v>
      </c>
      <c r="G26" s="294" t="s">
        <v>228</v>
      </c>
      <c r="H26" s="295">
        <v>3</v>
      </c>
      <c r="I26" s="285">
        <v>454.90100000000007</v>
      </c>
      <c r="J26" s="286">
        <v>4.5678991400693023E-2</v>
      </c>
      <c r="K26" s="286">
        <v>0.34136831941992524</v>
      </c>
      <c r="L26" s="286">
        <v>0.20444008696397678</v>
      </c>
      <c r="M26" s="296">
        <v>18.916</v>
      </c>
      <c r="N26" s="297">
        <v>0.65948415149669914</v>
      </c>
      <c r="O26" s="297">
        <v>32.974207574834956</v>
      </c>
      <c r="P26" s="298">
        <v>5</v>
      </c>
      <c r="Q26" s="299">
        <v>3</v>
      </c>
      <c r="R26" s="299">
        <v>150</v>
      </c>
    </row>
    <row r="27" spans="1:18" ht="16.5">
      <c r="A27" s="291" t="s">
        <v>119</v>
      </c>
      <c r="B27" s="292" t="s">
        <v>434</v>
      </c>
      <c r="C27" s="282" t="s">
        <v>67</v>
      </c>
      <c r="D27" s="283">
        <v>0.83926942336025634</v>
      </c>
      <c r="E27" s="293">
        <v>3111</v>
      </c>
      <c r="F27" s="284" t="s">
        <v>121</v>
      </c>
      <c r="G27" s="294" t="s">
        <v>221</v>
      </c>
      <c r="H27" s="295">
        <v>6</v>
      </c>
      <c r="I27" s="285">
        <v>853.37300000000005</v>
      </c>
      <c r="J27" s="286">
        <v>2.3451776011727508E-2</v>
      </c>
      <c r="K27" s="286">
        <v>0.38697793716111334</v>
      </c>
      <c r="L27" s="286">
        <v>0.15874149740854504</v>
      </c>
      <c r="M27" s="296">
        <v>17.824000000000002</v>
      </c>
      <c r="N27" s="297">
        <v>0</v>
      </c>
      <c r="O27" s="297">
        <v>18.866310511347322</v>
      </c>
      <c r="P27" s="298">
        <v>11</v>
      </c>
      <c r="Q27" s="299">
        <v>0</v>
      </c>
      <c r="R27" s="299">
        <v>182</v>
      </c>
    </row>
    <row r="28" spans="1:18" ht="16.5">
      <c r="A28" s="291" t="s">
        <v>119</v>
      </c>
      <c r="B28" s="292" t="s">
        <v>410</v>
      </c>
      <c r="C28" s="282" t="s">
        <v>70</v>
      </c>
      <c r="D28" s="283">
        <v>0.79675888988144672</v>
      </c>
      <c r="E28" s="293">
        <v>1319</v>
      </c>
      <c r="F28" s="284" t="s">
        <v>123</v>
      </c>
      <c r="G28" s="294" t="s">
        <v>230</v>
      </c>
      <c r="H28" s="295">
        <v>2</v>
      </c>
      <c r="I28" s="285">
        <v>1282.4010000000001</v>
      </c>
      <c r="J28" s="286">
        <v>2.4848403765299284E-2</v>
      </c>
      <c r="K28" s="286">
        <v>0.42208431660291246</v>
      </c>
      <c r="L28" s="286">
        <v>7.6419154383067386E-2</v>
      </c>
      <c r="M28" s="296">
        <v>14.85</v>
      </c>
      <c r="N28" s="297">
        <v>0</v>
      </c>
      <c r="O28" s="297">
        <v>0.54585110273619564</v>
      </c>
      <c r="P28" s="298">
        <v>68</v>
      </c>
      <c r="Q28" s="299">
        <v>0</v>
      </c>
      <c r="R28" s="299">
        <v>7</v>
      </c>
    </row>
    <row r="29" spans="1:18" ht="16.5">
      <c r="A29" s="291" t="s">
        <v>119</v>
      </c>
      <c r="B29" s="292" t="s">
        <v>312</v>
      </c>
      <c r="C29" s="282" t="s">
        <v>70</v>
      </c>
      <c r="D29" s="283">
        <v>0.79631984702577552</v>
      </c>
      <c r="E29" s="293">
        <v>7390</v>
      </c>
      <c r="F29" s="284" t="s">
        <v>121</v>
      </c>
      <c r="G29" s="294" t="s">
        <v>224</v>
      </c>
      <c r="H29" s="295">
        <v>2</v>
      </c>
      <c r="I29" s="285">
        <v>1287.184</v>
      </c>
      <c r="J29" s="286">
        <v>3.2629711009527974E-2</v>
      </c>
      <c r="K29" s="286">
        <v>0.3507707751212214</v>
      </c>
      <c r="L29" s="286">
        <v>0.17635396338052681</v>
      </c>
      <c r="M29" s="296">
        <v>16.510000000000002</v>
      </c>
      <c r="N29" s="297">
        <v>0.31075588260885778</v>
      </c>
      <c r="O29" s="297">
        <v>31.23096620219021</v>
      </c>
      <c r="P29" s="298">
        <v>14</v>
      </c>
      <c r="Q29" s="299">
        <v>4</v>
      </c>
      <c r="R29" s="299">
        <v>402</v>
      </c>
    </row>
    <row r="30" spans="1:18" ht="16.5">
      <c r="A30" s="291" t="s">
        <v>119</v>
      </c>
      <c r="B30" s="292" t="s">
        <v>314</v>
      </c>
      <c r="C30" s="282" t="s">
        <v>67</v>
      </c>
      <c r="D30" s="283">
        <v>0.80347826086956531</v>
      </c>
      <c r="E30" s="293">
        <v>5649</v>
      </c>
      <c r="F30" s="284" t="s">
        <v>121</v>
      </c>
      <c r="G30" s="294" t="s">
        <v>220</v>
      </c>
      <c r="H30" s="295">
        <v>1</v>
      </c>
      <c r="I30" s="285">
        <v>2119.404</v>
      </c>
      <c r="J30" s="286">
        <v>3.9235106897106561E-2</v>
      </c>
      <c r="K30" s="286">
        <v>0.30552750781990445</v>
      </c>
      <c r="L30" s="286">
        <v>9.4837982753642067E-2</v>
      </c>
      <c r="M30" s="296">
        <v>15.15</v>
      </c>
      <c r="N30" s="297">
        <v>0.18873230398734739</v>
      </c>
      <c r="O30" s="297">
        <v>9.7668967313452271</v>
      </c>
      <c r="P30" s="298">
        <v>10</v>
      </c>
      <c r="Q30" s="299">
        <v>4</v>
      </c>
      <c r="R30" s="299">
        <v>207</v>
      </c>
    </row>
    <row r="31" spans="1:18" ht="16.5">
      <c r="A31" s="291" t="s">
        <v>119</v>
      </c>
      <c r="B31" s="292" t="s">
        <v>534</v>
      </c>
      <c r="C31" s="282" t="s">
        <v>67</v>
      </c>
      <c r="D31" s="283">
        <v>0.79999999999999993</v>
      </c>
      <c r="E31" s="293">
        <v>5779</v>
      </c>
      <c r="F31" s="284" t="s">
        <v>124</v>
      </c>
      <c r="G31" s="294" t="s">
        <v>474</v>
      </c>
      <c r="H31" s="295">
        <v>1</v>
      </c>
      <c r="I31" s="285">
        <v>426.16899999999998</v>
      </c>
      <c r="J31" s="286">
        <v>2.598380851196143E-3</v>
      </c>
      <c r="K31" s="286">
        <v>0.43402685968690857</v>
      </c>
      <c r="L31" s="286">
        <v>0.14782867829429172</v>
      </c>
      <c r="M31" s="296">
        <v>16.663</v>
      </c>
      <c r="N31" s="297">
        <v>0</v>
      </c>
      <c r="O31" s="297">
        <v>17.129354786481422</v>
      </c>
      <c r="P31" s="298">
        <v>18</v>
      </c>
      <c r="Q31" s="299">
        <v>0</v>
      </c>
      <c r="R31" s="299">
        <v>73</v>
      </c>
    </row>
    <row r="32" spans="1:18" ht="16.5">
      <c r="A32" s="291" t="s">
        <v>119</v>
      </c>
      <c r="B32" s="292" t="s">
        <v>322</v>
      </c>
      <c r="C32" s="282" t="s">
        <v>67</v>
      </c>
      <c r="D32" s="283">
        <v>0.83199999999999996</v>
      </c>
      <c r="E32" s="293">
        <v>537</v>
      </c>
      <c r="F32" s="284" t="s">
        <v>122</v>
      </c>
      <c r="G32" s="294" t="s">
        <v>226</v>
      </c>
      <c r="H32" s="295">
        <v>1</v>
      </c>
      <c r="I32" s="285">
        <v>647.08799999999997</v>
      </c>
      <c r="J32" s="286">
        <v>5.8049913004000545E-2</v>
      </c>
      <c r="K32" s="286">
        <v>0.35549380510500067</v>
      </c>
      <c r="L32" s="286">
        <v>0.19626387755606658</v>
      </c>
      <c r="M32" s="296">
        <v>16.212</v>
      </c>
      <c r="N32" s="297">
        <v>0</v>
      </c>
      <c r="O32" s="297">
        <v>20.553618673194375</v>
      </c>
      <c r="P32" s="298">
        <v>13</v>
      </c>
      <c r="Q32" s="299">
        <v>0</v>
      </c>
      <c r="R32" s="299">
        <v>133</v>
      </c>
    </row>
    <row r="33" spans="1:18" ht="16.5">
      <c r="A33" s="291" t="s">
        <v>119</v>
      </c>
      <c r="B33" s="292" t="s">
        <v>335</v>
      </c>
      <c r="C33" s="282" t="s">
        <v>67</v>
      </c>
      <c r="D33" s="283">
        <v>0.83285714285714285</v>
      </c>
      <c r="E33" s="293">
        <v>8177</v>
      </c>
      <c r="F33" s="284" t="s">
        <v>124</v>
      </c>
      <c r="G33" s="294" t="s">
        <v>236</v>
      </c>
      <c r="H33" s="295">
        <v>1</v>
      </c>
      <c r="I33" s="285">
        <v>2266.0790000000002</v>
      </c>
      <c r="J33" s="286">
        <v>4.3096427768042879E-2</v>
      </c>
      <c r="K33" s="286">
        <v>0.35689631042854586</v>
      </c>
      <c r="L33" s="286">
        <v>0.20211122383641522</v>
      </c>
      <c r="M33" s="296">
        <v>14.074999999999999</v>
      </c>
      <c r="N33" s="297">
        <v>0.70606541078223661</v>
      </c>
      <c r="O33" s="297">
        <v>3.0007779958245053</v>
      </c>
      <c r="P33" s="298">
        <v>43</v>
      </c>
      <c r="Q33" s="299">
        <v>16</v>
      </c>
      <c r="R33" s="299">
        <v>68</v>
      </c>
    </row>
    <row r="34" spans="1:18" ht="16.5">
      <c r="A34" s="291" t="s">
        <v>119</v>
      </c>
      <c r="B34" s="292" t="s">
        <v>546</v>
      </c>
      <c r="C34" s="282" t="s">
        <v>67</v>
      </c>
      <c r="D34" s="283">
        <v>0.82281797904140097</v>
      </c>
      <c r="E34" s="293">
        <v>9966</v>
      </c>
      <c r="F34" s="284" t="s">
        <v>124</v>
      </c>
      <c r="G34" s="294" t="s">
        <v>399</v>
      </c>
      <c r="H34" s="295">
        <v>2</v>
      </c>
      <c r="I34" s="285">
        <v>627.07299999999998</v>
      </c>
      <c r="J34" s="286">
        <v>5.1530739946070526E-2</v>
      </c>
      <c r="K34" s="286">
        <v>0.33449325797265417</v>
      </c>
      <c r="L34" s="286">
        <v>0.15309222371239076</v>
      </c>
      <c r="M34" s="296">
        <v>15.928000000000001</v>
      </c>
      <c r="N34" s="297">
        <v>0.79735533183536844</v>
      </c>
      <c r="O34" s="297">
        <v>8.6114375838219797</v>
      </c>
      <c r="P34" s="298">
        <v>18</v>
      </c>
      <c r="Q34" s="299">
        <v>5</v>
      </c>
      <c r="R34" s="299">
        <v>54</v>
      </c>
    </row>
    <row r="35" spans="1:18" ht="16.5">
      <c r="A35" s="291" t="s">
        <v>119</v>
      </c>
      <c r="B35" s="292" t="s">
        <v>339</v>
      </c>
      <c r="C35" s="282" t="s">
        <v>70</v>
      </c>
      <c r="D35" s="283">
        <v>0.78409090909090906</v>
      </c>
      <c r="E35" s="293">
        <v>2107</v>
      </c>
      <c r="F35" s="284" t="s">
        <v>121</v>
      </c>
      <c r="G35" s="294" t="s">
        <v>217</v>
      </c>
      <c r="H35" s="295">
        <v>1</v>
      </c>
      <c r="I35" s="285">
        <v>2821.1529999999998</v>
      </c>
      <c r="J35" s="286">
        <v>5.9656315987949786E-2</v>
      </c>
      <c r="K35" s="286">
        <v>0.35360422128069308</v>
      </c>
      <c r="L35" s="286">
        <v>0.16199050530049239</v>
      </c>
      <c r="M35" s="296">
        <v>15.544</v>
      </c>
      <c r="N35" s="297">
        <v>0</v>
      </c>
      <c r="O35" s="297">
        <v>19.814593536756071</v>
      </c>
      <c r="P35" s="298">
        <v>23</v>
      </c>
      <c r="Q35" s="299">
        <v>0</v>
      </c>
      <c r="R35" s="299">
        <v>559</v>
      </c>
    </row>
    <row r="36" spans="1:18" ht="16.5">
      <c r="A36" s="291" t="s">
        <v>119</v>
      </c>
      <c r="B36" s="292" t="s">
        <v>341</v>
      </c>
      <c r="C36" s="282" t="s">
        <v>70</v>
      </c>
      <c r="D36" s="283">
        <v>0.79035506944932266</v>
      </c>
      <c r="E36" s="293">
        <v>9099</v>
      </c>
      <c r="F36" s="284" t="s">
        <v>121</v>
      </c>
      <c r="G36" s="294" t="s">
        <v>224</v>
      </c>
      <c r="H36" s="295">
        <v>10</v>
      </c>
      <c r="I36" s="285">
        <v>5421.4759999999997</v>
      </c>
      <c r="J36" s="286">
        <v>3.590744416988368E-2</v>
      </c>
      <c r="K36" s="286">
        <v>0.3486610809407546</v>
      </c>
      <c r="L36" s="286">
        <v>0.15659942052680859</v>
      </c>
      <c r="M36" s="296">
        <v>16.582000000000001</v>
      </c>
      <c r="N36" s="297">
        <v>0.20289677571200168</v>
      </c>
      <c r="O36" s="297">
        <v>35.765168009597389</v>
      </c>
      <c r="P36" s="298">
        <v>48</v>
      </c>
      <c r="Q36" s="299">
        <v>11</v>
      </c>
      <c r="R36" s="299">
        <v>1939</v>
      </c>
    </row>
    <row r="37" spans="1:18" ht="16.5">
      <c r="A37" s="291" t="s">
        <v>119</v>
      </c>
      <c r="B37" s="292" t="s">
        <v>351</v>
      </c>
      <c r="C37" s="282" t="s">
        <v>70</v>
      </c>
      <c r="D37" s="283">
        <v>0.76954545454545453</v>
      </c>
      <c r="E37" s="293">
        <v>6465</v>
      </c>
      <c r="F37" s="284" t="s">
        <v>121</v>
      </c>
      <c r="G37" s="294" t="s">
        <v>225</v>
      </c>
      <c r="H37" s="295">
        <v>1</v>
      </c>
      <c r="I37" s="285">
        <v>2290.29</v>
      </c>
      <c r="J37" s="286">
        <v>3.6581690293181653E-2</v>
      </c>
      <c r="K37" s="286">
        <v>0.36723703395927271</v>
      </c>
      <c r="L37" s="286">
        <v>0.15805858646721593</v>
      </c>
      <c r="M37" s="296">
        <v>20.701000000000001</v>
      </c>
      <c r="N37" s="297">
        <v>4.3662592946744738E-2</v>
      </c>
      <c r="O37" s="297">
        <v>14.234005300638785</v>
      </c>
      <c r="P37" s="298">
        <v>44</v>
      </c>
      <c r="Q37" s="299">
        <v>1</v>
      </c>
      <c r="R37" s="299">
        <v>326</v>
      </c>
    </row>
    <row r="38" spans="1:18" ht="16.5">
      <c r="A38" s="291" t="s">
        <v>119</v>
      </c>
      <c r="B38" s="292" t="s">
        <v>559</v>
      </c>
      <c r="C38" s="282" t="s">
        <v>67</v>
      </c>
      <c r="D38" s="283">
        <v>0.81067922114683943</v>
      </c>
      <c r="E38" s="293">
        <v>2113</v>
      </c>
      <c r="F38" s="284" t="s">
        <v>91</v>
      </c>
      <c r="G38" s="294" t="s">
        <v>240</v>
      </c>
      <c r="H38" s="295">
        <v>3</v>
      </c>
      <c r="I38" s="285">
        <v>533.80200000000002</v>
      </c>
      <c r="J38" s="286">
        <v>1.1730574493959449E-2</v>
      </c>
      <c r="K38" s="286">
        <v>0.36161154028881126</v>
      </c>
      <c r="L38" s="286">
        <v>5.6200613710701716E-2</v>
      </c>
      <c r="M38" s="296">
        <v>13.907</v>
      </c>
      <c r="N38" s="297">
        <v>0.37467075807134481</v>
      </c>
      <c r="O38" s="297">
        <v>11.240122742140343</v>
      </c>
      <c r="P38" s="298">
        <v>14</v>
      </c>
      <c r="Q38" s="299">
        <v>2</v>
      </c>
      <c r="R38" s="299">
        <v>60</v>
      </c>
    </row>
    <row r="39" spans="1:18" ht="16.5">
      <c r="A39" s="291" t="s">
        <v>119</v>
      </c>
      <c r="B39" s="292" t="s">
        <v>359</v>
      </c>
      <c r="C39" s="282" t="s">
        <v>70</v>
      </c>
      <c r="D39" s="283">
        <v>0.79337727940021874</v>
      </c>
      <c r="E39" s="293">
        <v>467</v>
      </c>
      <c r="F39" s="284" t="s">
        <v>124</v>
      </c>
      <c r="G39" s="294" t="s">
        <v>237</v>
      </c>
      <c r="H39" s="295">
        <v>2</v>
      </c>
      <c r="I39" s="285">
        <v>1809.0320000000002</v>
      </c>
      <c r="J39" s="286">
        <v>2.6301723514882001E-2</v>
      </c>
      <c r="K39" s="286">
        <v>0.4580875452241972</v>
      </c>
      <c r="L39" s="286">
        <v>0.18020687306802755</v>
      </c>
      <c r="M39" s="296">
        <v>18.645</v>
      </c>
      <c r="N39" s="297">
        <v>0</v>
      </c>
      <c r="O39" s="297">
        <v>5.8042091018843225</v>
      </c>
      <c r="P39" s="298">
        <v>72</v>
      </c>
      <c r="Q39" s="299">
        <v>0</v>
      </c>
      <c r="R39" s="299">
        <v>105</v>
      </c>
    </row>
    <row r="40" spans="1:18" ht="16.5">
      <c r="A40" s="291" t="s">
        <v>119</v>
      </c>
      <c r="B40" s="292" t="s">
        <v>369</v>
      </c>
      <c r="C40" s="282" t="s">
        <v>67</v>
      </c>
      <c r="D40" s="283">
        <v>0.84112578930187842</v>
      </c>
      <c r="E40" s="293">
        <v>992</v>
      </c>
      <c r="F40" s="284" t="s">
        <v>121</v>
      </c>
      <c r="G40" s="294" t="s">
        <v>224</v>
      </c>
      <c r="H40" s="295">
        <v>6</v>
      </c>
      <c r="I40" s="285">
        <v>2067.4270000000001</v>
      </c>
      <c r="J40" s="286">
        <v>2.2791499849593371E-2</v>
      </c>
      <c r="K40" s="286">
        <v>0.36462717298709435</v>
      </c>
      <c r="L40" s="286">
        <v>0.19694385666925407</v>
      </c>
      <c r="M40" s="296">
        <v>17.606000000000002</v>
      </c>
      <c r="N40" s="297">
        <v>0.19347720620849007</v>
      </c>
      <c r="O40" s="297">
        <v>29.263427439034121</v>
      </c>
      <c r="P40" s="298">
        <v>20</v>
      </c>
      <c r="Q40" s="299">
        <v>4</v>
      </c>
      <c r="R40" s="299">
        <v>646</v>
      </c>
    </row>
    <row r="41" spans="1:18" ht="16.5">
      <c r="A41" s="291" t="s">
        <v>119</v>
      </c>
      <c r="B41" s="292" t="s">
        <v>571</v>
      </c>
      <c r="C41" s="282" t="s">
        <v>67</v>
      </c>
      <c r="D41" s="283">
        <v>0.81720524033439568</v>
      </c>
      <c r="E41" s="293">
        <v>6926</v>
      </c>
      <c r="F41" s="284" t="s">
        <v>123</v>
      </c>
      <c r="G41" s="294" t="s">
        <v>466</v>
      </c>
      <c r="H41" s="295">
        <v>2</v>
      </c>
      <c r="I41" s="285">
        <v>1335.749</v>
      </c>
      <c r="J41" s="286">
        <v>2.5601825119332948E-2</v>
      </c>
      <c r="K41" s="286">
        <v>0.38884280045783598</v>
      </c>
      <c r="L41" s="286">
        <v>0.16919346374206531</v>
      </c>
      <c r="M41" s="296">
        <v>16.725999999999999</v>
      </c>
      <c r="N41" s="297">
        <v>0</v>
      </c>
      <c r="O41" s="297">
        <v>3.7432182243819758</v>
      </c>
      <c r="P41" s="298">
        <v>39</v>
      </c>
      <c r="Q41" s="299">
        <v>0</v>
      </c>
      <c r="R41" s="299">
        <v>50</v>
      </c>
    </row>
    <row r="42" spans="1:18" ht="16.5">
      <c r="A42" s="291" t="s">
        <v>119</v>
      </c>
      <c r="B42" s="292" t="s">
        <v>373</v>
      </c>
      <c r="C42" s="282" t="s">
        <v>67</v>
      </c>
      <c r="D42" s="283">
        <v>0.83699940272831586</v>
      </c>
      <c r="E42" s="293">
        <v>1897</v>
      </c>
      <c r="F42" s="284" t="s">
        <v>121</v>
      </c>
      <c r="G42" s="294" t="s">
        <v>223</v>
      </c>
      <c r="H42" s="295">
        <v>4</v>
      </c>
      <c r="I42" s="285">
        <v>1199.1440000000002</v>
      </c>
      <c r="J42" s="286">
        <v>2.9326601551962983E-2</v>
      </c>
      <c r="K42" s="286">
        <v>0.42599856136304159</v>
      </c>
      <c r="L42" s="286">
        <v>0.16428385581714958</v>
      </c>
      <c r="M42" s="296">
        <v>17.241</v>
      </c>
      <c r="N42" s="297">
        <v>0</v>
      </c>
      <c r="O42" s="297">
        <v>17.595885064679468</v>
      </c>
      <c r="P42" s="298">
        <v>31</v>
      </c>
      <c r="Q42" s="299">
        <v>0</v>
      </c>
      <c r="R42" s="299">
        <v>211</v>
      </c>
    </row>
    <row r="43" spans="1:18" ht="16.5">
      <c r="A43" s="291" t="s">
        <v>119</v>
      </c>
      <c r="B43" s="292" t="s">
        <v>377</v>
      </c>
      <c r="C43" s="282" t="s">
        <v>67</v>
      </c>
      <c r="D43" s="283">
        <v>0.81320049507916847</v>
      </c>
      <c r="E43" s="293">
        <v>9591</v>
      </c>
      <c r="F43" s="284" t="s">
        <v>91</v>
      </c>
      <c r="G43" s="294" t="s">
        <v>241</v>
      </c>
      <c r="H43" s="295">
        <v>2</v>
      </c>
      <c r="I43" s="285">
        <v>510.51499999999999</v>
      </c>
      <c r="J43" s="286">
        <v>5.3387015894936336E-2</v>
      </c>
      <c r="K43" s="286">
        <v>0.2733662071424367</v>
      </c>
      <c r="L43" s="286">
        <v>7.6393445834108703E-2</v>
      </c>
      <c r="M43" s="296">
        <v>13.321</v>
      </c>
      <c r="N43" s="297">
        <v>0</v>
      </c>
      <c r="O43" s="297">
        <v>7.2475833227231323</v>
      </c>
      <c r="P43" s="298">
        <v>1</v>
      </c>
      <c r="Q43" s="299">
        <v>0</v>
      </c>
      <c r="R43" s="299">
        <v>37</v>
      </c>
    </row>
    <row r="44" spans="1:18" ht="16.5">
      <c r="A44" s="291" t="s">
        <v>119</v>
      </c>
      <c r="B44" s="292" t="s">
        <v>414</v>
      </c>
      <c r="C44" s="282" t="s">
        <v>67</v>
      </c>
      <c r="D44" s="283">
        <v>0.81213998133648047</v>
      </c>
      <c r="E44" s="293">
        <v>915</v>
      </c>
      <c r="F44" s="284" t="s">
        <v>121</v>
      </c>
      <c r="G44" s="294" t="s">
        <v>216</v>
      </c>
      <c r="H44" s="295">
        <v>6</v>
      </c>
      <c r="I44" s="285">
        <v>1144.8900000000001</v>
      </c>
      <c r="J44" s="286">
        <v>5.6980920386621697E-2</v>
      </c>
      <c r="K44" s="286">
        <v>0.39917941119757511</v>
      </c>
      <c r="L44" s="286">
        <v>0.17468927145839336</v>
      </c>
      <c r="M44" s="296">
        <v>17.706</v>
      </c>
      <c r="N44" s="297">
        <v>0</v>
      </c>
      <c r="O44" s="297">
        <v>10.044633108857619</v>
      </c>
      <c r="P44" s="298">
        <v>16</v>
      </c>
      <c r="Q44" s="299">
        <v>0</v>
      </c>
      <c r="R44" s="299">
        <v>115</v>
      </c>
    </row>
    <row r="45" spans="1:18" ht="16.5">
      <c r="A45" s="291" t="s">
        <v>119</v>
      </c>
      <c r="B45" s="292" t="s">
        <v>589</v>
      </c>
      <c r="C45" s="282" t="s">
        <v>70</v>
      </c>
      <c r="D45" s="283">
        <v>0.75873906765504728</v>
      </c>
      <c r="E45" s="293">
        <v>6413</v>
      </c>
      <c r="F45" s="284" t="s">
        <v>91</v>
      </c>
      <c r="G45" s="294" t="s">
        <v>218</v>
      </c>
      <c r="H45" s="295">
        <v>2</v>
      </c>
      <c r="I45" s="285">
        <v>532.34199999999998</v>
      </c>
      <c r="J45" s="286">
        <v>1.55928643213516E-2</v>
      </c>
      <c r="K45" s="286">
        <v>0.41572534672904793</v>
      </c>
      <c r="L45" s="286">
        <v>6.8199119309751186E-2</v>
      </c>
      <c r="M45" s="296">
        <v>15.627000000000001</v>
      </c>
      <c r="N45" s="297">
        <v>0.56354749390429459</v>
      </c>
      <c r="O45" s="297">
        <v>17.469972311033132</v>
      </c>
      <c r="P45" s="298">
        <v>22</v>
      </c>
      <c r="Q45" s="299">
        <v>3</v>
      </c>
      <c r="R45" s="299">
        <v>93</v>
      </c>
    </row>
    <row r="46" spans="1:18" ht="16.5">
      <c r="A46" s="291" t="s">
        <v>119</v>
      </c>
      <c r="B46" s="292" t="s">
        <v>383</v>
      </c>
      <c r="C46" s="282" t="s">
        <v>67</v>
      </c>
      <c r="D46" s="283">
        <v>0.81241828574117492</v>
      </c>
      <c r="E46" s="293">
        <v>5647</v>
      </c>
      <c r="F46" s="284" t="s">
        <v>122</v>
      </c>
      <c r="G46" s="294" t="s">
        <v>228</v>
      </c>
      <c r="H46" s="295">
        <v>3</v>
      </c>
      <c r="I46" s="285">
        <v>469.76000000000005</v>
      </c>
      <c r="J46" s="286">
        <v>6.7199913525025204E-2</v>
      </c>
      <c r="K46" s="286">
        <v>0.36451354458428398</v>
      </c>
      <c r="L46" s="286">
        <v>0.11399490307535062</v>
      </c>
      <c r="M46" s="296">
        <v>16.161000000000001</v>
      </c>
      <c r="N46" s="297">
        <v>0.21287465940054492</v>
      </c>
      <c r="O46" s="297">
        <v>8.7278610354223432</v>
      </c>
      <c r="P46" s="298">
        <v>15</v>
      </c>
      <c r="Q46" s="299">
        <v>1</v>
      </c>
      <c r="R46" s="299">
        <v>45</v>
      </c>
    </row>
  </sheetData>
  <phoneticPr fontId="2" type="noConversion"/>
  <conditionalFormatting sqref="C14:D46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L13"/>
  <sheetViews>
    <sheetView showGridLines="0" workbookViewId="0">
      <selection activeCell="O27" sqref="O27"/>
    </sheetView>
  </sheetViews>
  <sheetFormatPr defaultRowHeight="13.5"/>
  <cols>
    <col min="1" max="16384" width="9.140625" style="266"/>
  </cols>
  <sheetData>
    <row r="1" spans="1:12">
      <c r="A1" s="261"/>
      <c r="B1" s="262"/>
      <c r="C1" s="263"/>
      <c r="D1" s="264"/>
      <c r="E1" s="264"/>
      <c r="F1" s="265"/>
      <c r="G1" s="264"/>
      <c r="H1" s="264"/>
      <c r="I1" s="264"/>
      <c r="J1" s="264"/>
      <c r="K1" s="264"/>
      <c r="L1" s="264"/>
    </row>
    <row r="2" spans="1:12" ht="41.25">
      <c r="A2" s="302" t="s">
        <v>436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</row>
    <row r="4" spans="1:12" ht="17.25">
      <c r="A4" s="267" t="s">
        <v>391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</row>
    <row r="5" spans="1:12" ht="26.25">
      <c r="A5" s="269" t="s">
        <v>392</v>
      </c>
    </row>
    <row r="6" spans="1:12" ht="26.25">
      <c r="A6" s="269" t="s">
        <v>393</v>
      </c>
    </row>
    <row r="7" spans="1:12" ht="26.25">
      <c r="A7" s="269"/>
    </row>
    <row r="8" spans="1:12" ht="17.25">
      <c r="A8" s="270" t="s">
        <v>394</v>
      </c>
    </row>
    <row r="9" spans="1:12" ht="40.5">
      <c r="A9" s="234" t="s">
        <v>0</v>
      </c>
      <c r="B9" s="235" t="s">
        <v>74</v>
      </c>
      <c r="C9" s="236" t="s">
        <v>65</v>
      </c>
      <c r="D9" s="236" t="s">
        <v>162</v>
      </c>
      <c r="E9" s="237" t="s">
        <v>148</v>
      </c>
      <c r="F9" s="235" t="s">
        <v>153</v>
      </c>
      <c r="G9" s="237" t="s">
        <v>151</v>
      </c>
      <c r="H9" s="237" t="s">
        <v>155</v>
      </c>
      <c r="I9" s="238" t="s">
        <v>157</v>
      </c>
      <c r="J9" s="237" t="s">
        <v>11</v>
      </c>
      <c r="K9" s="237" t="s">
        <v>12</v>
      </c>
      <c r="L9" s="272" t="s">
        <v>184</v>
      </c>
    </row>
    <row r="10" spans="1:12" ht="16.5">
      <c r="A10" s="239" t="s">
        <v>119</v>
      </c>
      <c r="B10" s="240" t="s">
        <v>423</v>
      </c>
      <c r="C10" s="241" t="s">
        <v>67</v>
      </c>
      <c r="D10" s="242">
        <v>0.83678249845712194</v>
      </c>
      <c r="E10" s="243">
        <v>5662</v>
      </c>
      <c r="F10" s="244" t="s">
        <v>91</v>
      </c>
      <c r="G10" s="245" t="s">
        <v>218</v>
      </c>
      <c r="H10" s="246">
        <v>2</v>
      </c>
      <c r="I10" s="247">
        <v>926.58100000000013</v>
      </c>
      <c r="J10" s="248">
        <v>1.4803131376252087E-2</v>
      </c>
      <c r="K10" s="248">
        <v>0.42947586677390676</v>
      </c>
      <c r="L10" s="271">
        <v>35</v>
      </c>
    </row>
    <row r="11" spans="1:12" ht="16.5">
      <c r="A11" s="239" t="s">
        <v>119</v>
      </c>
      <c r="B11" s="240" t="s">
        <v>266</v>
      </c>
      <c r="C11" s="241" t="s">
        <v>67</v>
      </c>
      <c r="D11" s="242">
        <v>0.82699999999999996</v>
      </c>
      <c r="E11" s="243">
        <v>3295</v>
      </c>
      <c r="F11" s="244" t="s">
        <v>122</v>
      </c>
      <c r="G11" s="245" t="s">
        <v>226</v>
      </c>
      <c r="H11" s="246">
        <v>1</v>
      </c>
      <c r="I11" s="247">
        <v>2040.547</v>
      </c>
      <c r="J11" s="248">
        <v>3.3294059275845063E-2</v>
      </c>
      <c r="K11" s="248">
        <v>0.34184790734111548</v>
      </c>
      <c r="L11" s="271">
        <v>38</v>
      </c>
    </row>
    <row r="12" spans="1:12" ht="16.5">
      <c r="A12" s="239" t="s">
        <v>119</v>
      </c>
      <c r="B12" s="240" t="s">
        <v>272</v>
      </c>
      <c r="C12" s="241" t="s">
        <v>70</v>
      </c>
      <c r="D12" s="242">
        <v>0.76539108120366939</v>
      </c>
      <c r="E12" s="243">
        <v>5618</v>
      </c>
      <c r="F12" s="244" t="s">
        <v>123</v>
      </c>
      <c r="G12" s="245" t="s">
        <v>232</v>
      </c>
      <c r="H12" s="246">
        <v>5</v>
      </c>
      <c r="I12" s="247">
        <v>1107.848</v>
      </c>
      <c r="J12" s="248">
        <v>2.1520046507445378E-2</v>
      </c>
      <c r="K12" s="248">
        <v>0.45396947558909995</v>
      </c>
      <c r="L12" s="271">
        <v>32</v>
      </c>
    </row>
    <row r="13" spans="1:12" ht="16.5">
      <c r="A13" s="239" t="s">
        <v>119</v>
      </c>
      <c r="B13" s="240" t="s">
        <v>284</v>
      </c>
      <c r="C13" s="241" t="s">
        <v>68</v>
      </c>
      <c r="D13" s="242">
        <v>0.91499999999999992</v>
      </c>
      <c r="E13" s="243">
        <v>9696</v>
      </c>
      <c r="F13" s="244" t="s">
        <v>121</v>
      </c>
      <c r="G13" s="245" t="s">
        <v>217</v>
      </c>
      <c r="H13" s="246">
        <v>1</v>
      </c>
      <c r="I13" s="247">
        <v>3376.7890000000002</v>
      </c>
      <c r="J13" s="248">
        <v>1.9778252232212572E-2</v>
      </c>
      <c r="K13" s="248">
        <v>0.3540870923879989</v>
      </c>
      <c r="L13" s="271">
        <v>35</v>
      </c>
    </row>
  </sheetData>
  <mergeCells count="1">
    <mergeCell ref="A2:L2"/>
  </mergeCells>
  <phoneticPr fontId="2" type="noConversion"/>
  <conditionalFormatting sqref="C10:D13">
    <cfRule type="containsText" dxfId="9" priority="1" operator="containsText" text="F">
      <formula>NOT(ISERROR(SEARCH("F",C10)))</formula>
    </cfRule>
    <cfRule type="containsText" dxfId="8" priority="2" operator="containsText" text="D">
      <formula>NOT(ISERROR(SEARCH("D",C10)))</formula>
    </cfRule>
    <cfRule type="containsText" dxfId="7" priority="3" operator="containsText" text="C">
      <formula>NOT(ISERROR(SEARCH("C",C10)))</formula>
    </cfRule>
    <cfRule type="containsText" dxfId="6" priority="4" operator="containsText" text="B">
      <formula>NOT(ISERROR(SEARCH("B",C10)))</formula>
    </cfRule>
    <cfRule type="containsText" dxfId="5" priority="5" operator="containsText" text="A">
      <formula>NOT(ISERROR(SEARCH("A",C10)))</formula>
    </cfRule>
    <cfRule type="containsText" dxfId="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2024-08-02T02:29:36Z</dcterms:modified>
</cp:coreProperties>
</file>