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009FACF4-B6A6-4AEA-ACFA-E5CA46E433D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명단'!$A$13:$R$66</definedName>
    <definedName name="_xlnm._FilterDatabase" localSheetId="4" hidden="1">운전자별!$A$4:$BR$123</definedName>
    <definedName name="_xlnm._FilterDatabase" localSheetId="3" hidden="1">차량별!$A$4:$AY$4</definedName>
    <definedName name="_xlnm.Print_Area" localSheetId="4">운전자별!$A$1:$R$129</definedName>
    <definedName name="_xlnm.Print_Area" localSheetId="1">종합!$A$1:$L$127</definedName>
    <definedName name="_xlnm.Print_Area" localSheetId="3">차량별!$A$1:$T$52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7" i="12" l="1"/>
  <c r="H119" i="12"/>
  <c r="R129" i="7"/>
  <c r="Q129" i="7"/>
  <c r="P129" i="7"/>
  <c r="O129" i="7"/>
  <c r="N129" i="7"/>
  <c r="M129" i="7"/>
  <c r="K129" i="7"/>
  <c r="J129" i="7"/>
  <c r="I129" i="7"/>
  <c r="L129" i="7" s="1"/>
  <c r="H129" i="7"/>
  <c r="G129" i="7"/>
  <c r="F129" i="7"/>
  <c r="E129" i="7"/>
  <c r="D129" i="7"/>
  <c r="C129" i="7"/>
  <c r="B129" i="7"/>
  <c r="A129" i="7"/>
  <c r="R128" i="7"/>
  <c r="Q128" i="7"/>
  <c r="P128" i="7"/>
  <c r="O128" i="7"/>
  <c r="N128" i="7"/>
  <c r="M128" i="7"/>
  <c r="K128" i="7"/>
  <c r="J128" i="7"/>
  <c r="I128" i="7"/>
  <c r="L128" i="7" s="1"/>
  <c r="H128" i="7"/>
  <c r="G128" i="7"/>
  <c r="F128" i="7"/>
  <c r="E128" i="7"/>
  <c r="D128" i="7"/>
  <c r="C128" i="7"/>
  <c r="B128" i="7"/>
  <c r="A128" i="7"/>
  <c r="R127" i="7"/>
  <c r="Q127" i="7"/>
  <c r="P127" i="7"/>
  <c r="O127" i="7"/>
  <c r="N127" i="7"/>
  <c r="M127" i="7"/>
  <c r="K127" i="7"/>
  <c r="J127" i="7"/>
  <c r="I127" i="7"/>
  <c r="L127" i="7" s="1"/>
  <c r="H127" i="7"/>
  <c r="G127" i="7"/>
  <c r="F127" i="7"/>
  <c r="E127" i="7"/>
  <c r="D127" i="7"/>
  <c r="C127" i="7"/>
  <c r="B127" i="7"/>
  <c r="A127" i="7"/>
  <c r="R126" i="7"/>
  <c r="Q126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A126" i="7"/>
  <c r="R125" i="7"/>
  <c r="Q125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A125" i="7"/>
  <c r="R124" i="7"/>
  <c r="Q124" i="7"/>
  <c r="P124" i="7"/>
  <c r="O124" i="7"/>
  <c r="N124" i="7"/>
  <c r="M124" i="7"/>
  <c r="K124" i="7"/>
  <c r="J124" i="7"/>
  <c r="I124" i="7"/>
  <c r="L124" i="7" s="1"/>
  <c r="H124" i="7"/>
  <c r="G124" i="7"/>
  <c r="F124" i="7"/>
  <c r="E124" i="7"/>
  <c r="D124" i="7"/>
  <c r="C124" i="7"/>
  <c r="B124" i="7"/>
  <c r="A124" i="7"/>
  <c r="T52" i="60"/>
  <c r="S52" i="60"/>
  <c r="R52" i="60"/>
  <c r="Q52" i="60"/>
  <c r="P52" i="60"/>
  <c r="O52" i="60"/>
  <c r="N52" i="60"/>
  <c r="M52" i="60"/>
  <c r="L52" i="60"/>
  <c r="K52" i="60"/>
  <c r="J52" i="60"/>
  <c r="I52" i="60"/>
  <c r="H52" i="60"/>
  <c r="G52" i="60"/>
  <c r="F52" i="60" s="1"/>
  <c r="E52" i="60"/>
  <c r="D52" i="60"/>
  <c r="C52" i="60"/>
  <c r="B52" i="60"/>
  <c r="A52" i="60"/>
  <c r="T51" i="60"/>
  <c r="S51" i="60"/>
  <c r="R51" i="60"/>
  <c r="Q51" i="60"/>
  <c r="P51" i="60"/>
  <c r="O51" i="60"/>
  <c r="N51" i="60"/>
  <c r="M51" i="60"/>
  <c r="L51" i="60"/>
  <c r="K51" i="60"/>
  <c r="J51" i="60"/>
  <c r="I51" i="60"/>
  <c r="H51" i="60"/>
  <c r="G51" i="60"/>
  <c r="E51" i="60"/>
  <c r="D51" i="60"/>
  <c r="C51" i="60"/>
  <c r="B51" i="60"/>
  <c r="A51" i="60"/>
  <c r="T50" i="60"/>
  <c r="S50" i="60"/>
  <c r="R50" i="60"/>
  <c r="Q50" i="60"/>
  <c r="P50" i="60"/>
  <c r="O50" i="60"/>
  <c r="N50" i="60"/>
  <c r="M50" i="60"/>
  <c r="L50" i="60"/>
  <c r="K50" i="60"/>
  <c r="J50" i="60"/>
  <c r="I50" i="60"/>
  <c r="H50" i="60"/>
  <c r="F50" i="60" s="1"/>
  <c r="G50" i="60"/>
  <c r="E50" i="60"/>
  <c r="D50" i="60"/>
  <c r="C50" i="60"/>
  <c r="B50" i="60"/>
  <c r="A50" i="60"/>
  <c r="T49" i="60"/>
  <c r="S49" i="60"/>
  <c r="R49" i="60"/>
  <c r="Q49" i="60"/>
  <c r="P49" i="60"/>
  <c r="O49" i="60"/>
  <c r="N49" i="60"/>
  <c r="M49" i="60"/>
  <c r="L49" i="60"/>
  <c r="K49" i="60"/>
  <c r="J49" i="60"/>
  <c r="I49" i="60"/>
  <c r="H49" i="60"/>
  <c r="G49" i="60"/>
  <c r="F49" i="60"/>
  <c r="E49" i="60"/>
  <c r="D49" i="60"/>
  <c r="C49" i="60"/>
  <c r="B49" i="60"/>
  <c r="A49" i="60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F51" i="60" l="1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5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46" i="60" l="1"/>
  <c r="F48" i="60"/>
  <c r="F47" i="60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18" i="12" l="1"/>
  <c r="B119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B115" i="12" l="1"/>
  <c r="B116" i="12"/>
  <c r="B117" i="12"/>
  <c r="U61" i="12"/>
  <c r="E116" i="12" l="1"/>
  <c r="I116" i="12"/>
  <c r="J116" i="12"/>
  <c r="D116" i="12"/>
  <c r="F115" i="12"/>
  <c r="I115" i="12"/>
  <c r="H115" i="12"/>
  <c r="F116" i="12"/>
  <c r="F119" i="12"/>
  <c r="D119" i="12"/>
  <c r="E119" i="12"/>
  <c r="G119" i="12"/>
  <c r="F117" i="12"/>
  <c r="I117" i="12"/>
  <c r="G116" i="12"/>
  <c r="H116" i="12"/>
  <c r="H118" i="12"/>
  <c r="J10" i="12"/>
  <c r="J29" i="12" s="1"/>
  <c r="K25" i="12"/>
  <c r="D117" i="12" l="1"/>
  <c r="D115" i="12"/>
  <c r="H114" i="12"/>
  <c r="J115" i="12"/>
  <c r="F118" i="12"/>
  <c r="G115" i="12"/>
  <c r="E117" i="12"/>
  <c r="F114" i="12"/>
  <c r="D118" i="12"/>
  <c r="G114" i="12"/>
  <c r="D114" i="12"/>
  <c r="J117" i="12"/>
  <c r="E115" i="12"/>
  <c r="E118" i="12"/>
  <c r="E114" i="12"/>
  <c r="J114" i="12"/>
  <c r="J119" i="12"/>
  <c r="G118" i="12"/>
  <c r="I118" i="12"/>
  <c r="G117" i="12"/>
  <c r="J118" i="12"/>
  <c r="I119" i="12"/>
  <c r="I114" i="12"/>
  <c r="D25" i="12"/>
  <c r="N47" i="12" a="1"/>
  <c r="H47" i="12" a="1"/>
  <c r="D47" i="12" a="1"/>
  <c r="G47" i="12" a="1"/>
  <c r="I47" i="12" a="1"/>
  <c r="E47" i="12" a="1"/>
  <c r="F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<sst xmlns="http://schemas.openxmlformats.org/spreadsheetml/2006/main" count="3264" uniqueCount="714">
  <si>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</si>
  <si>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</si>
  <si>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</si>
  <si>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</si>
  <si>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</si>
  <si>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</si>
  <si>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</si>
  <si>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</si>
  <si>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</si>
  <si>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</si>
  <si>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</si>
  <si>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</si>
  <si>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</si>
  <si>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</si>
  <si>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</si>
  <si>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</si>
  <si>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</si>
  <si>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</si>
  <si>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</si>
  <si>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</si>
  <si>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</si>
  <si>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</si>
  <si>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</si>
  <si>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</si>
  <si>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</si>
  <si>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</si>
  <si>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</si>
  <si>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</si>
  <si>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</si>
  <si>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</si>
  <si>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</si>
  <si>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</si>
  <si>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</si>
  <si>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</si>
  <si>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</si>
  <si>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</si>
  <si>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</si>
  <si>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</si>
  <si>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</si>
  <si>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</si>
  <si>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</si>
  <si>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</si>
  <si>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</si>
  <si>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</si>
  <si>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</si>
  <si>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</si>
  <si>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</si>
  <si>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</si>
  <si>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</si>
  <si>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</si>
  <si>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</si>
  <si>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</si>
  <si>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</si>
  <si>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</si>
  <si>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</si>
  <si>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</si>
  <si>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</si>
  <si>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</si>
  <si>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</si>
  <si>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</si>
  <si>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</si>
  <si>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</si>
  <si>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</si>
  <si>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</si>
  <si>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</si>
  <si>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</si>
  <si>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</si>
  <si>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</si>
  <si>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</si>
  <si>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</si>
  <si>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</si>
  <si>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</si>
  <si>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</si>
  <si>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</si>
  <si>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</si>
  <si>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</si>
  <si>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</si>
  <si>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</si>
  <si>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</si>
  <si>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</si>
  <si>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</si>
  <si>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</si>
  <si>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</si>
  <si>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</si>
  <si>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</si>
  <si>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</si>
  <si>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</si>
  <si>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</si>
  <si>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</si>
  <si>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</si>
  <si>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</si>
  <si>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</si>
  <si>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</si>
  <si>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</si>
  <si>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</si>
  <si>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</si>
  <si>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</si>
  <si>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</si>
  <si>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</si>
  <si>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</si>
  <si>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</si>
  <si>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</si>
  <si>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</si>
  <si>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</si>
  <si>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</si>
  <si>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</si>
  <si>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</si>
  <si>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</si>
  <si>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</si>
  <si>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</si>
  <si>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</si>
  <si>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</si>
  <si>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</si>
  <si>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</si>
  <si>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</si>
  <si>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</si>
  <si>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</si>
  <si>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</si>
  <si>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신흥교통</t>
  </si>
  <si>
    <t>13</t>
  </si>
  <si>
    <t>330</t>
  </si>
  <si>
    <t>46</t>
  </si>
  <si>
    <t>519</t>
  </si>
  <si>
    <t>82</t>
  </si>
  <si>
    <t>93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</si>
  <si>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</si>
  <si>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</si>
  <si>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</si>
  <si>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</si>
  <si>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</si>
  <si>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</si>
  <si>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</si>
  <si>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</si>
  <si>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</si>
  <si>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</si>
  <si>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</si>
  <si>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</si>
  <si>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</si>
  <si>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</si>
  <si>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</si>
  <si>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</si>
  <si>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</si>
  <si>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</si>
  <si>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</si>
  <si>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</si>
  <si>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</si>
  <si>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</si>
  <si>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</si>
  <si>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</si>
  <si>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</si>
  <si>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</si>
  <si>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</si>
  <si>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</si>
  <si>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</si>
  <si>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</si>
  <si>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</si>
  <si>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</si>
  <si>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</si>
  <si>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</si>
  <si>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</si>
  <si>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</si>
  <si>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</si>
  <si>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</si>
  <si>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</si>
  <si>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</si>
  <si>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</si>
  <si>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</si>
  <si>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</si>
  <si>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</si>
  <si>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</si>
  <si>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</si>
  <si>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</si>
  <si>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</si>
  <si>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</si>
  <si>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</si>
  <si>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</si>
  <si>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</si>
  <si>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</si>
  <si>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</si>
  <si>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</si>
  <si>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</si>
  <si>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</si>
  <si>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</si>
  <si>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</si>
  <si>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</si>
  <si>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</si>
  <si>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</si>
  <si>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</si>
  <si>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</si>
  <si>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</si>
  <si>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</si>
  <si>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개선율(유카전)</t>
    <phoneticPr fontId="2" type="noConversion"/>
  </si>
  <si>
    <t>운전자코드</t>
  </si>
  <si>
    <t>맥스거리코드</t>
  </si>
  <si>
    <t>최대주행거리</t>
  </si>
  <si>
    <t>[TIP!!] 특별관리 운행사원 관리하려면?</t>
  </si>
  <si>
    <t>중형</t>
  </si>
  <si>
    <t>저상</t>
  </si>
  <si>
    <t>EC</t>
  </si>
  <si>
    <t>최현호</t>
  </si>
  <si>
    <t>신흥교통</t>
    <phoneticPr fontId="2" type="noConversion"/>
  </si>
  <si>
    <t>70바4006</t>
  </si>
  <si>
    <t>대형</t>
  </si>
  <si>
    <t>1313</t>
  </si>
  <si>
    <t>신흥교통13A1</t>
  </si>
  <si>
    <t>70바4007</t>
  </si>
  <si>
    <t>신흥교통13B1</t>
  </si>
  <si>
    <t>71바6251</t>
  </si>
  <si>
    <t>71바6261</t>
  </si>
  <si>
    <t>신흥교통13C1</t>
  </si>
  <si>
    <t>71바6262</t>
  </si>
  <si>
    <t>신흥교통13B3</t>
  </si>
  <si>
    <t>71바6275</t>
  </si>
  <si>
    <t>71바6277</t>
  </si>
  <si>
    <t>71바6286</t>
  </si>
  <si>
    <t>71바6290</t>
  </si>
  <si>
    <t>신흥교통13B2</t>
  </si>
  <si>
    <t>70바4003</t>
  </si>
  <si>
    <t>330330</t>
  </si>
  <si>
    <t>70바4011</t>
  </si>
  <si>
    <t>신흥교통330S1</t>
  </si>
  <si>
    <t>70바4013</t>
  </si>
  <si>
    <t>70바4014</t>
  </si>
  <si>
    <t>71바6253</t>
  </si>
  <si>
    <t>신흥교통330B1</t>
  </si>
  <si>
    <t>71바6255</t>
  </si>
  <si>
    <t>신흥교통330C1</t>
  </si>
  <si>
    <t>71바6295</t>
  </si>
  <si>
    <t>71바6297</t>
  </si>
  <si>
    <t>신흥교통330B2</t>
  </si>
  <si>
    <t>71바6298</t>
  </si>
  <si>
    <t>4646</t>
  </si>
  <si>
    <t>71바6276</t>
  </si>
  <si>
    <t>71바6279</t>
  </si>
  <si>
    <t>71바6280</t>
  </si>
  <si>
    <t>신흥교통46B1</t>
  </si>
  <si>
    <t>71바6282</t>
  </si>
  <si>
    <t>신흥교통46C1</t>
  </si>
  <si>
    <t>71바6284</t>
  </si>
  <si>
    <t>71바6287</t>
  </si>
  <si>
    <t>71바6288</t>
  </si>
  <si>
    <t>71바6289</t>
  </si>
  <si>
    <t>71바6292</t>
  </si>
  <si>
    <t>71바6294</t>
  </si>
  <si>
    <t>74바1006</t>
  </si>
  <si>
    <t>74바1007</t>
  </si>
  <si>
    <t>74바1008</t>
  </si>
  <si>
    <t>70바4019</t>
  </si>
  <si>
    <t>71바6273</t>
  </si>
  <si>
    <t>74바1001</t>
  </si>
  <si>
    <t>74바1002</t>
  </si>
  <si>
    <t>74바1003</t>
  </si>
  <si>
    <t>74바1004</t>
  </si>
  <si>
    <t>74바1005</t>
  </si>
  <si>
    <t>70바4005</t>
  </si>
  <si>
    <t>70바4017</t>
  </si>
  <si>
    <t>71바6296</t>
  </si>
  <si>
    <t>강성귀</t>
  </si>
  <si>
    <t>5259070</t>
  </si>
  <si>
    <t>강화석</t>
  </si>
  <si>
    <t>5257399</t>
  </si>
  <si>
    <t>권영준</t>
  </si>
  <si>
    <t>5258368</t>
  </si>
  <si>
    <t>김대선</t>
  </si>
  <si>
    <t>5251028</t>
  </si>
  <si>
    <t>김동찬</t>
  </si>
  <si>
    <t>5259689</t>
  </si>
  <si>
    <t>김락규</t>
  </si>
  <si>
    <t>5255085</t>
  </si>
  <si>
    <t>김범수</t>
  </si>
  <si>
    <t>5256651</t>
  </si>
  <si>
    <t>김상용</t>
  </si>
  <si>
    <t>5254211</t>
  </si>
  <si>
    <t>김세원</t>
  </si>
  <si>
    <t>5251640</t>
  </si>
  <si>
    <t>김영갑</t>
  </si>
  <si>
    <t>5251649</t>
  </si>
  <si>
    <t>김영주B</t>
  </si>
  <si>
    <t>5252042</t>
  </si>
  <si>
    <t>김용만</t>
  </si>
  <si>
    <t>525865</t>
  </si>
  <si>
    <t>김용진</t>
  </si>
  <si>
    <t>5254554</t>
  </si>
  <si>
    <t>김운상</t>
  </si>
  <si>
    <t>5258246</t>
  </si>
  <si>
    <t>김재민</t>
  </si>
  <si>
    <t>5258017</t>
  </si>
  <si>
    <t>김정열</t>
  </si>
  <si>
    <t>5255000</t>
  </si>
  <si>
    <t>김정훈</t>
  </si>
  <si>
    <t>5254627</t>
  </si>
  <si>
    <t>김종관</t>
  </si>
  <si>
    <t>5259380</t>
  </si>
  <si>
    <t>김종호</t>
  </si>
  <si>
    <t>5255600</t>
  </si>
  <si>
    <t>김종희</t>
  </si>
  <si>
    <t>5255321</t>
  </si>
  <si>
    <t>김철민</t>
  </si>
  <si>
    <t>5251734</t>
  </si>
  <si>
    <t>김철수</t>
  </si>
  <si>
    <t>5259546</t>
  </si>
  <si>
    <t>김태산</t>
  </si>
  <si>
    <t>5257807</t>
  </si>
  <si>
    <t>김호길</t>
  </si>
  <si>
    <t>5255439</t>
  </si>
  <si>
    <t>김효영</t>
  </si>
  <si>
    <t>5257171</t>
  </si>
  <si>
    <t>나정훈</t>
  </si>
  <si>
    <t>5255784</t>
  </si>
  <si>
    <t>남중익</t>
  </si>
  <si>
    <t>5256891</t>
  </si>
  <si>
    <t>노경록</t>
  </si>
  <si>
    <t>525310</t>
  </si>
  <si>
    <t>마일영</t>
  </si>
  <si>
    <t>5252010</t>
  </si>
  <si>
    <t>박경배</t>
  </si>
  <si>
    <t>5256539</t>
  </si>
  <si>
    <t>박명대</t>
  </si>
  <si>
    <t>5252086</t>
  </si>
  <si>
    <t>박성남</t>
  </si>
  <si>
    <t>박용도</t>
  </si>
  <si>
    <t>5253324</t>
  </si>
  <si>
    <t>박인재</t>
  </si>
  <si>
    <t>5257400</t>
  </si>
  <si>
    <t>박형준</t>
  </si>
  <si>
    <t>5254827</t>
  </si>
  <si>
    <t>박희수</t>
  </si>
  <si>
    <t>5251635</t>
  </si>
  <si>
    <t>배면</t>
  </si>
  <si>
    <t>5256307</t>
  </si>
  <si>
    <t>배정현</t>
  </si>
  <si>
    <t>5259972</t>
  </si>
  <si>
    <t>백종찬</t>
  </si>
  <si>
    <t>5255247</t>
  </si>
  <si>
    <t>변성만</t>
  </si>
  <si>
    <t>525320</t>
  </si>
  <si>
    <t>석호섭</t>
  </si>
  <si>
    <t>52521</t>
  </si>
  <si>
    <t>손영준</t>
  </si>
  <si>
    <t>5259642</t>
  </si>
  <si>
    <t>송원순</t>
  </si>
  <si>
    <t>5257290</t>
  </si>
  <si>
    <t>신효섭</t>
  </si>
  <si>
    <t>5257063</t>
  </si>
  <si>
    <t>심현태</t>
  </si>
  <si>
    <t>5257802</t>
  </si>
  <si>
    <t>양계호</t>
  </si>
  <si>
    <t>5257357</t>
  </si>
  <si>
    <t>양동민</t>
  </si>
  <si>
    <t>5253673</t>
  </si>
  <si>
    <t>양정목</t>
  </si>
  <si>
    <t>5252606</t>
  </si>
  <si>
    <t>양혁진</t>
  </si>
  <si>
    <t>5256001</t>
  </si>
  <si>
    <t>엄주홍</t>
  </si>
  <si>
    <t>5253015</t>
  </si>
  <si>
    <t>오성균</t>
  </si>
  <si>
    <t>5252784</t>
  </si>
  <si>
    <t>오철희</t>
  </si>
  <si>
    <t>5258002</t>
  </si>
  <si>
    <t>오태호</t>
  </si>
  <si>
    <t>5258898</t>
  </si>
  <si>
    <t>용석국</t>
  </si>
  <si>
    <t>5254487</t>
  </si>
  <si>
    <t>유영학</t>
  </si>
  <si>
    <t>525670</t>
  </si>
  <si>
    <t>유창보</t>
  </si>
  <si>
    <t>5254898</t>
  </si>
  <si>
    <t>윤동한</t>
  </si>
  <si>
    <t>5252043</t>
  </si>
  <si>
    <t>윤수일</t>
  </si>
  <si>
    <t>5251655</t>
  </si>
  <si>
    <t>윤철희</t>
  </si>
  <si>
    <t>5255146</t>
  </si>
  <si>
    <t>은병철</t>
  </si>
  <si>
    <t>5257178</t>
  </si>
  <si>
    <t>이광호</t>
  </si>
  <si>
    <t>5259182</t>
  </si>
  <si>
    <t>이기하</t>
  </si>
  <si>
    <t>525755</t>
  </si>
  <si>
    <t>이문규</t>
  </si>
  <si>
    <t>525852</t>
  </si>
  <si>
    <t>이상돈</t>
  </si>
  <si>
    <t>525906</t>
  </si>
  <si>
    <t>이상은</t>
  </si>
  <si>
    <t>5252699</t>
  </si>
  <si>
    <t>이상호B</t>
  </si>
  <si>
    <t>5257508</t>
  </si>
  <si>
    <t>이상흔</t>
  </si>
  <si>
    <t>525407</t>
  </si>
  <si>
    <t>이성희</t>
  </si>
  <si>
    <t>5255003</t>
  </si>
  <si>
    <t>이영재</t>
  </si>
  <si>
    <t>5256684</t>
  </si>
  <si>
    <t>이영현</t>
  </si>
  <si>
    <t>525785</t>
  </si>
  <si>
    <t>이정환</t>
  </si>
  <si>
    <t>5257615</t>
  </si>
  <si>
    <t>이제윤</t>
  </si>
  <si>
    <t>5256559</t>
  </si>
  <si>
    <t>이종원</t>
  </si>
  <si>
    <t>5259940</t>
  </si>
  <si>
    <t>이준영</t>
  </si>
  <si>
    <t>5258125</t>
  </si>
  <si>
    <t>이충식</t>
  </si>
  <si>
    <t>5251013</t>
  </si>
  <si>
    <t>이충열</t>
  </si>
  <si>
    <t>525276</t>
  </si>
  <si>
    <t>이평원</t>
  </si>
  <si>
    <t>5257164</t>
  </si>
  <si>
    <t>이한길</t>
  </si>
  <si>
    <t>5257870</t>
  </si>
  <si>
    <t>이호종</t>
  </si>
  <si>
    <t>5255567</t>
  </si>
  <si>
    <t>이흥모</t>
  </si>
  <si>
    <t>5259931</t>
  </si>
  <si>
    <t>임성호</t>
  </si>
  <si>
    <t>5254756</t>
  </si>
  <si>
    <t>장동현</t>
  </si>
  <si>
    <t>5257490</t>
  </si>
  <si>
    <t>장철수</t>
  </si>
  <si>
    <t>5251095</t>
  </si>
  <si>
    <t>정경준</t>
  </si>
  <si>
    <t>5256445</t>
  </si>
  <si>
    <t>정상원</t>
  </si>
  <si>
    <t>5257025</t>
  </si>
  <si>
    <t>정승용</t>
  </si>
  <si>
    <t>5256484</t>
  </si>
  <si>
    <t>정종훈</t>
  </si>
  <si>
    <t>5252361</t>
  </si>
  <si>
    <t>정해원</t>
  </si>
  <si>
    <t>5256635</t>
  </si>
  <si>
    <t>정회철</t>
  </si>
  <si>
    <t>5251035</t>
  </si>
  <si>
    <t>조경화</t>
  </si>
  <si>
    <t>5255432</t>
  </si>
  <si>
    <t>조주현</t>
  </si>
  <si>
    <t>5254411</t>
  </si>
  <si>
    <t>조태현</t>
  </si>
  <si>
    <t>5251388</t>
  </si>
  <si>
    <t>주영인</t>
  </si>
  <si>
    <t>5257935</t>
  </si>
  <si>
    <t>주영환</t>
  </si>
  <si>
    <t>5253558</t>
  </si>
  <si>
    <t>주종식</t>
  </si>
  <si>
    <t>5258999</t>
  </si>
  <si>
    <t>진영호</t>
  </si>
  <si>
    <t>5259619</t>
  </si>
  <si>
    <t>차규춘</t>
  </si>
  <si>
    <t>525278</t>
  </si>
  <si>
    <t>최상락</t>
  </si>
  <si>
    <t>5251154</t>
  </si>
  <si>
    <t>최우성</t>
  </si>
  <si>
    <t>5254050</t>
  </si>
  <si>
    <t>최중천</t>
  </si>
  <si>
    <t>5252901</t>
  </si>
  <si>
    <t>최창명</t>
  </si>
  <si>
    <t>5257432</t>
  </si>
  <si>
    <t>5257722</t>
  </si>
  <si>
    <t>하현자</t>
  </si>
  <si>
    <t>5253881</t>
  </si>
  <si>
    <t>허영범</t>
  </si>
  <si>
    <t>5256532</t>
  </si>
  <si>
    <t>홍찬기</t>
  </si>
  <si>
    <t>5257573</t>
  </si>
  <si>
    <t>황인석</t>
  </si>
  <si>
    <t>5256749</t>
  </si>
  <si>
    <t>윤한솔</t>
  </si>
  <si>
    <t>5252102</t>
  </si>
  <si>
    <t>신흥교통13C2</t>
  </si>
  <si>
    <t>신흥교통13C3</t>
  </si>
  <si>
    <t>NEW</t>
  </si>
  <si>
    <t>new</t>
  </si>
  <si>
    <t>5258874</t>
  </si>
  <si>
    <t>조동섭</t>
  </si>
  <si>
    <t>525601</t>
  </si>
  <si>
    <t>신흥교통330A2</t>
  </si>
  <si>
    <t>신흥교통330A1</t>
  </si>
  <si>
    <t>신흥교통330C2</t>
  </si>
  <si>
    <t>신흥교통330A3</t>
  </si>
  <si>
    <t>3434</t>
  </si>
  <si>
    <t>신화여객34D5</t>
  </si>
  <si>
    <t>▽</t>
  </si>
  <si>
    <t>신화여객34F3</t>
  </si>
  <si>
    <t>70바4008</t>
  </si>
  <si>
    <t>신화여객34C7</t>
  </si>
  <si>
    <t>70바4010</t>
  </si>
  <si>
    <t>3737</t>
  </si>
  <si>
    <t>신화여객37D2</t>
  </si>
  <si>
    <t>70바4015</t>
  </si>
  <si>
    <t>신화여객37B2</t>
  </si>
  <si>
    <t>70바4016</t>
  </si>
  <si>
    <t>신화여객37A1</t>
  </si>
  <si>
    <t>신화여객37C1</t>
  </si>
  <si>
    <t>71바6254</t>
  </si>
  <si>
    <t>신화여객37C2</t>
  </si>
  <si>
    <t>신화여객37D1</t>
  </si>
  <si>
    <t>신화여객37B1</t>
  </si>
  <si>
    <t>526526</t>
  </si>
  <si>
    <t>신화여객526D2</t>
  </si>
  <si>
    <t>신화여객526D4</t>
  </si>
  <si>
    <t>=</t>
  </si>
  <si>
    <t>신화여객526D1</t>
  </si>
  <si>
    <t>신화여객526C2</t>
  </si>
  <si>
    <t>신화여객526C1</t>
  </si>
  <si>
    <t>신화여객526C4</t>
  </si>
  <si>
    <t>신화여객526C3</t>
  </si>
  <si>
    <t>신화여객526B1</t>
  </si>
  <si>
    <t>신화여객526D3</t>
  </si>
  <si>
    <t>555555</t>
  </si>
  <si>
    <t>신화여객555B4</t>
  </si>
  <si>
    <t>신화여객555A1</t>
  </si>
  <si>
    <t>신화여객555B3</t>
  </si>
  <si>
    <t>신화여객555B2</t>
  </si>
  <si>
    <t>신화여객555A2</t>
  </si>
  <si>
    <t>신화여객555A3</t>
  </si>
  <si>
    <t>신화여객555B1</t>
  </si>
  <si>
    <t>71바6281</t>
  </si>
  <si>
    <t>신흥교통13A2</t>
  </si>
  <si>
    <t>신흥교통13B4</t>
  </si>
  <si>
    <t>71바6256</t>
  </si>
  <si>
    <t>신흥교통330B3</t>
  </si>
  <si>
    <t>▲</t>
  </si>
  <si>
    <t>신흥교통46A3</t>
  </si>
  <si>
    <t>신흥교통46B5</t>
  </si>
  <si>
    <t>52590702344.889</t>
  </si>
  <si>
    <t>52573992281.88</t>
  </si>
  <si>
    <t>5258368348.766</t>
  </si>
  <si>
    <t>5251028358.315</t>
  </si>
  <si>
    <t>5259689213.557</t>
  </si>
  <si>
    <t>5255085723.129</t>
  </si>
  <si>
    <t>김미연</t>
  </si>
  <si>
    <t>5256284</t>
  </si>
  <si>
    <t>5256284972.484</t>
  </si>
  <si>
    <t>52566513354.737</t>
  </si>
  <si>
    <t>5254211392.459</t>
  </si>
  <si>
    <t>5251640217.531</t>
  </si>
  <si>
    <t>52516491058.309</t>
  </si>
  <si>
    <t>52520425559.375</t>
  </si>
  <si>
    <t>525865287.143</t>
  </si>
  <si>
    <t>5254554817.854</t>
  </si>
  <si>
    <t>5258246325.277</t>
  </si>
  <si>
    <t>5258017309.362</t>
  </si>
  <si>
    <t>52550001097.047</t>
  </si>
  <si>
    <t>52546272194.708</t>
  </si>
  <si>
    <t>52593802031.626</t>
  </si>
  <si>
    <t>김종현B</t>
  </si>
  <si>
    <t>525922</t>
  </si>
  <si>
    <t>525922898.682</t>
  </si>
  <si>
    <t>52556001671.858</t>
  </si>
  <si>
    <t>52553212535.724</t>
  </si>
  <si>
    <t>김지윤</t>
  </si>
  <si>
    <t>5254512</t>
  </si>
  <si>
    <t>5254512635.354</t>
  </si>
  <si>
    <t>52517342414.304</t>
  </si>
  <si>
    <t>52595462746.309</t>
  </si>
  <si>
    <t>52578072350.42</t>
  </si>
  <si>
    <t>52554391561.335</t>
  </si>
  <si>
    <t>김화윤</t>
  </si>
  <si>
    <t>5255658</t>
  </si>
  <si>
    <t>52556582004.758</t>
  </si>
  <si>
    <t>52571711463.234</t>
  </si>
  <si>
    <t>5255784210.257</t>
  </si>
  <si>
    <t>52568912293.019</t>
  </si>
  <si>
    <t>525310456.904</t>
  </si>
  <si>
    <t>52520102589.854</t>
  </si>
  <si>
    <t>52565392450.607</t>
  </si>
  <si>
    <t>52520862157.028</t>
  </si>
  <si>
    <t>5258874967.291</t>
  </si>
  <si>
    <t>52533241301.323</t>
  </si>
  <si>
    <t>5257400464.718</t>
  </si>
  <si>
    <t>박종덕</t>
  </si>
  <si>
    <t>5257231</t>
  </si>
  <si>
    <t>5257231473.425</t>
  </si>
  <si>
    <t>52548272464.345</t>
  </si>
  <si>
    <t>52516352279.888</t>
  </si>
  <si>
    <t>반윤환</t>
  </si>
  <si>
    <t>5256754</t>
  </si>
  <si>
    <t>5256754709.503</t>
  </si>
  <si>
    <t>방선혁</t>
  </si>
  <si>
    <t>5254255</t>
  </si>
  <si>
    <t>5254255241.481</t>
  </si>
  <si>
    <t>52563075159.32</t>
  </si>
  <si>
    <t>52599721067.914</t>
  </si>
  <si>
    <t>52552471077.328</t>
  </si>
  <si>
    <t>5253204997.083</t>
  </si>
  <si>
    <t>52521389.716</t>
  </si>
  <si>
    <t>손승종</t>
  </si>
  <si>
    <t>525526</t>
  </si>
  <si>
    <t>525526604.114</t>
  </si>
  <si>
    <t>52596422105.436</t>
  </si>
  <si>
    <t>52572902546.876</t>
  </si>
  <si>
    <t>52570632024.963</t>
  </si>
  <si>
    <t>심성기</t>
  </si>
  <si>
    <t>5257825</t>
  </si>
  <si>
    <t>52578252473.305</t>
  </si>
  <si>
    <t>52578022571.655</t>
  </si>
  <si>
    <t>52573572018.405</t>
  </si>
  <si>
    <t>5253673961.701</t>
  </si>
  <si>
    <t>양시훈</t>
  </si>
  <si>
    <t>5259268</t>
  </si>
  <si>
    <t>52592681245.389</t>
  </si>
  <si>
    <t>52526065097.608</t>
  </si>
  <si>
    <t>5256001476.116</t>
  </si>
  <si>
    <t>5253015482.544</t>
  </si>
  <si>
    <t>52527844149.319</t>
  </si>
  <si>
    <t>52580021337.691</t>
  </si>
  <si>
    <t>52588981606.601</t>
  </si>
  <si>
    <t>52544874547.147</t>
  </si>
  <si>
    <t>525670318.92</t>
  </si>
  <si>
    <t>52548984999.658</t>
  </si>
  <si>
    <t>윤광철</t>
  </si>
  <si>
    <t>5253329</t>
  </si>
  <si>
    <t>52533292388.717</t>
  </si>
  <si>
    <t>5252043904.983</t>
  </si>
  <si>
    <t>52516552305.536</t>
  </si>
  <si>
    <t>52551465363.447</t>
  </si>
  <si>
    <t>5252102803.944</t>
  </si>
  <si>
    <t>52571782486.664</t>
  </si>
  <si>
    <t>52591824396.547</t>
  </si>
  <si>
    <t>5257554730.424</t>
  </si>
  <si>
    <t>5258522195.331</t>
  </si>
  <si>
    <t>525906489.399</t>
  </si>
  <si>
    <t>52526995247.924</t>
  </si>
  <si>
    <t>52575082549.725</t>
  </si>
  <si>
    <t>5254071298.152</t>
  </si>
  <si>
    <t>52550031396.509</t>
  </si>
  <si>
    <t>52566845487.369</t>
  </si>
  <si>
    <t>5257852488.375</t>
  </si>
  <si>
    <t>5257615235.953</t>
  </si>
  <si>
    <t>5256559316.482</t>
  </si>
  <si>
    <t>5259940795.368</t>
  </si>
  <si>
    <t>52581252405.983</t>
  </si>
  <si>
    <t>이진수</t>
  </si>
  <si>
    <t>525463</t>
  </si>
  <si>
    <t>5254632453.632</t>
  </si>
  <si>
    <t>5251013284.394</t>
  </si>
  <si>
    <t>525276981.931</t>
  </si>
  <si>
    <t>52571642431.628</t>
  </si>
  <si>
    <t>5257870642.033</t>
  </si>
  <si>
    <t>52555675607.791</t>
  </si>
  <si>
    <t>5259931244.913</t>
  </si>
  <si>
    <t>52547565592.414</t>
  </si>
  <si>
    <t>52574901761.22</t>
  </si>
  <si>
    <t>52510955148.488</t>
  </si>
  <si>
    <t>장현</t>
  </si>
  <si>
    <t>525886</t>
  </si>
  <si>
    <t>525886840.121</t>
  </si>
  <si>
    <t>5256445374.654</t>
  </si>
  <si>
    <t>정상영</t>
  </si>
  <si>
    <t>5253560</t>
  </si>
  <si>
    <t>5253560582.839</t>
  </si>
  <si>
    <t>52570251850.426</t>
  </si>
  <si>
    <t>52564841115.803</t>
  </si>
  <si>
    <t>52523612619.672</t>
  </si>
  <si>
    <t>52566355329.862</t>
  </si>
  <si>
    <t>5251035195.98</t>
  </si>
  <si>
    <t>5255432767.138</t>
  </si>
  <si>
    <t>조남희</t>
  </si>
  <si>
    <t>5257470</t>
  </si>
  <si>
    <t>52574702185.303</t>
  </si>
  <si>
    <t>525601562.699</t>
  </si>
  <si>
    <t>52544112105.679</t>
  </si>
  <si>
    <t>52513881801.314</t>
  </si>
  <si>
    <t>52579351515.196</t>
  </si>
  <si>
    <t>5253558512.042</t>
  </si>
  <si>
    <t>52589991951.492</t>
  </si>
  <si>
    <t>52596192656.831</t>
  </si>
  <si>
    <t>5252781829.554</t>
  </si>
  <si>
    <t>최문양</t>
  </si>
  <si>
    <t>5254590</t>
  </si>
  <si>
    <t>52545902552.626</t>
  </si>
  <si>
    <t>5251154418.445</t>
  </si>
  <si>
    <t>52540505798.059</t>
  </si>
  <si>
    <t>52529011679.537</t>
  </si>
  <si>
    <t>5257432603.776</t>
  </si>
  <si>
    <t>5257722854.594</t>
  </si>
  <si>
    <t>5253881821.571</t>
  </si>
  <si>
    <t>52565321934.502</t>
  </si>
  <si>
    <t>홍성길</t>
  </si>
  <si>
    <t>5254452</t>
  </si>
  <si>
    <t>52544521527.645</t>
  </si>
  <si>
    <t>5257573389.906</t>
  </si>
  <si>
    <t>52567494454.857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</si>
  <si>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</si>
  <si>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</si>
  <si>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</si>
  <si>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</si>
  <si>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</si>
  <si>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분석기간: 24.07.01-24.07.30</t>
  </si>
  <si>
    <t>24'07</t>
  </si>
  <si>
    <t>인천전체</t>
  </si>
  <si>
    <t>9%(12명)</t>
  </si>
  <si>
    <t>13%(16명)</t>
  </si>
  <si>
    <t>25%(32명)</t>
  </si>
  <si>
    <t>25%(30명)</t>
  </si>
  <si>
    <t>18%(23명)</t>
  </si>
  <si>
    <t>67%(2명)</t>
  </si>
  <si>
    <t>17%(2명)</t>
  </si>
  <si>
    <t>11%(1명)</t>
  </si>
  <si>
    <t>7%(1명)</t>
  </si>
  <si>
    <t>0%(0명)</t>
  </si>
  <si>
    <t>33%(1명)</t>
  </si>
  <si>
    <t>22%(2명)</t>
  </si>
  <si>
    <t>14%(2명)</t>
  </si>
  <si>
    <t>8%(1명)</t>
  </si>
  <si>
    <t>21%(3명)</t>
  </si>
  <si>
    <t>42%(5명)</t>
  </si>
  <si>
    <t>44%(4명)</t>
  </si>
  <si>
    <t>13%(1명)</t>
  </si>
  <si>
    <t>100%(2명)</t>
  </si>
  <si>
    <t>25%(2명)</t>
  </si>
  <si>
    <t>63%(5명)</t>
  </si>
  <si>
    <t>5위/(32개사)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</si>
</sst>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28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69" fillId="0" borderId="48" xfId="0" applyNumberFormat="1" applyFont="1" applyBorder="1" applyAlignment="1">
      <alignment horizontal="center" vertical="center"/>
    </xf>
    <xf numFmtId="185" fontId="69" fillId="0" borderId="49" xfId="0" applyNumberFormat="1" applyFont="1" applyBorder="1" applyAlignment="1">
      <alignment horizontal="center" vertical="center"/>
    </xf>
    <xf numFmtId="0" fontId="70" fillId="8" borderId="0" xfId="0" applyFont="1" applyFill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4" fillId="14" borderId="0" xfId="0" applyNumberFormat="1" applyFont="1" applyFill="1" applyAlignment="1">
      <alignment horizontal="center"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76" fillId="0" borderId="24" xfId="2" applyFont="1" applyBorder="1" applyAlignment="1">
      <alignment horizontal="center" vertical="center"/>
    </xf>
    <xf numFmtId="0" fontId="75" fillId="9" borderId="22" xfId="0" applyFont="1" applyFill="1" applyBorder="1" applyAlignment="1">
      <alignment horizontal="center" vertical="center"/>
    </xf>
    <xf numFmtId="178" fontId="76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66" fillId="15" borderId="0" xfId="4" applyFont="1" applyFill="1" applyBorder="1" applyAlignment="1">
      <alignment horizontal="center" vertical="center" wrapText="1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77" fillId="0" borderId="0" xfId="0" applyFont="1">
      <alignment vertical="center"/>
    </xf>
    <xf numFmtId="0" fontId="78" fillId="0" borderId="0" xfId="0" applyFont="1">
      <alignment vertical="center"/>
    </xf>
    <xf numFmtId="0" fontId="79" fillId="0" borderId="0" xfId="0" applyFont="1">
      <alignment vertical="center"/>
    </xf>
    <xf numFmtId="0" fontId="80" fillId="0" borderId="0" xfId="0" applyFont="1">
      <alignment vertical="center"/>
    </xf>
    <xf numFmtId="0" fontId="59" fillId="17" borderId="0" xfId="0" applyFont="1" applyFill="1">
      <alignment vertical="center"/>
    </xf>
    <xf numFmtId="0" fontId="0" fillId="17" borderId="0" xfId="0" applyFill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9" fontId="73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2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2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9" fontId="27" fillId="0" borderId="0" xfId="2" applyNumberFormat="1" applyFont="1">
      <alignment vertical="center"/>
    </xf>
    <xf numFmtId="188" fontId="54" fillId="10" borderId="50" xfId="2" applyNumberFormat="1" applyFont="1" applyFill="1" applyBorder="1" applyAlignment="1">
      <alignment horizontal="center" vertical="center"/>
    </xf>
    <xf numFmtId="188" fontId="54" fillId="10" borderId="51" xfId="2" applyNumberFormat="1" applyFont="1" applyFill="1" applyBorder="1" applyAlignment="1">
      <alignment horizontal="center" vertical="center"/>
    </xf>
  </cellXfs>
  <cellStyles count="571">
    <cellStyle name="나쁨 2" xfId="570" xr:uid="{0D5026C7-B975-4377-89A7-292DF76021F6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2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6C3-4E03-841D-5024B741E0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B7D-48EF-A00E-46FF0A2BB08B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E-41DB-8B24-F6E8B55017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1.9709564947031954</c:v>
                </c:pt>
                <c:pt idx="1">
                  <c:v>2.3403345213712372</c:v>
                </c:pt>
                <c:pt idx="2">
                  <c:v>2.4003290301484261</c:v>
                </c:pt>
                <c:pt idx="3">
                  <c:v>2.4114147134200561</c:v>
                </c:pt>
                <c:pt idx="4">
                  <c:v>2.3783699057451466</c:v>
                </c:pt>
                <c:pt idx="5">
                  <c:v>2.2200000000000002</c:v>
                </c:pt>
                <c:pt idx="6">
                  <c:v>2.2258768388437367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9.4488188976377951E-2</c:v>
                </c:pt>
                <c:pt idx="1">
                  <c:v>0.12598425196850394</c:v>
                </c:pt>
                <c:pt idx="2">
                  <c:v>9.4488188976377951E-2</c:v>
                </c:pt>
                <c:pt idx="3">
                  <c:v>0.25196850393700787</c:v>
                </c:pt>
                <c:pt idx="4">
                  <c:v>0.25196850393700787</c:v>
                </c:pt>
                <c:pt idx="5">
                  <c:v>0.18110236220472442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519 </c:v>
                </c:pt>
                <c:pt idx="5">
                  <c:v> 82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0.21428571428571427</c:v>
                </c:pt>
                <c:pt idx="4">
                  <c:v>0</c:v>
                </c:pt>
                <c:pt idx="5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519 </c:v>
                </c:pt>
                <c:pt idx="5">
                  <c:v> 82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0.1111111111111111</c:v>
                </c:pt>
                <c:pt idx="3">
                  <c:v>0.21428571428571427</c:v>
                </c:pt>
                <c:pt idx="4">
                  <c:v>1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519 </c:v>
                </c:pt>
                <c:pt idx="5">
                  <c:v> 82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0.41666666666666669</c:v>
                </c:pt>
                <c:pt idx="2">
                  <c:v>0.44444444444444442</c:v>
                </c:pt>
                <c:pt idx="3">
                  <c:v>0.14285714285714285</c:v>
                </c:pt>
                <c:pt idx="4">
                  <c:v>0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519 </c:v>
                </c:pt>
                <c:pt idx="5">
                  <c:v> 82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8.3333333333333329E-2</c:v>
                </c:pt>
                <c:pt idx="2">
                  <c:v>0.1111111111111111</c:v>
                </c:pt>
                <c:pt idx="3">
                  <c:v>0.21428571428571427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519 </c:v>
                </c:pt>
                <c:pt idx="5">
                  <c:v> 82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0.16666666666666666</c:v>
                </c:pt>
                <c:pt idx="2">
                  <c:v>0.22222222222222221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519 </c:v>
                </c:pt>
                <c:pt idx="5">
                  <c:v> 82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0.66666666666666663</c:v>
                </c:pt>
                <c:pt idx="1">
                  <c:v>0.16666666666666666</c:v>
                </c:pt>
                <c:pt idx="2">
                  <c:v>0.1111111111111111</c:v>
                </c:pt>
                <c:pt idx="3">
                  <c:v>7.1428571428571425E-2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519 </c:v>
                </c:pt>
                <c:pt idx="5">
                  <c:v> 82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739588</xdr:rowOff>
    </xdr:from>
    <xdr:to>
      <xdr:col>2</xdr:col>
      <xdr:colOff>291353</xdr:colOff>
      <xdr:row>16</xdr:row>
      <xdr:rowOff>112059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924735"/>
          <a:ext cx="448235" cy="2286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212910</xdr:colOff>
      <xdr:row>11</xdr:row>
      <xdr:rowOff>0</xdr:rowOff>
    </xdr:from>
    <xdr:to>
      <xdr:col>2</xdr:col>
      <xdr:colOff>313767</xdr:colOff>
      <xdr:row>12</xdr:row>
      <xdr:rowOff>190501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13763" y="36419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145676</xdr:colOff>
      <xdr:row>8</xdr:row>
      <xdr:rowOff>44824</xdr:rowOff>
    </xdr:from>
    <xdr:to>
      <xdr:col>3</xdr:col>
      <xdr:colOff>302562</xdr:colOff>
      <xdr:row>8</xdr:row>
      <xdr:rowOff>526678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176617" y="22299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526678</xdr:colOff>
      <xdr:row>8</xdr:row>
      <xdr:rowOff>324970</xdr:rowOff>
    </xdr:from>
    <xdr:to>
      <xdr:col>3</xdr:col>
      <xdr:colOff>100853</xdr:colOff>
      <xdr:row>8</xdr:row>
      <xdr:rowOff>560293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557619" y="2510117"/>
          <a:ext cx="448234" cy="2353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488578</xdr:colOff>
      <xdr:row>8</xdr:row>
      <xdr:rowOff>190500</xdr:rowOff>
    </xdr:from>
    <xdr:to>
      <xdr:col>3</xdr:col>
      <xdr:colOff>795618</xdr:colOff>
      <xdr:row>8</xdr:row>
      <xdr:rowOff>253252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9087829-F097-43D5-B049-5877FCC04801}"/>
            </a:ext>
          </a:extLst>
        </xdr:cNvPr>
        <xdr:cNvCxnSpPr/>
      </xdr:nvCxnSpPr>
      <xdr:spPr>
        <a:xfrm flipV="1">
          <a:off x="2393578" y="2375647"/>
          <a:ext cx="307040" cy="627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107576</xdr:colOff>
      <xdr:row>6</xdr:row>
      <xdr:rowOff>174813</xdr:rowOff>
    </xdr:from>
    <xdr:to>
      <xdr:col>4</xdr:col>
      <xdr:colOff>264462</xdr:colOff>
      <xdr:row>8</xdr:row>
      <xdr:rowOff>309285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D279993-DCDC-489D-9EE7-459A174D27E9}"/>
            </a:ext>
          </a:extLst>
        </xdr:cNvPr>
        <xdr:cNvSpPr txBox="1"/>
      </xdr:nvSpPr>
      <xdr:spPr>
        <a:xfrm>
          <a:off x="2012576" y="201257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3D91B9-F82A-40D6-8189-FA7A3FB9F03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865093</xdr:colOff>
      <xdr:row>7</xdr:row>
      <xdr:rowOff>80684</xdr:rowOff>
    </xdr:from>
    <xdr:to>
      <xdr:col>5</xdr:col>
      <xdr:colOff>147920</xdr:colOff>
      <xdr:row>8</xdr:row>
      <xdr:rowOff>428067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7C875A55-2C15-4A4F-A754-E21B9CFE444E}"/>
            </a:ext>
          </a:extLst>
        </xdr:cNvPr>
        <xdr:cNvSpPr txBox="1"/>
      </xdr:nvSpPr>
      <xdr:spPr>
        <a:xfrm>
          <a:off x="2770093" y="21313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1CBA93-61DD-4F1F-A621-F0FA4690788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257736</xdr:colOff>
      <xdr:row>8</xdr:row>
      <xdr:rowOff>235324</xdr:rowOff>
    </xdr:from>
    <xdr:to>
      <xdr:col>4</xdr:col>
      <xdr:colOff>582706</xdr:colOff>
      <xdr:row>8</xdr:row>
      <xdr:rowOff>414618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03367BB-EDCC-4DC0-9CD6-88B4980159A8}"/>
            </a:ext>
          </a:extLst>
        </xdr:cNvPr>
        <xdr:cNvCxnSpPr/>
      </xdr:nvCxnSpPr>
      <xdr:spPr>
        <a:xfrm>
          <a:off x="3036795" y="2420471"/>
          <a:ext cx="324970" cy="179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804581</xdr:colOff>
      <xdr:row>8</xdr:row>
      <xdr:rowOff>546849</xdr:rowOff>
    </xdr:from>
    <xdr:to>
      <xdr:col>6</xdr:col>
      <xdr:colOff>87409</xdr:colOff>
      <xdr:row>9</xdr:row>
      <xdr:rowOff>154644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F195FE4D-7969-4FB6-A048-E032E22D1587}"/>
            </a:ext>
          </a:extLst>
        </xdr:cNvPr>
        <xdr:cNvSpPr txBox="1"/>
      </xdr:nvSpPr>
      <xdr:spPr>
        <a:xfrm>
          <a:off x="3583640" y="27319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675642-D3E9-4D8F-B779-A6BC154FD62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-6.7%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6724</xdr:colOff>
      <xdr:row>8</xdr:row>
      <xdr:rowOff>488577</xdr:rowOff>
    </xdr:from>
    <xdr:to>
      <xdr:col>5</xdr:col>
      <xdr:colOff>481853</xdr:colOff>
      <xdr:row>10</xdr:row>
      <xdr:rowOff>156883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6C47C37-9BAC-4AC2-B18F-72A3BE8D6988}"/>
            </a:ext>
          </a:extLst>
        </xdr:cNvPr>
        <xdr:cNvCxnSpPr/>
      </xdr:nvCxnSpPr>
      <xdr:spPr>
        <a:xfrm>
          <a:off x="3659842" y="2673724"/>
          <a:ext cx="475129" cy="8337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318245</xdr:colOff>
      <xdr:row>10</xdr:row>
      <xdr:rowOff>217395</xdr:rowOff>
    </xdr:from>
    <xdr:to>
      <xdr:col>6</xdr:col>
      <xdr:colOff>475132</xdr:colOff>
      <xdr:row>12</xdr:row>
      <xdr:rowOff>116543</xdr:rowOff>
    </xdr:to>
    <xdr:sp macro="" textlink="$K$17">
      <xdr:nvSpPr>
        <xdr:cNvPr id="14" name="TextBox 13">
          <a:extLst>
            <a:ext uri="{FF2B5EF4-FFF2-40B4-BE49-F238E27FC236}">
              <a16:creationId xmlns:a16="http://schemas.microsoft.com/office/drawing/2014/main" id="{1C5C3242-9361-481E-8373-C0F826243B09}"/>
            </a:ext>
          </a:extLst>
        </xdr:cNvPr>
        <xdr:cNvSpPr txBox="1"/>
      </xdr:nvSpPr>
      <xdr:spPr>
        <a:xfrm>
          <a:off x="3971363" y="35679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13B6B5-7900-4DCB-8B18-4A500FB35DA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708212</xdr:colOff>
      <xdr:row>10</xdr:row>
      <xdr:rowOff>257735</xdr:rowOff>
    </xdr:from>
    <xdr:to>
      <xdr:col>6</xdr:col>
      <xdr:colOff>145677</xdr:colOff>
      <xdr:row>11</xdr:row>
      <xdr:rowOff>47065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2CD4106C-2A37-4307-A0EB-9900E7A959E7}"/>
            </a:ext>
          </a:extLst>
        </xdr:cNvPr>
        <xdr:cNvCxnSpPr/>
      </xdr:nvCxnSpPr>
      <xdr:spPr>
        <a:xfrm flipV="1">
          <a:off x="4361330" y="3608294"/>
          <a:ext cx="311523" cy="806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K2" sqref="K2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4" width="9.140625" style="40"/>
    <col min="25" max="25" width="9.140625" style="2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1" t="s">
        <v>111</v>
      </c>
      <c r="C2" s="59"/>
      <c r="D2" s="59"/>
      <c r="E2" s="59"/>
      <c r="F2" s="59"/>
      <c r="G2" s="59"/>
      <c r="H2" s="59"/>
      <c r="I2" s="59"/>
      <c r="J2" s="59"/>
      <c r="K2" s="67" t="s">
        <v>689</v>
      </c>
      <c r="L2" s="60"/>
    </row>
    <row r="3" spans="1:28" ht="15.75" customHeight="1" x14ac:dyDescent="0.25">
      <c r="B3" s="63"/>
      <c r="C3" s="63"/>
      <c r="D3" s="63"/>
      <c r="E3" s="63"/>
      <c r="F3" s="63"/>
      <c r="G3" s="63"/>
    </row>
    <row r="4" spans="1:28" ht="16.5" customHeight="1" x14ac:dyDescent="0.25">
      <c r="B4" s="64" t="s">
        <v>113</v>
      </c>
      <c r="C4" s="284" t="s">
        <v>38</v>
      </c>
      <c r="D4" s="284"/>
      <c r="E4" s="64" t="s">
        <v>112</v>
      </c>
      <c r="F4" s="64" t="s">
        <v>64</v>
      </c>
      <c r="G4" s="96" t="s">
        <v>115</v>
      </c>
      <c r="H4" s="39"/>
      <c r="I4" s="39"/>
      <c r="J4" s="100" t="s">
        <v>35</v>
      </c>
      <c r="K4" s="100" t="s">
        <v>36</v>
      </c>
    </row>
    <row r="5" spans="1:28" ht="48.75" customHeight="1" x14ac:dyDescent="0.25">
      <c r="B5" s="66" t="s">
        <v>690</v>
      </c>
      <c r="C5" s="285" t="s">
        <v>200</v>
      </c>
      <c r="D5" s="285"/>
      <c r="E5" s="65">
        <v>6</v>
      </c>
      <c r="F5" s="66">
        <v>54</v>
      </c>
      <c r="G5" s="97" t="s">
        <v>69</v>
      </c>
      <c r="H5" s="39"/>
      <c r="I5" s="39"/>
      <c r="J5" s="99" t="s">
        <v>50</v>
      </c>
      <c r="K5" s="98"/>
    </row>
    <row r="6" spans="1:28" ht="15.75" customHeight="1" x14ac:dyDescent="0.25">
      <c r="B6" s="52"/>
      <c r="C6" s="52"/>
      <c r="D6" s="52"/>
      <c r="E6" s="52"/>
      <c r="F6" s="52"/>
      <c r="G6" s="52"/>
      <c r="H6" s="52"/>
      <c r="I6" s="52"/>
      <c r="M6" s="245"/>
    </row>
    <row r="7" spans="1:28" ht="16.5" customHeight="1" x14ac:dyDescent="0.25">
      <c r="B7" s="54" t="s">
        <v>129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83"/>
      <c r="P9" s="283"/>
    </row>
    <row r="10" spans="1:28" ht="23.25" customHeight="1" thickBot="1" x14ac:dyDescent="0.3">
      <c r="G10" s="6"/>
      <c r="H10" s="204" t="s">
        <v>91</v>
      </c>
      <c r="I10" s="205" t="s">
        <v>92</v>
      </c>
      <c r="J10" s="206" t="str">
        <f>C5</f>
        <v>신흥교통</v>
      </c>
      <c r="K10" s="207" t="s">
        <v>93</v>
      </c>
      <c r="X10" s="245"/>
      <c r="Z10" s="40"/>
      <c r="AA10" s="20"/>
      <c r="AB10" s="20"/>
    </row>
    <row r="11" spans="1:28" ht="23.25" customHeight="1" thickTop="1" x14ac:dyDescent="0.25">
      <c r="G11" s="6"/>
      <c r="H11" s="240">
        <v>1</v>
      </c>
      <c r="I11" s="201">
        <v>2.0099999999999998</v>
      </c>
      <c r="J11" s="202">
        <v>1.9709564947031954</v>
      </c>
      <c r="K11" s="203"/>
      <c r="M11" s="2"/>
      <c r="Y11" s="286"/>
      <c r="Z11" s="249"/>
      <c r="AA11" s="51"/>
      <c r="AB11" s="20"/>
    </row>
    <row r="12" spans="1:28" ht="23.25" customHeight="1" x14ac:dyDescent="0.25">
      <c r="G12" s="6"/>
      <c r="H12" s="241">
        <v>2</v>
      </c>
      <c r="I12" s="195">
        <v>2.3662575846193561</v>
      </c>
      <c r="J12" s="202">
        <v>2.3403345213712372</v>
      </c>
      <c r="K12" s="242">
        <v>0.18741054288144809</v>
      </c>
      <c r="M12" s="250"/>
      <c r="Y12" s="286"/>
      <c r="Z12" s="249"/>
      <c r="AA12" s="51"/>
      <c r="AB12" s="20"/>
    </row>
    <row r="13" spans="1:28" ht="23.25" customHeight="1" x14ac:dyDescent="0.25">
      <c r="G13" s="6"/>
      <c r="H13" s="241">
        <v>3</v>
      </c>
      <c r="I13" s="195">
        <v>2.37</v>
      </c>
      <c r="J13" s="202">
        <v>2.4003290301484261</v>
      </c>
      <c r="K13" s="244">
        <v>2.5635014238065912E-2</v>
      </c>
      <c r="M13" s="250"/>
      <c r="Y13" s="286"/>
      <c r="Z13" s="249"/>
      <c r="AA13" s="51"/>
      <c r="AB13" s="20"/>
    </row>
    <row r="14" spans="1:28" ht="23.25" customHeight="1" x14ac:dyDescent="0.25">
      <c r="G14" s="6"/>
      <c r="H14" s="241">
        <v>4</v>
      </c>
      <c r="I14" s="195">
        <v>2.33</v>
      </c>
      <c r="J14" s="202">
        <v>2.4114147134200561</v>
      </c>
      <c r="K14" s="244">
        <v>4.6184015326200534E-3</v>
      </c>
      <c r="M14" s="250"/>
      <c r="Y14" s="286"/>
      <c r="Z14" s="249"/>
      <c r="AA14" s="51"/>
      <c r="AB14" s="20"/>
    </row>
    <row r="15" spans="1:28" ht="23.25" customHeight="1" x14ac:dyDescent="0.25">
      <c r="G15" s="6"/>
      <c r="H15" s="241">
        <v>5</v>
      </c>
      <c r="I15" s="195">
        <v>2.29</v>
      </c>
      <c r="J15" s="202">
        <v>2.3783699057451466</v>
      </c>
      <c r="K15" s="244">
        <v>-1.3703494256300131E-2</v>
      </c>
      <c r="M15" s="250"/>
      <c r="Y15" s="286"/>
      <c r="Z15" s="249"/>
      <c r="AA15" s="51"/>
      <c r="AB15" s="20"/>
    </row>
    <row r="16" spans="1:28" ht="23.25" customHeight="1" x14ac:dyDescent="0.25">
      <c r="G16" s="6"/>
      <c r="H16" s="241">
        <v>6</v>
      </c>
      <c r="I16" s="195">
        <v>2.0664933427553414</v>
      </c>
      <c r="J16" s="202">
        <v>2.2200000000000002</v>
      </c>
      <c r="K16" s="244">
        <v>-6.6587583942510742E-2</v>
      </c>
      <c r="M16" s="250"/>
      <c r="Y16" s="286"/>
      <c r="Z16" s="249"/>
      <c r="AA16" s="51"/>
      <c r="AB16" s="20"/>
    </row>
    <row r="17" spans="2:28" ht="23.25" customHeight="1" x14ac:dyDescent="0.25">
      <c r="G17" s="6"/>
      <c r="H17" s="241">
        <v>7</v>
      </c>
      <c r="I17" s="195">
        <v>2.13</v>
      </c>
      <c r="J17" s="202">
        <v>2.2258768388437367</v>
      </c>
      <c r="K17" s="244">
        <v>2.647224704385831E-3</v>
      </c>
      <c r="M17" s="250"/>
      <c r="Y17" s="286"/>
      <c r="Z17" s="249"/>
      <c r="AA17" s="51"/>
      <c r="AB17" s="20"/>
    </row>
    <row r="18" spans="2:28" ht="23.25" customHeight="1" x14ac:dyDescent="0.25">
      <c r="G18" s="6"/>
      <c r="H18" s="243" t="s">
        <v>191</v>
      </c>
      <c r="I18" s="196">
        <v>5.9701492537313383E-2</v>
      </c>
      <c r="J18" s="197">
        <v>0.12933839220988452</v>
      </c>
      <c r="K18" s="198">
        <v>6.963689967257114E-2</v>
      </c>
      <c r="M18" s="250"/>
      <c r="Y18" s="286"/>
      <c r="Z18" s="249"/>
      <c r="AA18" s="51"/>
      <c r="AB18" s="20"/>
    </row>
    <row r="19" spans="2:28" ht="23.25" customHeight="1" x14ac:dyDescent="0.25">
      <c r="H19" s="199" t="s">
        <v>108</v>
      </c>
      <c r="I19" s="200"/>
      <c r="J19" s="287" t="s">
        <v>713</v>
      </c>
      <c r="K19" s="288"/>
      <c r="M19" s="250"/>
      <c r="X19" s="2"/>
      <c r="Y19" s="4"/>
      <c r="AA19" s="4"/>
      <c r="AB19" s="20"/>
    </row>
    <row r="20" spans="2:28" ht="9" customHeight="1" x14ac:dyDescent="0.25">
      <c r="M20" s="250"/>
      <c r="X20" s="2"/>
      <c r="Y20" s="4"/>
      <c r="AA20" s="4"/>
      <c r="AB20" s="51"/>
    </row>
    <row r="21" spans="2:28" ht="16.5" customHeight="1" x14ac:dyDescent="0.25">
      <c r="B21" s="54" t="s">
        <v>130</v>
      </c>
      <c r="C21" s="54"/>
      <c r="D21" s="53"/>
      <c r="E21" s="53"/>
      <c r="F21" s="53"/>
      <c r="G21" s="53"/>
      <c r="H21" s="53"/>
      <c r="I21" s="53"/>
      <c r="J21" s="53"/>
      <c r="K21" s="53"/>
      <c r="M21" s="250"/>
      <c r="X21" s="2"/>
      <c r="Y21" s="4"/>
      <c r="AA21" s="4"/>
      <c r="AB21" s="51"/>
    </row>
    <row r="22" spans="2:28" ht="27.75" customHeight="1" x14ac:dyDescent="0.25">
      <c r="B22" s="58" t="s">
        <v>62</v>
      </c>
      <c r="C22" s="58" t="s">
        <v>100</v>
      </c>
      <c r="D22" s="58" t="s">
        <v>102</v>
      </c>
      <c r="E22" s="58" t="s">
        <v>103</v>
      </c>
      <c r="F22" s="58" t="s">
        <v>104</v>
      </c>
      <c r="G22" s="58" t="s">
        <v>105</v>
      </c>
      <c r="H22" s="58" t="s">
        <v>6</v>
      </c>
      <c r="I22" s="58" t="s">
        <v>7</v>
      </c>
      <c r="J22" s="58" t="s">
        <v>106</v>
      </c>
      <c r="K22" s="58" t="s">
        <v>72</v>
      </c>
      <c r="M22" s="250"/>
      <c r="X22" s="2"/>
      <c r="Y22" s="4"/>
      <c r="AA22" s="4"/>
      <c r="AB22" s="51"/>
    </row>
    <row r="23" spans="2:28" ht="23.25" customHeight="1" x14ac:dyDescent="0.25">
      <c r="B23" s="78" t="s">
        <v>691</v>
      </c>
      <c r="C23" s="79">
        <v>7</v>
      </c>
      <c r="D23" s="80">
        <v>2.0966943106046632E-2</v>
      </c>
      <c r="E23" s="80">
        <v>0.34918580012920813</v>
      </c>
      <c r="F23" s="80">
        <v>0.17214696080935904</v>
      </c>
      <c r="G23" s="81">
        <v>13.642531811268087</v>
      </c>
      <c r="H23" s="82">
        <v>0.23169009484557068</v>
      </c>
      <c r="I23" s="82">
        <v>13.887296246282647</v>
      </c>
      <c r="J23" s="83">
        <v>2.1318458931757065</v>
      </c>
      <c r="K23" s="84" t="s">
        <v>69</v>
      </c>
      <c r="M23" s="250"/>
      <c r="N23" s="251" t="s">
        <v>118</v>
      </c>
      <c r="Y23" s="4"/>
      <c r="AA23" s="4"/>
      <c r="AB23" s="4"/>
    </row>
    <row r="24" spans="2:28" ht="22.5" customHeight="1" x14ac:dyDescent="0.25">
      <c r="B24" s="236" t="s">
        <v>118</v>
      </c>
      <c r="C24" s="71">
        <v>7</v>
      </c>
      <c r="D24" s="72">
        <v>2.3891749599886637E-2</v>
      </c>
      <c r="E24" s="72">
        <v>0.35792519802328615</v>
      </c>
      <c r="F24" s="72">
        <v>0.14623518263350141</v>
      </c>
      <c r="G24" s="73">
        <v>17.262062499999999</v>
      </c>
      <c r="H24" s="74">
        <v>0.65597588469062873</v>
      </c>
      <c r="I24" s="74">
        <v>13.938751417136931</v>
      </c>
      <c r="J24" s="75">
        <v>2.2258768388437367</v>
      </c>
      <c r="K24" s="76" t="s">
        <v>69</v>
      </c>
      <c r="M24" s="250"/>
      <c r="N24" s="40" t="s">
        <v>69</v>
      </c>
      <c r="O24" s="40">
        <v>125</v>
      </c>
      <c r="Y24" s="4"/>
      <c r="AA24" s="4"/>
      <c r="AB24" s="4"/>
    </row>
    <row r="25" spans="2:28" ht="22.5" customHeight="1" x14ac:dyDescent="0.25">
      <c r="B25" s="55" t="s">
        <v>107</v>
      </c>
      <c r="C25" s="55"/>
      <c r="D25" s="69">
        <f t="shared" ref="D25:J25" si="0">D24/D23-1</f>
        <v>0.1394960857692471</v>
      </c>
      <c r="E25" s="69">
        <f t="shared" si="0"/>
        <v>2.5027930376447793E-2</v>
      </c>
      <c r="F25" s="69">
        <f t="shared" si="0"/>
        <v>-0.15052126423860102</v>
      </c>
      <c r="G25" s="69">
        <f t="shared" si="0"/>
        <v>0.26531224107114415</v>
      </c>
      <c r="H25" s="69">
        <f t="shared" si="0"/>
        <v>1.83126425895703</v>
      </c>
      <c r="I25" s="69">
        <f t="shared" si="0"/>
        <v>3.7051971774604286E-3</v>
      </c>
      <c r="J25" s="69">
        <f t="shared" si="0"/>
        <v>4.4107759369021116E-2</v>
      </c>
      <c r="K25" s="70" t="str">
        <f>J19</f>
        <v>5위/(32개사)</v>
      </c>
      <c r="M25" s="2" t="s">
        <v>186</v>
      </c>
      <c r="N25" s="252">
        <v>9.4488188976377951E-2</v>
      </c>
      <c r="O25" s="40">
        <v>12</v>
      </c>
      <c r="X25" s="2"/>
      <c r="Y25" s="4"/>
      <c r="AA25" s="4"/>
      <c r="AB25" s="4"/>
    </row>
    <row r="26" spans="2:28" ht="22.5" customHeight="1" x14ac:dyDescent="0.25">
      <c r="M26" s="2" t="s">
        <v>187</v>
      </c>
      <c r="N26" s="252">
        <v>0.12598425196850394</v>
      </c>
      <c r="O26" s="40">
        <v>16</v>
      </c>
      <c r="X26" s="2"/>
      <c r="Y26" s="4"/>
      <c r="AA26" s="4"/>
      <c r="AB26" s="4"/>
    </row>
    <row r="27" spans="2:28" ht="17.25" customHeight="1" x14ac:dyDescent="0.25">
      <c r="B27" s="54" t="s">
        <v>131</v>
      </c>
      <c r="C27" s="54"/>
      <c r="D27" s="53"/>
      <c r="E27" s="53"/>
      <c r="F27" s="53"/>
      <c r="G27" s="53"/>
      <c r="H27" s="53"/>
      <c r="I27" s="53"/>
      <c r="J27" s="53"/>
      <c r="K27" s="53"/>
      <c r="M27" s="2" t="s">
        <v>117</v>
      </c>
      <c r="N27" s="252">
        <v>9.4488188976377951E-2</v>
      </c>
      <c r="O27" s="40">
        <v>12</v>
      </c>
      <c r="X27" s="2"/>
      <c r="Y27" s="4"/>
      <c r="AA27" s="4"/>
      <c r="AB27" s="4"/>
    </row>
    <row r="28" spans="2:28" ht="22.5" customHeight="1" x14ac:dyDescent="0.25">
      <c r="B28" s="62"/>
      <c r="C28" s="62"/>
      <c r="M28" s="2" t="s">
        <v>188</v>
      </c>
      <c r="N28" s="252">
        <v>0.25196850393700787</v>
      </c>
      <c r="O28" s="40">
        <v>32</v>
      </c>
      <c r="X28" s="2"/>
      <c r="Y28" s="4"/>
      <c r="AA28" s="4"/>
      <c r="AB28" s="4"/>
    </row>
    <row r="29" spans="2:28" ht="22.5" customHeight="1" thickBot="1" x14ac:dyDescent="0.3">
      <c r="H29" s="208" t="s">
        <v>91</v>
      </c>
      <c r="I29" s="209" t="s">
        <v>92</v>
      </c>
      <c r="J29" s="210" t="str">
        <f>J10</f>
        <v>신흥교통</v>
      </c>
      <c r="K29" s="211" t="s">
        <v>116</v>
      </c>
      <c r="M29" s="2" t="s">
        <v>189</v>
      </c>
      <c r="N29" s="252">
        <v>0.25196850393700787</v>
      </c>
      <c r="O29" s="40">
        <v>30</v>
      </c>
      <c r="X29" s="2"/>
      <c r="Y29" s="4"/>
      <c r="AA29" s="4"/>
      <c r="AB29" s="4"/>
    </row>
    <row r="30" spans="2:28" ht="22.5" customHeight="1" thickTop="1" x14ac:dyDescent="0.25">
      <c r="H30" s="216" t="s">
        <v>110</v>
      </c>
      <c r="I30" s="217" t="s">
        <v>69</v>
      </c>
      <c r="J30" s="218" t="s">
        <v>69</v>
      </c>
      <c r="K30" s="219"/>
      <c r="M30" s="2" t="s">
        <v>76</v>
      </c>
      <c r="N30" s="252">
        <v>0.18110236220472442</v>
      </c>
      <c r="O30" s="40">
        <v>23</v>
      </c>
      <c r="X30" s="2"/>
      <c r="Z30" s="40"/>
      <c r="AA30" s="20"/>
      <c r="AB30" s="20"/>
    </row>
    <row r="31" spans="2:28" ht="21" customHeight="1" x14ac:dyDescent="0.25">
      <c r="H31" s="212" t="s">
        <v>94</v>
      </c>
      <c r="I31" s="213">
        <v>4.5564191905655319E-2</v>
      </c>
      <c r="J31" s="214" t="s">
        <v>692</v>
      </c>
      <c r="K31" s="215">
        <v>4.8923997070722633E-2</v>
      </c>
      <c r="M31" s="2"/>
      <c r="X31" s="2"/>
      <c r="Z31" s="40"/>
      <c r="AA31" s="20"/>
      <c r="AB31" s="20"/>
    </row>
    <row r="32" spans="2:28" ht="21" customHeight="1" x14ac:dyDescent="0.25">
      <c r="H32" s="187" t="s">
        <v>95</v>
      </c>
      <c r="I32" s="179">
        <v>6.968641114982578E-2</v>
      </c>
      <c r="J32" s="188" t="s">
        <v>693</v>
      </c>
      <c r="K32" s="189">
        <v>5.6297840818678155E-2</v>
      </c>
      <c r="L32" s="4"/>
      <c r="M32" s="2"/>
      <c r="X32" s="2"/>
      <c r="Z32" s="40"/>
      <c r="AA32" s="20"/>
      <c r="AB32" s="20"/>
    </row>
    <row r="33" spans="2:28" ht="21" customHeight="1" x14ac:dyDescent="0.25">
      <c r="H33" s="186" t="s">
        <v>96</v>
      </c>
      <c r="I33" s="179">
        <v>0.13669257571696597</v>
      </c>
      <c r="J33" s="188" t="s">
        <v>692</v>
      </c>
      <c r="K33" s="189">
        <v>-4.2204386740588018E-2</v>
      </c>
      <c r="L33" s="4"/>
      <c r="M33" s="2"/>
      <c r="X33" s="2"/>
      <c r="Z33" s="40"/>
      <c r="AA33" s="20"/>
      <c r="AB33" s="20"/>
    </row>
    <row r="34" spans="2:28" ht="21" customHeight="1" x14ac:dyDescent="0.25">
      <c r="H34" s="186" t="s">
        <v>99</v>
      </c>
      <c r="I34" s="179">
        <v>0.22728491021173949</v>
      </c>
      <c r="J34" s="188" t="s">
        <v>694</v>
      </c>
      <c r="K34" s="189">
        <v>2.4683593725268377E-2</v>
      </c>
      <c r="L34" s="4"/>
      <c r="M34" s="2"/>
      <c r="X34" s="2"/>
      <c r="Z34" s="40"/>
      <c r="AA34" s="20"/>
      <c r="AB34" s="20"/>
    </row>
    <row r="35" spans="2:28" ht="21" customHeight="1" x14ac:dyDescent="0.25">
      <c r="H35" s="190" t="s">
        <v>97</v>
      </c>
      <c r="I35" s="179">
        <v>0.24658268560707586</v>
      </c>
      <c r="J35" s="188" t="s">
        <v>695</v>
      </c>
      <c r="K35" s="189">
        <v>5.3858183299320128E-3</v>
      </c>
      <c r="L35" s="4"/>
      <c r="M35" s="2"/>
      <c r="X35" s="2"/>
      <c r="Z35" s="40"/>
      <c r="AA35" s="20"/>
      <c r="AB35" s="20"/>
    </row>
    <row r="36" spans="2:28" ht="21" customHeight="1" x14ac:dyDescent="0.25">
      <c r="H36" s="191" t="s">
        <v>98</v>
      </c>
      <c r="I36" s="192">
        <v>0.27418922540873758</v>
      </c>
      <c r="J36" s="193" t="s">
        <v>696</v>
      </c>
      <c r="K36" s="194">
        <v>-9.3086863204013159E-2</v>
      </c>
      <c r="L36" s="4"/>
      <c r="M36" s="2"/>
      <c r="X36" s="2"/>
      <c r="Z36" s="40"/>
      <c r="AA36" s="20"/>
      <c r="AB36" s="20"/>
    </row>
    <row r="37" spans="2:28" ht="22.5" customHeight="1" x14ac:dyDescent="0.25">
      <c r="L37" s="4"/>
      <c r="M37" s="2"/>
      <c r="X37" s="2"/>
      <c r="Z37" s="40"/>
      <c r="AA37" s="20"/>
      <c r="AB37" s="20"/>
    </row>
    <row r="38" spans="2:28" ht="18" customHeight="1" x14ac:dyDescent="0.25">
      <c r="B38" s="54" t="s">
        <v>132</v>
      </c>
      <c r="C38" s="54"/>
      <c r="D38" s="53"/>
      <c r="E38" s="53"/>
      <c r="F38" s="53"/>
      <c r="G38" s="53"/>
      <c r="H38" s="53"/>
      <c r="I38" s="53"/>
      <c r="J38" s="53"/>
      <c r="K38" s="53"/>
      <c r="L38" s="4"/>
      <c r="M38" s="2"/>
      <c r="X38" s="2"/>
      <c r="Z38" s="40"/>
      <c r="AA38" s="20"/>
      <c r="AB38" s="20"/>
    </row>
    <row r="39" spans="2:28" ht="30.75" customHeight="1" x14ac:dyDescent="0.25">
      <c r="B39" s="58" t="s">
        <v>62</v>
      </c>
      <c r="C39" s="58" t="s">
        <v>101</v>
      </c>
      <c r="D39" s="58" t="s">
        <v>102</v>
      </c>
      <c r="E39" s="58" t="s">
        <v>103</v>
      </c>
      <c r="F39" s="58" t="s">
        <v>104</v>
      </c>
      <c r="G39" s="58" t="s">
        <v>105</v>
      </c>
      <c r="H39" s="58" t="s">
        <v>6</v>
      </c>
      <c r="I39" s="58" t="s">
        <v>7</v>
      </c>
      <c r="J39" s="58" t="s">
        <v>106</v>
      </c>
      <c r="K39" s="58" t="s">
        <v>72</v>
      </c>
      <c r="L39" s="4"/>
      <c r="M39" s="2"/>
      <c r="N39" s="40" t="s">
        <v>125</v>
      </c>
      <c r="X39" s="2"/>
      <c r="Z39" s="40"/>
      <c r="AA39" s="20"/>
      <c r="AB39" s="20"/>
    </row>
    <row r="40" spans="2:28" ht="22.5" customHeight="1" x14ac:dyDescent="0.25">
      <c r="B40" s="238" t="s">
        <v>118</v>
      </c>
      <c r="C40" s="79">
        <v>1</v>
      </c>
      <c r="D40" s="80">
        <v>3.4218541623707036E-2</v>
      </c>
      <c r="E40" s="80">
        <v>0.48263023565352881</v>
      </c>
      <c r="F40" s="80">
        <v>0.17658649573730359</v>
      </c>
      <c r="G40" s="81">
        <v>19.848891304347827</v>
      </c>
      <c r="H40" s="82">
        <v>2.6893624829701213</v>
      </c>
      <c r="I40" s="82">
        <v>49.605180046621157</v>
      </c>
      <c r="J40" s="83">
        <v>1.9709564947031954</v>
      </c>
      <c r="K40" s="85" t="s">
        <v>76</v>
      </c>
      <c r="L40" s="4"/>
      <c r="M40" s="2"/>
      <c r="N40" s="40">
        <v>1</v>
      </c>
      <c r="X40" s="2"/>
      <c r="Z40" s="40"/>
      <c r="AA40" s="20"/>
      <c r="AB40" s="20"/>
    </row>
    <row r="41" spans="2:28" ht="22.5" customHeight="1" x14ac:dyDescent="0.25">
      <c r="B41" s="236" t="s">
        <v>118</v>
      </c>
      <c r="C41" s="71">
        <v>2</v>
      </c>
      <c r="D41" s="72">
        <v>5.1001737623765031E-2</v>
      </c>
      <c r="E41" s="72">
        <v>0.4083207679482328</v>
      </c>
      <c r="F41" s="72">
        <v>0.16404007757836184</v>
      </c>
      <c r="G41" s="73">
        <v>15.308067796610166</v>
      </c>
      <c r="H41" s="74">
        <v>0.46191975791305229</v>
      </c>
      <c r="I41" s="74">
        <v>18.837321981771186</v>
      </c>
      <c r="J41" s="75">
        <v>2.3403345213712372</v>
      </c>
      <c r="K41" s="76" t="s">
        <v>187</v>
      </c>
      <c r="M41" s="2"/>
      <c r="N41" s="40">
        <v>5</v>
      </c>
      <c r="X41" s="2"/>
      <c r="Z41" s="40"/>
      <c r="AA41" s="20"/>
      <c r="AB41" s="20"/>
    </row>
    <row r="42" spans="2:28" ht="22.5" customHeight="1" x14ac:dyDescent="0.25">
      <c r="B42" s="236" t="s">
        <v>118</v>
      </c>
      <c r="C42" s="71">
        <v>3</v>
      </c>
      <c r="D42" s="72">
        <v>2.3928707414460161E-2</v>
      </c>
      <c r="E42" s="72">
        <v>0.37822591682051238</v>
      </c>
      <c r="F42" s="72">
        <v>0.16318636088218946</v>
      </c>
      <c r="G42" s="73">
        <v>14.021233333333338</v>
      </c>
      <c r="H42" s="74">
        <v>8.8676228743199512E-2</v>
      </c>
      <c r="I42" s="74">
        <v>13.347844300354872</v>
      </c>
      <c r="J42" s="75">
        <v>2.4003290301484261</v>
      </c>
      <c r="K42" s="76" t="s">
        <v>68</v>
      </c>
      <c r="M42" s="2"/>
      <c r="N42" s="40">
        <v>4</v>
      </c>
      <c r="X42" s="2"/>
      <c r="Z42" s="40"/>
      <c r="AA42" s="20"/>
      <c r="AB42" s="20"/>
    </row>
    <row r="43" spans="2:28" ht="22.5" customHeight="1" x14ac:dyDescent="0.25">
      <c r="B43" s="236" t="s">
        <v>118</v>
      </c>
      <c r="C43" s="71">
        <v>4</v>
      </c>
      <c r="D43" s="72">
        <v>2.081034083429362E-2</v>
      </c>
      <c r="E43" s="72">
        <v>0.35862086103741492</v>
      </c>
      <c r="F43" s="72">
        <v>0.16653314777560313</v>
      </c>
      <c r="G43" s="73">
        <v>13.830877192982458</v>
      </c>
      <c r="H43" s="74">
        <v>8.5188746723912787E-2</v>
      </c>
      <c r="I43" s="74">
        <v>11.613342332050353</v>
      </c>
      <c r="J43" s="75">
        <v>2.4114147134200561</v>
      </c>
      <c r="K43" s="76" t="s">
        <v>68</v>
      </c>
      <c r="M43" s="2"/>
      <c r="N43" s="40">
        <v>4</v>
      </c>
      <c r="X43" s="2"/>
      <c r="Z43" s="40"/>
      <c r="AA43" s="20"/>
      <c r="AB43" s="20"/>
    </row>
    <row r="44" spans="2:28" ht="22.5" customHeight="1" x14ac:dyDescent="0.25">
      <c r="B44" s="236" t="s">
        <v>118</v>
      </c>
      <c r="C44" s="71">
        <v>5</v>
      </c>
      <c r="D44" s="72">
        <v>2.0747224924243555E-2</v>
      </c>
      <c r="E44" s="72">
        <v>0.35333382817295522</v>
      </c>
      <c r="F44" s="72">
        <v>0.16062701865601295</v>
      </c>
      <c r="G44" s="73">
        <v>14.647875000000001</v>
      </c>
      <c r="H44" s="74">
        <v>9.7666874374595411E-2</v>
      </c>
      <c r="I44" s="74">
        <v>13.678534801428928</v>
      </c>
      <c r="J44" s="75">
        <v>2.3783699057451466</v>
      </c>
      <c r="K44" s="76" t="s">
        <v>66</v>
      </c>
      <c r="M44" s="2"/>
      <c r="N44" s="40">
        <v>5</v>
      </c>
      <c r="X44" s="2"/>
      <c r="Z44" s="40"/>
      <c r="AA44" s="20"/>
      <c r="AB44" s="20"/>
    </row>
    <row r="45" spans="2:28" ht="22.5" customHeight="1" x14ac:dyDescent="0.25">
      <c r="B45" s="236" t="s">
        <v>118</v>
      </c>
      <c r="C45" s="71">
        <v>6</v>
      </c>
      <c r="D45" s="72">
        <v>2.3208795035186424E-2</v>
      </c>
      <c r="E45" s="72">
        <v>0.35118616653771806</v>
      </c>
      <c r="F45" s="72">
        <v>0.14879008568764621</v>
      </c>
      <c r="G45" s="73">
        <v>16.079522727272725</v>
      </c>
      <c r="H45" s="74">
        <v>9.6344931610806941E-2</v>
      </c>
      <c r="I45" s="74">
        <v>13.417078954322376</v>
      </c>
      <c r="J45" s="75">
        <v>2.2200000000000002</v>
      </c>
      <c r="K45" s="76" t="s">
        <v>189</v>
      </c>
      <c r="M45" s="2"/>
      <c r="N45" s="40">
        <v>2</v>
      </c>
      <c r="X45" s="2"/>
      <c r="Z45" s="40"/>
      <c r="AA45" s="20"/>
      <c r="AB45" s="20"/>
    </row>
    <row r="46" spans="2:28" ht="22.5" customHeight="1" x14ac:dyDescent="0.25">
      <c r="B46" s="236" t="s">
        <v>118</v>
      </c>
      <c r="C46" s="71">
        <v>7</v>
      </c>
      <c r="D46" s="72">
        <v>2.3891749599886637E-2</v>
      </c>
      <c r="E46" s="72">
        <v>0.35792519802328615</v>
      </c>
      <c r="F46" s="72">
        <v>0.14623518263350141</v>
      </c>
      <c r="G46" s="73">
        <v>17.262062499999999</v>
      </c>
      <c r="H46" s="74">
        <v>0.65597588469062873</v>
      </c>
      <c r="I46" s="74">
        <v>13.938751417136931</v>
      </c>
      <c r="J46" s="75">
        <v>2.2258768388437367</v>
      </c>
      <c r="K46" s="76" t="s">
        <v>69</v>
      </c>
      <c r="M46" s="2"/>
      <c r="N46" s="40">
        <v>3</v>
      </c>
      <c r="X46" s="2"/>
      <c r="Z46" s="40"/>
      <c r="AA46" s="20"/>
      <c r="AB46" s="20"/>
    </row>
    <row r="47" spans="2:28" ht="25.5" customHeight="1" x14ac:dyDescent="0.25">
      <c r="B47" s="55" t="s">
        <v>107</v>
      </c>
      <c r="C47" s="55"/>
      <c r="D47" s="69" cm="1">
        <f t="array" aca="1" ref="D47" ca="1">(INDIRECT(ADDRESS(ROW()-1,COLUMN()))/INDIRECT(ADDRESS(ROW()-2,COLUMN())))-1</f>
        <v>2.9426541260104022E-2</v>
      </c>
      <c r="E47" s="69" cm="1">
        <f t="array" aca="1" ref="E47" ca="1">(INDIRECT(ADDRESS(ROW()-1,COLUMN()))/INDIRECT(ADDRESS(ROW()-2,COLUMN())))-1</f>
        <v>1.9189342086013861E-2</v>
      </c>
      <c r="F47" s="69" cm="1">
        <f t="array" aca="1" ref="F47" ca="1">(INDIRECT(ADDRESS(ROW()-1,COLUMN()))/INDIRECT(ADDRESS(ROW()-2,COLUMN())))-1</f>
        <v>-1.7171191496645033E-2</v>
      </c>
      <c r="G47" s="69" cm="1">
        <f t="array" aca="1" ref="G47" ca="1">(INDIRECT(ADDRESS(ROW()-1,COLUMN()))/INDIRECT(ADDRESS(ROW()-2,COLUMN())))-1</f>
        <v>7.3543213488641124E-2</v>
      </c>
      <c r="H47" s="69" cm="1">
        <f t="array" aca="1" ref="H47" ca="1">(INDIRECT(ADDRESS(ROW()-1,COLUMN()))/INDIRECT(ADDRESS(ROW()-2,COLUMN())))-1</f>
        <v>5.8086185097986869</v>
      </c>
      <c r="I47" s="69" cm="1">
        <f t="array" aca="1" ref="I47" ca="1">(INDIRECT(ADDRESS(ROW()-1,COLUMN()))/INDIRECT(ADDRESS(ROW()-2,COLUMN())))-1</f>
        <v>3.8881224787493451E-2</v>
      </c>
      <c r="J47" s="69" cm="1">
        <f t="array" aca="1" ref="J47" ca="1">(INDIRECT(ADDRESS(ROW()-1,COLUMN()))/INDIRECT(ADDRESS(ROW()-2,COLUMN())))-1</f>
        <v>2.647224704385831E-3</v>
      </c>
      <c r="K47" s="77" t="str" cm="1">
        <f t="array" aca="1" ref="K47" ca="1">_xlfn.IFS(N47=0,"등급유지",N47&gt;0,N47&amp;"등급 상승",N47&lt;0,N47&amp;"등급 하락")</f>
        <v>1등급 상승</v>
      </c>
      <c r="M47" s="253"/>
      <c r="N47" s="40" cm="1">
        <f t="array" aca="1" ref="N47" ca="1">(INDIRECT(ADDRESS(ROW()-1,COLUMN()))-INDIRECT(ADDRESS(ROW()-2,COLUMN())))</f>
        <v>1</v>
      </c>
      <c r="O47" s="40" t="s">
        <v>126</v>
      </c>
      <c r="X47" s="246"/>
      <c r="Z47" s="247"/>
      <c r="AA47" s="20"/>
      <c r="AB47" s="20"/>
    </row>
    <row r="48" spans="2:28" ht="25.5" customHeight="1" x14ac:dyDescent="0.25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253"/>
      <c r="N48" s="2"/>
      <c r="O48" s="2"/>
      <c r="X48" s="246"/>
      <c r="Z48" s="247"/>
      <c r="AA48" s="20"/>
      <c r="AB48" s="20"/>
    </row>
    <row r="49" spans="2:28" ht="18" customHeight="1" x14ac:dyDescent="0.25">
      <c r="B49" s="54" t="s">
        <v>133</v>
      </c>
      <c r="C49" s="54"/>
      <c r="D49" s="53"/>
      <c r="E49" s="53"/>
      <c r="F49" s="53"/>
      <c r="G49" s="53"/>
      <c r="H49" s="53"/>
      <c r="I49" s="53"/>
      <c r="J49" s="53"/>
      <c r="K49" s="53"/>
      <c r="M49" s="253"/>
      <c r="X49" s="246"/>
      <c r="Z49" s="247"/>
      <c r="AA49" s="20"/>
      <c r="AB49" s="20"/>
    </row>
    <row r="50" spans="2:28" ht="21" customHeight="1" x14ac:dyDescent="0.25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53"/>
      <c r="X50" s="246"/>
      <c r="Z50" s="247"/>
      <c r="AA50" s="20"/>
      <c r="AB50" s="20"/>
    </row>
    <row r="51" spans="2:28" ht="25.5" customHeight="1" x14ac:dyDescent="0.25">
      <c r="B51" s="49"/>
      <c r="C51" s="49"/>
      <c r="D51" s="50"/>
      <c r="E51" s="50"/>
      <c r="F51" s="50"/>
      <c r="G51" s="50"/>
      <c r="H51" s="50"/>
      <c r="I51" s="50"/>
      <c r="J51" s="50"/>
      <c r="K51" s="50"/>
      <c r="M51" s="253"/>
      <c r="N51" s="246"/>
      <c r="P51" s="247"/>
      <c r="AA51" s="41"/>
    </row>
    <row r="52" spans="2:28" ht="25.5" customHeight="1" x14ac:dyDescent="0.25">
      <c r="B52" s="49"/>
      <c r="C52" s="49"/>
      <c r="D52" s="50"/>
      <c r="M52" s="253"/>
      <c r="N52" s="246"/>
      <c r="P52" s="247"/>
      <c r="AA52" s="41"/>
    </row>
    <row r="53" spans="2:28" ht="25.5" customHeight="1" x14ac:dyDescent="0.25">
      <c r="B53" s="49"/>
      <c r="C53" s="49"/>
      <c r="D53" s="50"/>
      <c r="M53" s="253"/>
      <c r="N53" s="246"/>
      <c r="P53" s="247"/>
      <c r="AA53" s="41"/>
    </row>
    <row r="54" spans="2:28" ht="25.5" customHeight="1" x14ac:dyDescent="0.25">
      <c r="B54" s="49"/>
      <c r="C54" s="49"/>
      <c r="D54" s="50"/>
      <c r="M54" s="253"/>
      <c r="N54" s="246"/>
      <c r="P54" s="247"/>
      <c r="AA54" s="41"/>
    </row>
    <row r="55" spans="2:28" ht="25.5" customHeight="1" x14ac:dyDescent="0.25">
      <c r="B55" s="49"/>
      <c r="C55" s="49"/>
      <c r="D55" s="50"/>
      <c r="M55" s="253"/>
      <c r="N55" s="246"/>
      <c r="P55" s="247"/>
      <c r="AA55" s="41"/>
    </row>
    <row r="56" spans="2:28" ht="25.5" customHeight="1" x14ac:dyDescent="0.25">
      <c r="B56" s="49"/>
      <c r="C56" s="49"/>
      <c r="D56" s="50"/>
      <c r="M56" s="253"/>
      <c r="N56" s="246"/>
      <c r="P56" s="247"/>
      <c r="AA56" s="41"/>
    </row>
    <row r="57" spans="2:28" ht="25.5" customHeight="1" x14ac:dyDescent="0.25">
      <c r="B57" s="49"/>
      <c r="C57" s="49"/>
      <c r="D57" s="50"/>
      <c r="M57" s="253"/>
      <c r="N57" s="246"/>
      <c r="P57" s="247"/>
      <c r="AA57" s="41"/>
    </row>
    <row r="58" spans="2:28" ht="25.5" customHeight="1" x14ac:dyDescent="0.25">
      <c r="B58" s="49"/>
      <c r="C58" s="49"/>
      <c r="D58" s="50"/>
      <c r="E58" s="50"/>
      <c r="F58" s="50"/>
      <c r="G58" s="50"/>
      <c r="H58" s="50"/>
      <c r="I58" s="50"/>
      <c r="J58" s="50"/>
      <c r="K58" s="50"/>
      <c r="M58" s="253"/>
      <c r="N58" s="246"/>
      <c r="P58" s="247"/>
      <c r="AA58" s="41"/>
    </row>
    <row r="59" spans="2:28" ht="25.5" customHeight="1" x14ac:dyDescent="0.25">
      <c r="B59" s="49"/>
      <c r="C59" s="49"/>
      <c r="D59" s="50"/>
      <c r="E59" s="50"/>
      <c r="F59" s="50"/>
      <c r="G59" s="50"/>
      <c r="H59" s="50"/>
      <c r="I59" s="50"/>
      <c r="J59" s="50"/>
      <c r="K59" s="50"/>
      <c r="M59" s="253"/>
      <c r="N59" s="246"/>
      <c r="P59" s="247"/>
      <c r="AA59" s="41"/>
    </row>
    <row r="60" spans="2:28" ht="25.5" customHeight="1" thickBot="1" x14ac:dyDescent="0.3">
      <c r="B60" s="220" t="s">
        <v>91</v>
      </c>
      <c r="C60" s="221" t="s">
        <v>124</v>
      </c>
      <c r="D60" s="221" t="s">
        <v>121</v>
      </c>
      <c r="E60" s="221" t="s">
        <v>120</v>
      </c>
      <c r="F60" s="221" t="s">
        <v>119</v>
      </c>
      <c r="G60" s="221" t="s">
        <v>122</v>
      </c>
      <c r="H60" s="221" t="s">
        <v>123</v>
      </c>
      <c r="I60" s="221" t="s">
        <v>176</v>
      </c>
      <c r="J60" s="221" t="s">
        <v>176</v>
      </c>
      <c r="K60" s="222" t="s">
        <v>176</v>
      </c>
      <c r="M60" s="254">
        <v>1</v>
      </c>
      <c r="N60" s="255">
        <v>2</v>
      </c>
      <c r="O60" s="255">
        <v>3</v>
      </c>
      <c r="P60" s="254">
        <v>4</v>
      </c>
      <c r="Q60" s="255">
        <v>5</v>
      </c>
      <c r="R60" s="255">
        <v>6</v>
      </c>
      <c r="S60" s="254"/>
      <c r="T60" s="255"/>
      <c r="U60" s="256"/>
      <c r="AA60" s="41"/>
    </row>
    <row r="61" spans="2:28" ht="25.5" customHeight="1" thickTop="1" x14ac:dyDescent="0.25">
      <c r="B61" s="225" t="s">
        <v>110</v>
      </c>
      <c r="C61" s="226" t="s">
        <v>71</v>
      </c>
      <c r="D61" s="227" t="s">
        <v>68</v>
      </c>
      <c r="E61" s="227" t="s">
        <v>68</v>
      </c>
      <c r="F61" s="227" t="s">
        <v>69</v>
      </c>
      <c r="G61" s="227" t="s">
        <v>67</v>
      </c>
      <c r="H61" s="227" t="s">
        <v>67</v>
      </c>
      <c r="I61" s="227" t="s">
        <v>176</v>
      </c>
      <c r="J61" s="227" t="s">
        <v>176</v>
      </c>
      <c r="K61" s="227" t="s">
        <v>176</v>
      </c>
      <c r="M61" s="254" t="s">
        <v>124</v>
      </c>
      <c r="N61" s="254" t="s">
        <v>121</v>
      </c>
      <c r="O61" s="254" t="s">
        <v>120</v>
      </c>
      <c r="P61" s="254" t="s">
        <v>119</v>
      </c>
      <c r="Q61" s="254" t="s">
        <v>122</v>
      </c>
      <c r="R61" s="254" t="s">
        <v>123</v>
      </c>
      <c r="S61" s="254"/>
      <c r="T61" s="254"/>
      <c r="U61" s="253" t="str">
        <f t="shared" ref="U61" si="1">K60</f>
        <v/>
      </c>
      <c r="AA61" s="41"/>
    </row>
    <row r="62" spans="2:28" ht="25.5" customHeight="1" x14ac:dyDescent="0.25">
      <c r="B62" s="223" t="s">
        <v>94</v>
      </c>
      <c r="C62" s="213" t="s">
        <v>697</v>
      </c>
      <c r="D62" s="213" t="s">
        <v>698</v>
      </c>
      <c r="E62" s="213" t="s">
        <v>699</v>
      </c>
      <c r="F62" s="213" t="s">
        <v>700</v>
      </c>
      <c r="G62" s="213" t="s">
        <v>701</v>
      </c>
      <c r="H62" s="213" t="s">
        <v>701</v>
      </c>
      <c r="I62" s="213" t="s">
        <v>176</v>
      </c>
      <c r="J62" s="213" t="s">
        <v>176</v>
      </c>
      <c r="K62" s="224" t="s">
        <v>176</v>
      </c>
      <c r="M62" s="253"/>
      <c r="N62" s="246"/>
      <c r="P62" s="247"/>
      <c r="AA62" s="41"/>
    </row>
    <row r="63" spans="2:28" ht="25.5" customHeight="1" x14ac:dyDescent="0.25">
      <c r="B63" s="178" t="s">
        <v>95</v>
      </c>
      <c r="C63" s="180" t="s">
        <v>702</v>
      </c>
      <c r="D63" s="180" t="s">
        <v>698</v>
      </c>
      <c r="E63" s="180" t="s">
        <v>703</v>
      </c>
      <c r="F63" s="180" t="s">
        <v>704</v>
      </c>
      <c r="G63" s="180" t="s">
        <v>701</v>
      </c>
      <c r="H63" s="180" t="s">
        <v>701</v>
      </c>
      <c r="I63" s="180" t="s">
        <v>176</v>
      </c>
      <c r="J63" s="180" t="s">
        <v>176</v>
      </c>
      <c r="K63" s="181" t="s">
        <v>176</v>
      </c>
      <c r="M63" s="257">
        <v>0.66666666666666663</v>
      </c>
      <c r="N63" s="257">
        <v>0.16666666666666666</v>
      </c>
      <c r="O63" s="257">
        <v>0.1111111111111111</v>
      </c>
      <c r="P63" s="257">
        <v>7.1428571428571425E-2</v>
      </c>
      <c r="Q63" s="257">
        <v>0</v>
      </c>
      <c r="R63" s="257">
        <v>0</v>
      </c>
      <c r="S63" s="257"/>
      <c r="T63" s="257"/>
      <c r="AA63" s="41"/>
    </row>
    <row r="64" spans="2:28" ht="25.5" customHeight="1" x14ac:dyDescent="0.25">
      <c r="B64" s="177" t="s">
        <v>96</v>
      </c>
      <c r="C64" s="180" t="s">
        <v>701</v>
      </c>
      <c r="D64" s="180" t="s">
        <v>705</v>
      </c>
      <c r="E64" s="180" t="s">
        <v>699</v>
      </c>
      <c r="F64" s="180" t="s">
        <v>706</v>
      </c>
      <c r="G64" s="180" t="s">
        <v>701</v>
      </c>
      <c r="H64" s="180" t="s">
        <v>701</v>
      </c>
      <c r="I64" s="180" t="s">
        <v>176</v>
      </c>
      <c r="J64" s="180" t="s">
        <v>176</v>
      </c>
      <c r="K64" s="181" t="s">
        <v>176</v>
      </c>
      <c r="M64" s="257">
        <v>0.33333333333333331</v>
      </c>
      <c r="N64" s="257">
        <v>0.16666666666666666</v>
      </c>
      <c r="O64" s="257">
        <v>0.22222222222222221</v>
      </c>
      <c r="P64" s="257">
        <v>0.14285714285714285</v>
      </c>
      <c r="Q64" s="257">
        <v>0</v>
      </c>
      <c r="R64" s="257">
        <v>0</v>
      </c>
      <c r="S64" s="257"/>
      <c r="T64" s="257"/>
      <c r="AA64" s="41"/>
    </row>
    <row r="65" spans="2:27" ht="25.5" customHeight="1" x14ac:dyDescent="0.25">
      <c r="B65" s="177" t="s">
        <v>99</v>
      </c>
      <c r="C65" s="180" t="s">
        <v>701</v>
      </c>
      <c r="D65" s="180" t="s">
        <v>707</v>
      </c>
      <c r="E65" s="180" t="s">
        <v>708</v>
      </c>
      <c r="F65" s="180" t="s">
        <v>704</v>
      </c>
      <c r="G65" s="180" t="s">
        <v>701</v>
      </c>
      <c r="H65" s="180" t="s">
        <v>709</v>
      </c>
      <c r="I65" s="180" t="s">
        <v>176</v>
      </c>
      <c r="J65" s="180" t="s">
        <v>176</v>
      </c>
      <c r="K65" s="181" t="s">
        <v>176</v>
      </c>
      <c r="M65" s="257">
        <v>0</v>
      </c>
      <c r="N65" s="257">
        <v>8.3333333333333329E-2</v>
      </c>
      <c r="O65" s="257">
        <v>0.1111111111111111</v>
      </c>
      <c r="P65" s="257">
        <v>0.21428571428571427</v>
      </c>
      <c r="Q65" s="257">
        <v>0</v>
      </c>
      <c r="R65" s="257">
        <v>0</v>
      </c>
      <c r="S65" s="257"/>
      <c r="T65" s="257"/>
      <c r="AA65" s="41"/>
    </row>
    <row r="66" spans="2:27" ht="25.5" customHeight="1" x14ac:dyDescent="0.25">
      <c r="B66" s="182" t="s">
        <v>97</v>
      </c>
      <c r="C66" s="180" t="s">
        <v>701</v>
      </c>
      <c r="D66" s="180" t="s">
        <v>698</v>
      </c>
      <c r="E66" s="180" t="s">
        <v>699</v>
      </c>
      <c r="F66" s="180" t="s">
        <v>706</v>
      </c>
      <c r="G66" s="180" t="s">
        <v>710</v>
      </c>
      <c r="H66" s="180" t="s">
        <v>711</v>
      </c>
      <c r="I66" s="180" t="s">
        <v>176</v>
      </c>
      <c r="J66" s="180" t="s">
        <v>176</v>
      </c>
      <c r="K66" s="181" t="s">
        <v>176</v>
      </c>
      <c r="M66" s="257">
        <v>0</v>
      </c>
      <c r="N66" s="257">
        <v>0.41666666666666669</v>
      </c>
      <c r="O66" s="257">
        <v>0.44444444444444442</v>
      </c>
      <c r="P66" s="257">
        <v>0.14285714285714285</v>
      </c>
      <c r="Q66" s="257">
        <v>0</v>
      </c>
      <c r="R66" s="257">
        <v>0.125</v>
      </c>
      <c r="S66" s="257"/>
      <c r="T66" s="257"/>
      <c r="AA66" s="41"/>
    </row>
    <row r="67" spans="2:27" ht="25.5" customHeight="1" x14ac:dyDescent="0.25">
      <c r="B67" s="183" t="s">
        <v>98</v>
      </c>
      <c r="C67" s="184" t="s">
        <v>701</v>
      </c>
      <c r="D67" s="184" t="s">
        <v>701</v>
      </c>
      <c r="E67" s="184" t="s">
        <v>701</v>
      </c>
      <c r="F67" s="184" t="s">
        <v>706</v>
      </c>
      <c r="G67" s="184" t="s">
        <v>701</v>
      </c>
      <c r="H67" s="184" t="s">
        <v>712</v>
      </c>
      <c r="I67" s="184" t="s">
        <v>176</v>
      </c>
      <c r="J67" s="184" t="s">
        <v>176</v>
      </c>
      <c r="K67" s="185" t="s">
        <v>176</v>
      </c>
      <c r="M67" s="257">
        <v>0</v>
      </c>
      <c r="N67" s="257">
        <v>0.16666666666666666</v>
      </c>
      <c r="O67" s="257">
        <v>0.1111111111111111</v>
      </c>
      <c r="P67" s="257">
        <v>0.21428571428571427</v>
      </c>
      <c r="Q67" s="257">
        <v>1</v>
      </c>
      <c r="R67" s="257">
        <v>0.25</v>
      </c>
      <c r="S67" s="257"/>
      <c r="T67" s="257"/>
      <c r="AA67" s="41"/>
    </row>
    <row r="68" spans="2:27" ht="15.75" customHeight="1" x14ac:dyDescent="0.25">
      <c r="B68" s="49"/>
      <c r="C68" s="49"/>
      <c r="D68" s="50"/>
      <c r="E68" s="50"/>
      <c r="F68" s="50"/>
      <c r="G68" s="50"/>
      <c r="H68" s="50"/>
      <c r="I68" s="50"/>
      <c r="J68" s="50"/>
      <c r="K68" s="50"/>
      <c r="M68" s="257">
        <v>0</v>
      </c>
      <c r="N68" s="257">
        <v>0</v>
      </c>
      <c r="O68" s="257">
        <v>0</v>
      </c>
      <c r="P68" s="257">
        <v>0.21428571428571427</v>
      </c>
      <c r="Q68" s="257">
        <v>0</v>
      </c>
      <c r="R68" s="257">
        <v>0.625</v>
      </c>
      <c r="S68" s="257"/>
      <c r="T68" s="257"/>
      <c r="AA68" s="41"/>
    </row>
    <row r="69" spans="2:27" ht="17.25" customHeight="1" x14ac:dyDescent="0.25">
      <c r="B69" s="54" t="s">
        <v>134</v>
      </c>
      <c r="C69" s="54"/>
      <c r="D69" s="53"/>
      <c r="E69" s="53"/>
      <c r="F69" s="53"/>
      <c r="G69" s="53"/>
      <c r="H69" s="53"/>
      <c r="I69" s="53"/>
      <c r="J69" s="53"/>
      <c r="K69" s="53"/>
      <c r="M69" s="253"/>
      <c r="N69" s="246"/>
      <c r="P69" s="247"/>
      <c r="AA69" s="41"/>
    </row>
    <row r="70" spans="2:27" ht="30.75" customHeight="1" x14ac:dyDescent="0.25">
      <c r="B70" s="58" t="s">
        <v>75</v>
      </c>
      <c r="C70" s="58" t="s">
        <v>101</v>
      </c>
      <c r="D70" s="58" t="s">
        <v>102</v>
      </c>
      <c r="E70" s="58" t="s">
        <v>103</v>
      </c>
      <c r="F70" s="58" t="s">
        <v>104</v>
      </c>
      <c r="G70" s="58" t="s">
        <v>105</v>
      </c>
      <c r="H70" s="58" t="s">
        <v>6</v>
      </c>
      <c r="I70" s="58" t="s">
        <v>7</v>
      </c>
      <c r="J70" s="58" t="s">
        <v>106</v>
      </c>
      <c r="K70" s="58" t="s">
        <v>109</v>
      </c>
      <c r="M70" s="253"/>
      <c r="N70" s="246"/>
      <c r="P70" s="247"/>
      <c r="AA70" s="41"/>
    </row>
    <row r="71" spans="2:27" ht="21" customHeight="1" x14ac:dyDescent="0.25">
      <c r="B71" s="89" t="s">
        <v>124</v>
      </c>
      <c r="C71" s="68">
        <v>1</v>
      </c>
      <c r="D71" s="90">
        <v>4.7818568691874785E-2</v>
      </c>
      <c r="E71" s="90">
        <v>0.55901391801210409</v>
      </c>
      <c r="F71" s="90">
        <v>0.21876745734794811</v>
      </c>
      <c r="G71" s="91">
        <v>22.86</v>
      </c>
      <c r="H71" s="92">
        <v>2.602670894859072</v>
      </c>
      <c r="I71" s="92">
        <v>40.336926927197304</v>
      </c>
      <c r="J71" s="93">
        <v>1.595845454729707</v>
      </c>
      <c r="K71" s="76"/>
      <c r="M71" s="253"/>
      <c r="N71" s="246"/>
      <c r="P71" s="247"/>
      <c r="AA71" s="41"/>
    </row>
    <row r="72" spans="2:27" ht="21" customHeight="1" x14ac:dyDescent="0.25">
      <c r="B72" s="89" t="s">
        <v>124</v>
      </c>
      <c r="C72" s="68">
        <v>2</v>
      </c>
      <c r="D72" s="90">
        <v>7.8824917524692076E-2</v>
      </c>
      <c r="E72" s="90">
        <v>0.46203154983201827</v>
      </c>
      <c r="F72" s="90">
        <v>0.17511963678015738</v>
      </c>
      <c r="G72" s="91">
        <v>18.412750000000003</v>
      </c>
      <c r="H72" s="92">
        <v>0.56238738679796174</v>
      </c>
      <c r="I72" s="92">
        <v>18.52537461264177</v>
      </c>
      <c r="J72" s="93">
        <v>1.8202891355832869</v>
      </c>
      <c r="K72" s="76"/>
      <c r="M72" s="253"/>
      <c r="N72" s="246"/>
      <c r="P72" s="247"/>
      <c r="AA72" s="41"/>
    </row>
    <row r="73" spans="2:27" ht="21" customHeight="1" x14ac:dyDescent="0.25">
      <c r="B73" s="89" t="s">
        <v>124</v>
      </c>
      <c r="C73" s="68">
        <v>3</v>
      </c>
      <c r="D73" s="90">
        <v>3.1270596572567588E-2</v>
      </c>
      <c r="E73" s="90">
        <v>0.41641016473719739</v>
      </c>
      <c r="F73" s="90">
        <v>0.15727382374153759</v>
      </c>
      <c r="G73" s="91">
        <v>15.375249999999999</v>
      </c>
      <c r="H73" s="92">
        <v>1.4306290819424281E-2</v>
      </c>
      <c r="I73" s="92">
        <v>8.1784295851042135</v>
      </c>
      <c r="J73" s="93">
        <v>2.012004790863164</v>
      </c>
      <c r="K73" s="76"/>
      <c r="M73" s="253"/>
      <c r="N73" s="246"/>
      <c r="P73" s="247"/>
      <c r="AA73" s="41"/>
    </row>
    <row r="74" spans="2:27" ht="21" customHeight="1" x14ac:dyDescent="0.25">
      <c r="B74" s="89" t="s">
        <v>124</v>
      </c>
      <c r="C74" s="68">
        <v>4</v>
      </c>
      <c r="D74" s="90">
        <v>3.2126109175495361E-2</v>
      </c>
      <c r="E74" s="90">
        <v>0.37345950777115983</v>
      </c>
      <c r="F74" s="90">
        <v>0.18020499153259334</v>
      </c>
      <c r="G74" s="91">
        <v>14.83825</v>
      </c>
      <c r="H74" s="92">
        <v>3.4275794870678715E-2</v>
      </c>
      <c r="I74" s="92">
        <v>7.5192524997551429</v>
      </c>
      <c r="J74" s="93">
        <v>2.0573280185007228</v>
      </c>
      <c r="K74" s="76"/>
      <c r="M74" s="253"/>
      <c r="N74" s="246"/>
      <c r="P74" s="247"/>
      <c r="AA74" s="41"/>
    </row>
    <row r="75" spans="2:27" ht="21" customHeight="1" x14ac:dyDescent="0.25">
      <c r="B75" s="89" t="s">
        <v>124</v>
      </c>
      <c r="C75" s="68">
        <v>5</v>
      </c>
      <c r="D75" s="90">
        <v>2.5174536280934173E-2</v>
      </c>
      <c r="E75" s="90">
        <v>0.37957065601385453</v>
      </c>
      <c r="F75" s="90">
        <v>0.1849797959589328</v>
      </c>
      <c r="G75" s="91">
        <v>15.898000000000001</v>
      </c>
      <c r="H75" s="92">
        <v>3.2373082946960591E-2</v>
      </c>
      <c r="I75" s="92">
        <v>8.8961231938247689</v>
      </c>
      <c r="J75" s="93">
        <v>2.0024241823926934</v>
      </c>
      <c r="K75" s="76"/>
      <c r="M75" s="253"/>
      <c r="N75" s="246"/>
      <c r="P75" s="247"/>
      <c r="AA75" s="41"/>
    </row>
    <row r="76" spans="2:27" ht="21" customHeight="1" x14ac:dyDescent="0.25">
      <c r="B76" s="89" t="s">
        <v>124</v>
      </c>
      <c r="C76" s="68">
        <v>6</v>
      </c>
      <c r="D76" s="90">
        <v>3.0375050105728042E-2</v>
      </c>
      <c r="E76" s="90">
        <v>0.36541370575345944</v>
      </c>
      <c r="F76" s="90">
        <v>0.17267745142087559</v>
      </c>
      <c r="G76" s="91">
        <v>16.459</v>
      </c>
      <c r="H76" s="92">
        <v>3.6857513643730112E-2</v>
      </c>
      <c r="I76" s="92">
        <v>8.1639392720862212</v>
      </c>
      <c r="J76" s="93">
        <v>1.9496856279948636</v>
      </c>
      <c r="K76" s="76"/>
      <c r="M76" s="253"/>
      <c r="N76" s="246"/>
      <c r="P76" s="247"/>
      <c r="AA76" s="41"/>
    </row>
    <row r="77" spans="2:27" ht="21" customHeight="1" x14ac:dyDescent="0.25">
      <c r="B77" s="89" t="s">
        <v>124</v>
      </c>
      <c r="C77" s="68">
        <v>7</v>
      </c>
      <c r="D77" s="90">
        <v>3.0516765189595205E-2</v>
      </c>
      <c r="E77" s="90">
        <v>0.36365910289933012</v>
      </c>
      <c r="F77" s="90">
        <v>0.16831769819869744</v>
      </c>
      <c r="G77" s="91">
        <v>16.898999999999997</v>
      </c>
      <c r="H77" s="92">
        <v>2.9727604768402936E-2</v>
      </c>
      <c r="I77" s="92">
        <v>7.604321299757471</v>
      </c>
      <c r="J77" s="93">
        <v>1.8989562471005135</v>
      </c>
      <c r="K77" s="76" t="s">
        <v>71</v>
      </c>
      <c r="M77" s="253"/>
      <c r="N77" s="246"/>
      <c r="P77" s="247"/>
      <c r="AA77" s="41"/>
    </row>
    <row r="78" spans="2:27" ht="20.25" customHeight="1" x14ac:dyDescent="0.25">
      <c r="B78" s="89" t="s">
        <v>121</v>
      </c>
      <c r="C78" s="68">
        <v>1</v>
      </c>
      <c r="D78" s="90">
        <v>5.10783420370561E-2</v>
      </c>
      <c r="E78" s="90">
        <v>0.51169263737478254</v>
      </c>
      <c r="F78" s="90">
        <v>0.19172472504899521</v>
      </c>
      <c r="G78" s="91">
        <v>20.794399999999996</v>
      </c>
      <c r="H78" s="92">
        <v>4.3441202595885997</v>
      </c>
      <c r="I78" s="92">
        <v>73.080333784486854</v>
      </c>
      <c r="J78" s="93">
        <v>1.6666000469891316</v>
      </c>
      <c r="K78" s="76"/>
      <c r="M78" s="253"/>
      <c r="N78" s="246"/>
      <c r="P78" s="247"/>
      <c r="AA78" s="41"/>
    </row>
    <row r="79" spans="2:27" ht="20.25" customHeight="1" x14ac:dyDescent="0.25">
      <c r="B79" s="89" t="s">
        <v>121</v>
      </c>
      <c r="C79" s="68">
        <v>2</v>
      </c>
      <c r="D79" s="90">
        <v>5.0738973043632833E-2</v>
      </c>
      <c r="E79" s="90">
        <v>0.44738130798514281</v>
      </c>
      <c r="F79" s="90">
        <v>0.17567778718278715</v>
      </c>
      <c r="G79" s="91">
        <v>16.087800000000001</v>
      </c>
      <c r="H79" s="92">
        <v>0.65485889016490839</v>
      </c>
      <c r="I79" s="92">
        <v>29.424748902772947</v>
      </c>
      <c r="J79" s="93">
        <v>1.8898149364136783</v>
      </c>
      <c r="K79" s="76"/>
      <c r="M79" s="253"/>
      <c r="N79" s="246"/>
      <c r="P79" s="247"/>
      <c r="AA79" s="41"/>
    </row>
    <row r="80" spans="2:27" ht="20.25" customHeight="1" x14ac:dyDescent="0.25">
      <c r="B80" s="89" t="s">
        <v>121</v>
      </c>
      <c r="C80" s="68">
        <v>3</v>
      </c>
      <c r="D80" s="90">
        <v>2.1462243359483549E-2</v>
      </c>
      <c r="E80" s="90">
        <v>0.42181304398860325</v>
      </c>
      <c r="F80" s="90">
        <v>0.18145361314611849</v>
      </c>
      <c r="G80" s="91">
        <v>14.807399999999998</v>
      </c>
      <c r="H80" s="92">
        <v>9.6258366104691892E-2</v>
      </c>
      <c r="I80" s="92">
        <v>20.870923543904976</v>
      </c>
      <c r="J80" s="93">
        <v>2.0053094282053556</v>
      </c>
      <c r="K80" s="76"/>
      <c r="M80" s="253"/>
      <c r="N80" s="246"/>
      <c r="P80" s="247"/>
      <c r="AA80" s="41"/>
    </row>
    <row r="81" spans="2:27" ht="20.25" customHeight="1" x14ac:dyDescent="0.25">
      <c r="B81" s="89" t="s">
        <v>121</v>
      </c>
      <c r="C81" s="68">
        <v>4</v>
      </c>
      <c r="D81" s="90">
        <v>1.8817860767988748E-2</v>
      </c>
      <c r="E81" s="90">
        <v>0.39398820655141314</v>
      </c>
      <c r="F81" s="90">
        <v>0.18568240413631495</v>
      </c>
      <c r="G81" s="91">
        <v>14.886933333333333</v>
      </c>
      <c r="H81" s="92">
        <v>0.17805884755222701</v>
      </c>
      <c r="I81" s="92">
        <v>15.032123596686899</v>
      </c>
      <c r="J81" s="93">
        <v>2.0211923386685826</v>
      </c>
      <c r="K81" s="76"/>
      <c r="M81" s="253"/>
      <c r="N81" s="246"/>
      <c r="P81" s="247"/>
      <c r="AA81" s="41"/>
    </row>
    <row r="82" spans="2:27" ht="20.25" customHeight="1" x14ac:dyDescent="0.25">
      <c r="B82" s="89" t="s">
        <v>121</v>
      </c>
      <c r="C82" s="68">
        <v>5</v>
      </c>
      <c r="D82" s="90">
        <v>1.9190222388998639E-2</v>
      </c>
      <c r="E82" s="90">
        <v>0.38944536050264772</v>
      </c>
      <c r="F82" s="90">
        <v>0.17544644099875076</v>
      </c>
      <c r="G82" s="91">
        <v>15.484733333333335</v>
      </c>
      <c r="H82" s="92">
        <v>9.1589498510259271E-2</v>
      </c>
      <c r="I82" s="92">
        <v>18.921489511906351</v>
      </c>
      <c r="J82" s="93">
        <v>1.9644590869007581</v>
      </c>
      <c r="K82" s="76"/>
      <c r="M82" s="253"/>
      <c r="N82" s="246"/>
      <c r="P82" s="247"/>
      <c r="AA82" s="41"/>
    </row>
    <row r="83" spans="2:27" ht="20.25" customHeight="1" x14ac:dyDescent="0.25">
      <c r="B83" s="89" t="s">
        <v>121</v>
      </c>
      <c r="C83" s="68">
        <v>6</v>
      </c>
      <c r="D83" s="90">
        <v>2.1376213332144327E-2</v>
      </c>
      <c r="E83" s="90">
        <v>0.39055241092304521</v>
      </c>
      <c r="F83" s="90">
        <v>0.17177325466026447</v>
      </c>
      <c r="G83" s="91">
        <v>16.669083333333329</v>
      </c>
      <c r="H83" s="92">
        <v>6.8866711490369492E-2</v>
      </c>
      <c r="I83" s="92">
        <v>19.188233441545236</v>
      </c>
      <c r="J83" s="93">
        <v>1.8944910749322199</v>
      </c>
      <c r="K83" s="76"/>
    </row>
    <row r="84" spans="2:27" ht="20.25" customHeight="1" x14ac:dyDescent="0.25">
      <c r="B84" s="89" t="s">
        <v>121</v>
      </c>
      <c r="C84" s="68">
        <v>7</v>
      </c>
      <c r="D84" s="90">
        <v>2.3302441242305832E-2</v>
      </c>
      <c r="E84" s="90">
        <v>0.40050486169618404</v>
      </c>
      <c r="F84" s="90">
        <v>0.16511637606191187</v>
      </c>
      <c r="G84" s="91">
        <v>17.860583333333331</v>
      </c>
      <c r="H84" s="92">
        <v>9.2547255986937332E-2</v>
      </c>
      <c r="I84" s="92">
        <v>22.728398932270238</v>
      </c>
      <c r="J84" s="93">
        <v>1.872595464743479</v>
      </c>
      <c r="K84" s="76" t="s">
        <v>68</v>
      </c>
    </row>
    <row r="85" spans="2:27" ht="20.25" customHeight="1" x14ac:dyDescent="0.25">
      <c r="B85" s="89" t="s">
        <v>120</v>
      </c>
      <c r="C85" s="68">
        <v>1</v>
      </c>
      <c r="D85" s="90">
        <v>3.2486319162481542E-2</v>
      </c>
      <c r="E85" s="90">
        <v>0.3763570423341982</v>
      </c>
      <c r="F85" s="90">
        <v>0.12776666096487294</v>
      </c>
      <c r="G85" s="91">
        <v>24.686875000000001</v>
      </c>
      <c r="H85" s="92">
        <v>0.88794155668723629</v>
      </c>
      <c r="I85" s="92">
        <v>18.529526886291922</v>
      </c>
      <c r="J85" s="93">
        <v>2.5656673981921978</v>
      </c>
      <c r="K85" s="76"/>
    </row>
    <row r="86" spans="2:27" ht="20.25" customHeight="1" x14ac:dyDescent="0.25">
      <c r="B86" s="89" t="s">
        <v>120</v>
      </c>
      <c r="C86" s="68">
        <v>2</v>
      </c>
      <c r="D86" s="90">
        <v>4.7393690625551307E-2</v>
      </c>
      <c r="E86" s="90">
        <v>0.2869130412583254</v>
      </c>
      <c r="F86" s="90">
        <v>0.11724380146890659</v>
      </c>
      <c r="G86" s="91">
        <v>18.674799999999998</v>
      </c>
      <c r="H86" s="92">
        <v>0.12253396998056763</v>
      </c>
      <c r="I86" s="92">
        <v>4.9084280667215845</v>
      </c>
      <c r="J86" s="93">
        <v>2.9698925208272677</v>
      </c>
      <c r="K86" s="76"/>
    </row>
    <row r="87" spans="2:27" ht="20.25" customHeight="1" x14ac:dyDescent="0.25">
      <c r="B87" s="89" t="s">
        <v>120</v>
      </c>
      <c r="C87" s="68">
        <v>3</v>
      </c>
      <c r="D87" s="90">
        <v>1.469863264769744E-2</v>
      </c>
      <c r="E87" s="90">
        <v>0.25690886735717139</v>
      </c>
      <c r="F87" s="90">
        <v>0.11289963648173131</v>
      </c>
      <c r="G87" s="91">
        <v>17.441299999999998</v>
      </c>
      <c r="H87" s="92">
        <v>2.3417762810223133E-2</v>
      </c>
      <c r="I87" s="92">
        <v>3.0816041209156588</v>
      </c>
      <c r="J87" s="93">
        <v>3.126053771703337</v>
      </c>
      <c r="K87" s="76"/>
    </row>
    <row r="88" spans="2:27" ht="20.25" customHeight="1" x14ac:dyDescent="0.25">
      <c r="B88" s="89" t="s">
        <v>120</v>
      </c>
      <c r="C88" s="68">
        <v>4</v>
      </c>
      <c r="D88" s="90">
        <v>1.0789978062636395E-2</v>
      </c>
      <c r="E88" s="90">
        <v>0.24097250148057134</v>
      </c>
      <c r="F88" s="90">
        <v>0.10723346595436223</v>
      </c>
      <c r="G88" s="91">
        <v>16.763333333333332</v>
      </c>
      <c r="H88" s="92">
        <v>5.4918840981087541E-2</v>
      </c>
      <c r="I88" s="92">
        <v>2.712282114259517</v>
      </c>
      <c r="J88" s="93">
        <v>3.2126172800685238</v>
      </c>
      <c r="K88" s="76"/>
    </row>
    <row r="89" spans="2:27" ht="20.25" customHeight="1" x14ac:dyDescent="0.25">
      <c r="B89" s="89" t="s">
        <v>120</v>
      </c>
      <c r="C89" s="68">
        <v>5</v>
      </c>
      <c r="D89" s="90">
        <v>1.1377442603217615E-2</v>
      </c>
      <c r="E89" s="90">
        <v>0.23964785981232972</v>
      </c>
      <c r="F89" s="90">
        <v>0.10873759322314638</v>
      </c>
      <c r="G89" s="91">
        <v>17.179200000000002</v>
      </c>
      <c r="H89" s="92">
        <v>7.8228484333198844E-2</v>
      </c>
      <c r="I89" s="92">
        <v>2.9683363777541558</v>
      </c>
      <c r="J89" s="93">
        <v>3.1722537038451954</v>
      </c>
      <c r="K89" s="76"/>
    </row>
    <row r="90" spans="2:27" ht="20.25" customHeight="1" x14ac:dyDescent="0.25">
      <c r="B90" s="89" t="s">
        <v>120</v>
      </c>
      <c r="C90" s="68">
        <v>6</v>
      </c>
      <c r="D90" s="90">
        <v>1.2136571973993765E-2</v>
      </c>
      <c r="E90" s="90">
        <v>0.24798676681553683</v>
      </c>
      <c r="F90" s="90">
        <v>0.10423140877748455</v>
      </c>
      <c r="G90" s="91">
        <v>18.194666666666663</v>
      </c>
      <c r="H90" s="92">
        <v>9.5757310502892309E-2</v>
      </c>
      <c r="I90" s="92">
        <v>3.7523307159894439</v>
      </c>
      <c r="J90" s="93">
        <v>3.0288722512224657</v>
      </c>
      <c r="K90" s="76"/>
    </row>
    <row r="91" spans="2:27" ht="20.25" customHeight="1" x14ac:dyDescent="0.25">
      <c r="B91" s="89" t="s">
        <v>120</v>
      </c>
      <c r="C91" s="68">
        <v>7</v>
      </c>
      <c r="D91" s="90">
        <v>1.2750873941052013E-2</v>
      </c>
      <c r="E91" s="90">
        <v>0.25102139258979939</v>
      </c>
      <c r="F91" s="90">
        <v>0.10416495645170372</v>
      </c>
      <c r="G91" s="91">
        <v>19.421444444444447</v>
      </c>
      <c r="H91" s="92">
        <v>9.5511303046380766E-2</v>
      </c>
      <c r="I91" s="92">
        <v>3.6631878211495521</v>
      </c>
      <c r="J91" s="93">
        <v>2.913934470084758</v>
      </c>
      <c r="K91" s="76" t="s">
        <v>68</v>
      </c>
    </row>
    <row r="92" spans="2:27" ht="20.25" customHeight="1" x14ac:dyDescent="0.25">
      <c r="B92" s="89" t="s">
        <v>119</v>
      </c>
      <c r="C92" s="68">
        <v>1</v>
      </c>
      <c r="D92" s="90">
        <v>2.1112041841699944E-2</v>
      </c>
      <c r="E92" s="90">
        <v>0.50991583775357641</v>
      </c>
      <c r="F92" s="90">
        <v>0.18645969008227101</v>
      </c>
      <c r="G92" s="91">
        <v>20.241000000000003</v>
      </c>
      <c r="H92" s="92">
        <v>3.9900070553408682</v>
      </c>
      <c r="I92" s="92">
        <v>62.190577987380053</v>
      </c>
      <c r="J92" s="93">
        <v>1.7642536970085194</v>
      </c>
      <c r="K92" s="76"/>
    </row>
    <row r="93" spans="2:27" ht="20.25" customHeight="1" x14ac:dyDescent="0.25">
      <c r="B93" s="89" t="s">
        <v>119</v>
      </c>
      <c r="C93" s="68">
        <v>2</v>
      </c>
      <c r="D93" s="90">
        <v>4.079024118640056E-2</v>
      </c>
      <c r="E93" s="90">
        <v>0.41883333994252309</v>
      </c>
      <c r="F93" s="90">
        <v>0.17456700107602546</v>
      </c>
      <c r="G93" s="91">
        <v>14.583583333333332</v>
      </c>
      <c r="H93" s="92">
        <v>0.64943975598383563</v>
      </c>
      <c r="I93" s="92">
        <v>23.353773447431077</v>
      </c>
      <c r="J93" s="93">
        <v>2.1135242298755212</v>
      </c>
      <c r="K93" s="76"/>
    </row>
    <row r="94" spans="2:27" ht="20.25" customHeight="1" x14ac:dyDescent="0.25">
      <c r="B94" s="89" t="s">
        <v>119</v>
      </c>
      <c r="C94" s="68">
        <v>3</v>
      </c>
      <c r="D94" s="90">
        <v>3.1436470883342678E-2</v>
      </c>
      <c r="E94" s="90">
        <v>0.38337354496045806</v>
      </c>
      <c r="F94" s="90">
        <v>0.18532370457087427</v>
      </c>
      <c r="G94" s="91">
        <v>13.664785714285713</v>
      </c>
      <c r="H94" s="92">
        <v>9.323501838204809E-2</v>
      </c>
      <c r="I94" s="92">
        <v>19.424981124876215</v>
      </c>
      <c r="J94" s="93">
        <v>2.2077074312909657</v>
      </c>
      <c r="K94" s="76"/>
    </row>
    <row r="95" spans="2:27" ht="20.25" customHeight="1" x14ac:dyDescent="0.25">
      <c r="B95" s="89" t="s">
        <v>119</v>
      </c>
      <c r="C95" s="68">
        <v>4</v>
      </c>
      <c r="D95" s="90">
        <v>2.5759652221635076E-2</v>
      </c>
      <c r="E95" s="90">
        <v>0.36648648043060877</v>
      </c>
      <c r="F95" s="90">
        <v>0.19684451552718615</v>
      </c>
      <c r="G95" s="91">
        <v>13.441583333333332</v>
      </c>
      <c r="H95" s="92">
        <v>8.9583365682882055E-2</v>
      </c>
      <c r="I95" s="92">
        <v>18.852819307962527</v>
      </c>
      <c r="J95" s="93">
        <v>2.2092873515172724</v>
      </c>
      <c r="K95" s="76"/>
    </row>
    <row r="96" spans="2:27" ht="20.25" customHeight="1" x14ac:dyDescent="0.25">
      <c r="B96" s="89" t="s">
        <v>119</v>
      </c>
      <c r="C96" s="68">
        <v>5</v>
      </c>
      <c r="D96" s="90">
        <v>2.8431235080314782E-2</v>
      </c>
      <c r="E96" s="90">
        <v>0.36708755883390093</v>
      </c>
      <c r="F96" s="90">
        <v>0.20012424427524098</v>
      </c>
      <c r="G96" s="91">
        <v>14.45383333333333</v>
      </c>
      <c r="H96" s="92">
        <v>0.19647086050551041</v>
      </c>
      <c r="I96" s="92">
        <v>21.100320927843864</v>
      </c>
      <c r="J96" s="93">
        <v>2.1176397551151322</v>
      </c>
      <c r="K96" s="76"/>
    </row>
    <row r="97" spans="2:11" ht="20.25" customHeight="1" x14ac:dyDescent="0.25">
      <c r="B97" s="89" t="s">
        <v>119</v>
      </c>
      <c r="C97" s="68">
        <v>6</v>
      </c>
      <c r="D97" s="90">
        <v>3.2029589227732844E-2</v>
      </c>
      <c r="E97" s="90">
        <v>0.37657397693840133</v>
      </c>
      <c r="F97" s="90">
        <v>0.18771178440471814</v>
      </c>
      <c r="G97" s="91">
        <v>15.932777777777776</v>
      </c>
      <c r="H97" s="92">
        <v>0.1808551866683891</v>
      </c>
      <c r="I97" s="92">
        <v>22.046445996840003</v>
      </c>
      <c r="J97" s="93">
        <v>1.9925407580545114</v>
      </c>
      <c r="K97" s="76"/>
    </row>
    <row r="98" spans="2:11" ht="20.25" customHeight="1" x14ac:dyDescent="0.25">
      <c r="B98" s="89" t="s">
        <v>119</v>
      </c>
      <c r="C98" s="68">
        <v>7</v>
      </c>
      <c r="D98" s="90">
        <v>3.1785349487266037E-2</v>
      </c>
      <c r="E98" s="90">
        <v>0.37858683298810547</v>
      </c>
      <c r="F98" s="90">
        <v>0.18109694444451455</v>
      </c>
      <c r="G98" s="91">
        <v>16.7075</v>
      </c>
      <c r="H98" s="92">
        <v>2.6503078284287813</v>
      </c>
      <c r="I98" s="92">
        <v>19.688001011185236</v>
      </c>
      <c r="J98" s="93">
        <v>1.9446301569507438</v>
      </c>
      <c r="K98" s="76" t="s">
        <v>69</v>
      </c>
    </row>
    <row r="99" spans="2:11" ht="20.25" customHeight="1" x14ac:dyDescent="0.25">
      <c r="B99" s="89" t="s">
        <v>122</v>
      </c>
      <c r="C99" s="68">
        <v>1</v>
      </c>
      <c r="D99" s="90">
        <v>1.4097577751066319E-2</v>
      </c>
      <c r="E99" s="90">
        <v>0.52063025450680822</v>
      </c>
      <c r="F99" s="90">
        <v>0.26261025849341896</v>
      </c>
      <c r="G99" s="91">
        <v>13.751200000000001</v>
      </c>
      <c r="H99" s="92">
        <v>1.5399421820051287</v>
      </c>
      <c r="I99" s="92">
        <v>37.860708675924911</v>
      </c>
      <c r="J99" s="93">
        <v>2.0664782921108644</v>
      </c>
      <c r="K99" s="76"/>
    </row>
    <row r="100" spans="2:11" ht="20.25" customHeight="1" x14ac:dyDescent="0.25">
      <c r="B100" s="89" t="s">
        <v>122</v>
      </c>
      <c r="C100" s="68">
        <v>2</v>
      </c>
      <c r="D100" s="90">
        <v>5.2709418953082232E-2</v>
      </c>
      <c r="E100" s="90">
        <v>0.4402826898804606</v>
      </c>
      <c r="F100" s="90">
        <v>0.23409455873959598</v>
      </c>
      <c r="G100" s="91">
        <v>11.510333333333334</v>
      </c>
      <c r="H100" s="92">
        <v>0.37303751854577649</v>
      </c>
      <c r="I100" s="92">
        <v>15.92708013965011</v>
      </c>
      <c r="J100" s="93">
        <v>2.296781776042407</v>
      </c>
      <c r="K100" s="76"/>
    </row>
    <row r="101" spans="2:11" ht="20.25" customHeight="1" x14ac:dyDescent="0.25">
      <c r="B101" s="89" t="s">
        <v>122</v>
      </c>
      <c r="C101" s="68">
        <v>3</v>
      </c>
      <c r="D101" s="90">
        <v>3.1698101464156025E-2</v>
      </c>
      <c r="E101" s="90">
        <v>0.4163330091012325</v>
      </c>
      <c r="F101" s="90">
        <v>0.23548234855365038</v>
      </c>
      <c r="G101" s="91">
        <v>10.2555</v>
      </c>
      <c r="H101" s="92">
        <v>2.5660989671665496E-2</v>
      </c>
      <c r="I101" s="92">
        <v>10.302887353173697</v>
      </c>
      <c r="J101" s="93">
        <v>2.3715454848905715</v>
      </c>
      <c r="K101" s="76"/>
    </row>
    <row r="102" spans="2:11" ht="20.25" customHeight="1" x14ac:dyDescent="0.25">
      <c r="B102" s="89" t="s">
        <v>122</v>
      </c>
      <c r="C102" s="68">
        <v>4</v>
      </c>
      <c r="D102" s="90">
        <v>3.2214175547998991E-2</v>
      </c>
      <c r="E102" s="90">
        <v>0.40771451830356681</v>
      </c>
      <c r="F102" s="90">
        <v>0.22457249272674271</v>
      </c>
      <c r="G102" s="91">
        <v>10.570666666666668</v>
      </c>
      <c r="H102" s="92">
        <v>3.4371148685937283E-2</v>
      </c>
      <c r="I102" s="92">
        <v>12.897773544397966</v>
      </c>
      <c r="J102" s="93">
        <v>2.3303609269126233</v>
      </c>
      <c r="K102" s="76"/>
    </row>
    <row r="103" spans="2:11" ht="20.25" customHeight="1" x14ac:dyDescent="0.25">
      <c r="B103" s="89" t="s">
        <v>122</v>
      </c>
      <c r="C103" s="68">
        <v>5</v>
      </c>
      <c r="D103" s="90">
        <v>3.312904366859723E-2</v>
      </c>
      <c r="E103" s="90">
        <v>0.40268287793029961</v>
      </c>
      <c r="F103" s="90">
        <v>0.21510695866447482</v>
      </c>
      <c r="G103" s="91">
        <v>10.655600000000002</v>
      </c>
      <c r="H103" s="92">
        <v>2.4340249919601108E-2</v>
      </c>
      <c r="I103" s="92">
        <v>16.746091944685563</v>
      </c>
      <c r="J103" s="93">
        <v>2.2980665050876148</v>
      </c>
      <c r="K103" s="76"/>
    </row>
    <row r="104" spans="2:11" ht="20.25" customHeight="1" x14ac:dyDescent="0.25">
      <c r="B104" s="89" t="s">
        <v>122</v>
      </c>
      <c r="C104" s="68">
        <v>6</v>
      </c>
      <c r="D104" s="90">
        <v>4.0062469845427669E-2</v>
      </c>
      <c r="E104" s="90">
        <v>0.4111757933334424</v>
      </c>
      <c r="F104" s="90">
        <v>0.19787773952739882</v>
      </c>
      <c r="G104" s="91">
        <v>12.496749999999999</v>
      </c>
      <c r="H104" s="92">
        <v>2.605940380079879E-2</v>
      </c>
      <c r="I104" s="92">
        <v>15.713820491881672</v>
      </c>
      <c r="J104" s="93">
        <v>2.1163511976742515</v>
      </c>
      <c r="K104" s="76"/>
    </row>
    <row r="105" spans="2:11" ht="20.25" customHeight="1" x14ac:dyDescent="0.25">
      <c r="B105" s="89" t="s">
        <v>122</v>
      </c>
      <c r="C105" s="68">
        <v>7</v>
      </c>
      <c r="D105" s="90">
        <v>3.7891200824978793E-2</v>
      </c>
      <c r="E105" s="90">
        <v>0.41091700561695887</v>
      </c>
      <c r="F105" s="90">
        <v>0.19130831761303529</v>
      </c>
      <c r="G105" s="91">
        <v>12.905000000000001</v>
      </c>
      <c r="H105" s="92">
        <v>0</v>
      </c>
      <c r="I105" s="92">
        <v>10.633826327242303</v>
      </c>
      <c r="J105" s="93">
        <v>2.0355969715810676</v>
      </c>
      <c r="K105" s="76" t="s">
        <v>67</v>
      </c>
    </row>
    <row r="106" spans="2:11" ht="20.25" customHeight="1" x14ac:dyDescent="0.25">
      <c r="B106" s="89" t="s">
        <v>123</v>
      </c>
      <c r="C106" s="68">
        <v>1</v>
      </c>
      <c r="D106" s="90">
        <v>3.4976162411495128E-2</v>
      </c>
      <c r="E106" s="90">
        <v>0.47814820658656843</v>
      </c>
      <c r="F106" s="90">
        <v>0.20179182734691251</v>
      </c>
      <c r="G106" s="91">
        <v>17.100454545454546</v>
      </c>
      <c r="H106" s="92">
        <v>3.7389293009720896</v>
      </c>
      <c r="I106" s="92">
        <v>79.770831748076347</v>
      </c>
      <c r="J106" s="93">
        <v>1.9424218927074786</v>
      </c>
      <c r="K106" s="76"/>
    </row>
    <row r="107" spans="2:11" ht="20.25" customHeight="1" x14ac:dyDescent="0.25">
      <c r="B107" s="89" t="s">
        <v>123</v>
      </c>
      <c r="C107" s="68">
        <v>2</v>
      </c>
      <c r="D107" s="90">
        <v>5.2011806786127074E-2</v>
      </c>
      <c r="E107" s="90">
        <v>0.41265191980961452</v>
      </c>
      <c r="F107" s="90">
        <v>0.19184345371302247</v>
      </c>
      <c r="G107" s="91">
        <v>13.116249999999999</v>
      </c>
      <c r="H107" s="92">
        <v>0.6466633271225477</v>
      </c>
      <c r="I107" s="92">
        <v>28.083362595201098</v>
      </c>
      <c r="J107" s="93">
        <v>2.2187417007887724</v>
      </c>
      <c r="K107" s="76"/>
    </row>
    <row r="108" spans="2:11" ht="20.25" customHeight="1" x14ac:dyDescent="0.25">
      <c r="B108" s="89" t="s">
        <v>123</v>
      </c>
      <c r="C108" s="68">
        <v>3</v>
      </c>
      <c r="D108" s="90">
        <v>2.1028118573685823E-2</v>
      </c>
      <c r="E108" s="90">
        <v>0.39040512424967921</v>
      </c>
      <c r="F108" s="90">
        <v>0.18607133053051353</v>
      </c>
      <c r="G108" s="91">
        <v>11.855363636363638</v>
      </c>
      <c r="H108" s="92">
        <v>0.24722191737886093</v>
      </c>
      <c r="I108" s="92">
        <v>19.817046940090943</v>
      </c>
      <c r="J108" s="93">
        <v>2.3249034667248485</v>
      </c>
      <c r="K108" s="76"/>
    </row>
    <row r="109" spans="2:11" ht="20.25" customHeight="1" x14ac:dyDescent="0.25">
      <c r="B109" s="89" t="s">
        <v>123</v>
      </c>
      <c r="C109" s="68">
        <v>4</v>
      </c>
      <c r="D109" s="90">
        <v>1.71671250459439E-2</v>
      </c>
      <c r="E109" s="90">
        <v>0.37582748638361929</v>
      </c>
      <c r="F109" s="90">
        <v>0.18980337986990789</v>
      </c>
      <c r="G109" s="91">
        <v>11.82818181818182</v>
      </c>
      <c r="H109" s="92">
        <v>6.1849774079369126E-2</v>
      </c>
      <c r="I109" s="92">
        <v>16.538026176393263</v>
      </c>
      <c r="J109" s="93">
        <v>2.3216576351293963</v>
      </c>
      <c r="K109" s="76"/>
    </row>
    <row r="110" spans="2:11" ht="20.25" customHeight="1" x14ac:dyDescent="0.25">
      <c r="B110" s="89" t="s">
        <v>123</v>
      </c>
      <c r="C110" s="68">
        <v>5</v>
      </c>
      <c r="D110" s="90">
        <v>1.7436103500448545E-2</v>
      </c>
      <c r="E110" s="90">
        <v>0.37985490827384188</v>
      </c>
      <c r="F110" s="90">
        <v>0.1845061962692926</v>
      </c>
      <c r="G110" s="91">
        <v>12.890909090909092</v>
      </c>
      <c r="H110" s="92">
        <v>7.4691305037665245E-2</v>
      </c>
      <c r="I110" s="92">
        <v>22.069413356004141</v>
      </c>
      <c r="J110" s="93">
        <v>2.2245901194668547</v>
      </c>
      <c r="K110" s="76"/>
    </row>
    <row r="111" spans="2:11" ht="20.25" customHeight="1" x14ac:dyDescent="0.25">
      <c r="B111" s="89" t="s">
        <v>123</v>
      </c>
      <c r="C111" s="68">
        <v>6</v>
      </c>
      <c r="D111" s="90">
        <v>2.0925257429758995E-2</v>
      </c>
      <c r="E111" s="90">
        <v>0.3849845073922456</v>
      </c>
      <c r="F111" s="90">
        <v>0.17858197112304233</v>
      </c>
      <c r="G111" s="91">
        <v>14.422714285714289</v>
      </c>
      <c r="H111" s="92">
        <v>7.0825710926985627E-2</v>
      </c>
      <c r="I111" s="92">
        <v>25.358134001536818</v>
      </c>
      <c r="J111" s="93">
        <v>2.0659696533908676</v>
      </c>
      <c r="K111" s="76"/>
    </row>
    <row r="112" spans="2:11" ht="20.25" customHeight="1" x14ac:dyDescent="0.25">
      <c r="B112" s="89" t="s">
        <v>123</v>
      </c>
      <c r="C112" s="68">
        <v>7</v>
      </c>
      <c r="D112" s="90">
        <v>2.1257347630460211E-2</v>
      </c>
      <c r="E112" s="90">
        <v>0.40339859942396733</v>
      </c>
      <c r="F112" s="90">
        <v>0.17203309700594441</v>
      </c>
      <c r="G112" s="91">
        <v>16.130875000000003</v>
      </c>
      <c r="H112" s="92">
        <v>0.12508923228584243</v>
      </c>
      <c r="I112" s="92">
        <v>27.078278528593774</v>
      </c>
      <c r="J112" s="93">
        <v>1.9529671883474706</v>
      </c>
      <c r="K112" s="76" t="s">
        <v>67</v>
      </c>
    </row>
    <row r="113" spans="2:11" ht="20.25" customHeight="1" x14ac:dyDescent="0.25">
      <c r="B113" s="87" t="s">
        <v>128</v>
      </c>
      <c r="C113" s="86"/>
      <c r="D113" s="87"/>
      <c r="E113" s="87"/>
      <c r="F113" s="87"/>
      <c r="G113" s="87"/>
      <c r="H113" s="87"/>
      <c r="I113" s="87"/>
      <c r="J113" s="87"/>
      <c r="K113" s="86"/>
    </row>
    <row r="114" spans="2:11" ht="20.25" customHeight="1" x14ac:dyDescent="0.25">
      <c r="B114" s="237" t="str">
        <f>C60</f>
        <v>93</v>
      </c>
      <c r="C114" s="56"/>
      <c r="D114" s="69">
        <f t="shared" ref="D114:J119" si="2">(SUMIFS(D$71:D$112,$B$71:$B$112,$B114,$C$71:$C$112,MAX($C$71:$C$112))/SUMIFS(D$71:D$112,$B$71:$B$112,$B114,$C$71:$C$112,MAX($C$71:$C$112)-1))-1</f>
        <v>4.6655094682606091E-3</v>
      </c>
      <c r="E114" s="69">
        <f t="shared" si="2"/>
        <v>-4.8016886791683033E-3</v>
      </c>
      <c r="F114" s="69">
        <f t="shared" si="2"/>
        <v>-2.5247959049105373E-2</v>
      </c>
      <c r="G114" s="69">
        <f t="shared" si="2"/>
        <v>2.6733094355671616E-2</v>
      </c>
      <c r="H114" s="69">
        <f t="shared" si="2"/>
        <v>-0.19344519395002802</v>
      </c>
      <c r="I114" s="69">
        <f t="shared" si="2"/>
        <v>-6.8547542268249217E-2</v>
      </c>
      <c r="J114" s="88">
        <f t="shared" si="2"/>
        <v>-2.6019261857370468E-2</v>
      </c>
      <c r="K114" s="57"/>
    </row>
    <row r="115" spans="2:11" ht="20.25" customHeight="1" x14ac:dyDescent="0.25">
      <c r="B115" s="43" t="str">
        <f>D60</f>
        <v>46</v>
      </c>
      <c r="C115" s="56"/>
      <c r="D115" s="69">
        <f t="shared" si="2"/>
        <v>9.0110810564608013E-2</v>
      </c>
      <c r="E115" s="69">
        <f t="shared" si="2"/>
        <v>2.5483009436856108E-2</v>
      </c>
      <c r="F115" s="69">
        <f t="shared" si="2"/>
        <v>-3.875387126778651E-2</v>
      </c>
      <c r="G115" s="69">
        <f t="shared" si="2"/>
        <v>7.1479635452859513E-2</v>
      </c>
      <c r="H115" s="69">
        <f t="shared" si="2"/>
        <v>0.34386053848207032</v>
      </c>
      <c r="I115" s="69">
        <f t="shared" si="2"/>
        <v>0.18449668655062545</v>
      </c>
      <c r="J115" s="88">
        <f t="shared" si="2"/>
        <v>-1.1557515619082137E-2</v>
      </c>
      <c r="K115" s="57"/>
    </row>
    <row r="116" spans="2:11" ht="20.25" customHeight="1" x14ac:dyDescent="0.25">
      <c r="B116" s="43" t="str">
        <f>E60</f>
        <v>330</v>
      </c>
      <c r="C116" s="56"/>
      <c r="D116" s="69">
        <f t="shared" si="2"/>
        <v>5.0615772590034025E-2</v>
      </c>
      <c r="E116" s="69">
        <f t="shared" si="2"/>
        <v>1.2237047215184038E-2</v>
      </c>
      <c r="F116" s="69">
        <f t="shared" si="2"/>
        <v>-6.3754607713972788E-4</v>
      </c>
      <c r="G116" s="69">
        <f t="shared" si="2"/>
        <v>6.7425130685426993E-2</v>
      </c>
      <c r="H116" s="69">
        <f t="shared" si="2"/>
        <v>-2.5690723269019555E-3</v>
      </c>
      <c r="I116" s="69">
        <f t="shared" si="2"/>
        <v>-2.3756673275102225E-2</v>
      </c>
      <c r="J116" s="88">
        <f t="shared" si="2"/>
        <v>-3.7947384902522141E-2</v>
      </c>
      <c r="K116" s="57"/>
    </row>
    <row r="117" spans="2:11" ht="20.25" customHeight="1" x14ac:dyDescent="0.25">
      <c r="B117" s="43" t="str">
        <f>F60</f>
        <v>13</v>
      </c>
      <c r="C117" s="56"/>
      <c r="D117" s="69">
        <f t="shared" si="2"/>
        <v>-7.6254409237109799E-3</v>
      </c>
      <c r="E117" s="69">
        <f t="shared" si="2"/>
        <v>5.3451809550648655E-3</v>
      </c>
      <c r="F117" s="69">
        <f t="shared" si="2"/>
        <v>-3.523934302356635E-2</v>
      </c>
      <c r="G117" s="69">
        <f t="shared" si="2"/>
        <v>4.8624429024721971E-2</v>
      </c>
      <c r="H117" s="69">
        <f>(SUMIFS(H$71:H$112,$B$71:$B$112,$B117,$C$71:$C$112,MAX($C$71:$C$112))/SUMIFS(H$71:H$112,$B$71:$B$112,$B117,$C$71:$C$112,MAX($C$71:$C$112)-1))-1</f>
        <v>13.654309214190855</v>
      </c>
      <c r="I117" s="69">
        <f>(SUMIFS(I$71:I$112,$B$71:$B$112,$B117,$C$71:$C$112,MAX($C$71:$C$112))/SUMIFS(I$71:I$112,$B$71:$B$112,$B117,$C$71:$C$112,MAX($C$71:$C$112)-1))-1</f>
        <v>-0.1069761986123664</v>
      </c>
      <c r="J117" s="88">
        <f t="shared" si="2"/>
        <v>-2.4044979210636974E-2</v>
      </c>
      <c r="K117" s="57"/>
    </row>
    <row r="118" spans="2:11" ht="20.25" customHeight="1" x14ac:dyDescent="0.25">
      <c r="B118" s="43" t="str">
        <f>G60</f>
        <v>519</v>
      </c>
      <c r="C118" s="56"/>
      <c r="D118" s="69">
        <f t="shared" si="2"/>
        <v>-5.4197083425616133E-2</v>
      </c>
      <c r="E118" s="69">
        <f t="shared" si="2"/>
        <v>-6.2938461037675975E-4</v>
      </c>
      <c r="F118" s="69">
        <f t="shared" si="2"/>
        <v>-3.3199398426794202E-2</v>
      </c>
      <c r="G118" s="69">
        <f t="shared" si="2"/>
        <v>3.266849380839032E-2</v>
      </c>
      <c r="H118" s="69">
        <f t="shared" si="2"/>
        <v>-1</v>
      </c>
      <c r="I118" s="69">
        <f t="shared" si="2"/>
        <v>-0.32328192671310441</v>
      </c>
      <c r="J118" s="88">
        <f t="shared" si="2"/>
        <v>-3.8157289859040544E-2</v>
      </c>
      <c r="K118" s="57"/>
    </row>
    <row r="119" spans="2:11" ht="20.25" customHeight="1" x14ac:dyDescent="0.25">
      <c r="B119" s="43" t="str">
        <f>H60</f>
        <v>82</v>
      </c>
      <c r="C119" s="56"/>
      <c r="D119" s="69">
        <f t="shared" si="2"/>
        <v>1.5870304191762719E-2</v>
      </c>
      <c r="E119" s="69">
        <f t="shared" si="2"/>
        <v>4.7830735206599639E-2</v>
      </c>
      <c r="F119" s="69">
        <f t="shared" si="2"/>
        <v>-3.6671530031358923E-2</v>
      </c>
      <c r="G119" s="69">
        <f t="shared" si="2"/>
        <v>0.11843545399617672</v>
      </c>
      <c r="H119" s="69">
        <f>(SUMIFS(H$71:H$112,$B$71:$B$112,$B119,$C$71:$C$112,MAX($C$71:$C$112))/SUMIFS(H$71:H$112,$B$71:$B$112,$B119,$C$71:$C$112,MAX($C$71:$C$112)-1))-1</f>
        <v>0.76615568906603948</v>
      </c>
      <c r="I119" s="69">
        <f t="shared" si="2"/>
        <v>6.783403411909994E-2</v>
      </c>
      <c r="J119" s="88">
        <f t="shared" si="2"/>
        <v>-5.4697059493553746E-2</v>
      </c>
      <c r="K119" s="57"/>
    </row>
    <row r="120" spans="2:11" ht="20.25" customHeight="1" thickBot="1" x14ac:dyDescent="0.3"/>
    <row r="121" spans="2:11" ht="17.25" thickTop="1" x14ac:dyDescent="0.25">
      <c r="B121" s="26" t="s">
        <v>51</v>
      </c>
      <c r="C121" s="26"/>
      <c r="D121" s="26"/>
      <c r="E121" s="26"/>
      <c r="F121" s="175" t="s">
        <v>77</v>
      </c>
      <c r="G121" s="44"/>
      <c r="H121" s="26"/>
      <c r="I121" s="26"/>
    </row>
    <row r="122" spans="2:11" x14ac:dyDescent="0.25">
      <c r="B122" s="27" t="s">
        <v>33</v>
      </c>
      <c r="C122" s="27" t="s">
        <v>52</v>
      </c>
      <c r="D122" s="27"/>
      <c r="E122" s="27"/>
      <c r="F122" s="94" t="s">
        <v>78</v>
      </c>
      <c r="G122" s="45"/>
      <c r="H122" s="47" t="s">
        <v>81</v>
      </c>
      <c r="I122" s="47"/>
    </row>
    <row r="123" spans="2:11" x14ac:dyDescent="0.25">
      <c r="B123" s="27" t="s">
        <v>34</v>
      </c>
      <c r="C123" s="27" t="s">
        <v>53</v>
      </c>
      <c r="D123" s="27"/>
      <c r="E123" s="27"/>
      <c r="F123" s="94" t="s">
        <v>79</v>
      </c>
      <c r="G123" s="45"/>
      <c r="H123" s="47" t="s">
        <v>82</v>
      </c>
      <c r="I123" s="47"/>
    </row>
    <row r="124" spans="2:11" x14ac:dyDescent="0.25">
      <c r="B124" s="27" t="s">
        <v>4</v>
      </c>
      <c r="C124" s="27" t="s">
        <v>54</v>
      </c>
      <c r="D124" s="27"/>
      <c r="E124" s="27"/>
      <c r="F124" s="94" t="s">
        <v>80</v>
      </c>
      <c r="G124" s="45"/>
      <c r="H124" s="47" t="s">
        <v>83</v>
      </c>
      <c r="I124" s="47"/>
    </row>
    <row r="125" spans="2:11" x14ac:dyDescent="0.25">
      <c r="B125" s="27" t="s">
        <v>5</v>
      </c>
      <c r="C125" s="27" t="s">
        <v>55</v>
      </c>
      <c r="D125" s="27"/>
      <c r="E125" s="27"/>
      <c r="F125" s="94" t="s">
        <v>87</v>
      </c>
      <c r="G125" s="45"/>
      <c r="H125" s="47" t="s">
        <v>84</v>
      </c>
      <c r="I125" s="47"/>
    </row>
    <row r="126" spans="2:11" x14ac:dyDescent="0.25">
      <c r="B126" s="27" t="s">
        <v>56</v>
      </c>
      <c r="C126" s="27" t="s">
        <v>57</v>
      </c>
      <c r="D126" s="27"/>
      <c r="E126" s="27"/>
      <c r="F126" s="94" t="s">
        <v>88</v>
      </c>
      <c r="G126" s="45"/>
      <c r="H126" s="47" t="s">
        <v>85</v>
      </c>
      <c r="I126" s="47"/>
    </row>
    <row r="127" spans="2:11" ht="17.25" thickBot="1" x14ac:dyDescent="0.3">
      <c r="B127" s="28" t="s">
        <v>58</v>
      </c>
      <c r="C127" s="28" t="s">
        <v>59</v>
      </c>
      <c r="D127" s="28"/>
      <c r="E127" s="28"/>
      <c r="F127" s="95" t="s">
        <v>89</v>
      </c>
      <c r="G127" s="46"/>
      <c r="H127" s="48" t="s">
        <v>86</v>
      </c>
      <c r="I127" s="48"/>
    </row>
    <row r="128" spans="2:11" ht="17.25" thickTop="1" x14ac:dyDescent="0.25"/>
    <row r="129" ht="6.75" customHeight="1" x14ac:dyDescent="0.25"/>
  </sheetData>
  <mergeCells count="4">
    <mergeCell ref="O9:P9"/>
    <mergeCell ref="C4:D4"/>
    <mergeCell ref="C5:D5"/>
    <mergeCell ref="J19:K19"/>
  </mergeCells>
  <phoneticPr fontId="2" type="noConversion"/>
  <conditionalFormatting sqref="B71:K112">
    <cfRule type="expression" dxfId="4" priority="5">
      <formula>$B71&lt;&gt;$B72</formula>
    </cfRule>
  </conditionalFormatting>
  <conditionalFormatting sqref="C61:K61">
    <cfRule type="containsText" dxfId="41" priority="6" operator="containsText" text="F">
      <formula>NOT(ISERROR(SEARCH("F",C61)))</formula>
    </cfRule>
    <cfRule type="containsText" dxfId="40" priority="7" operator="containsText" text="D">
      <formula>NOT(ISERROR(SEARCH("D",C61)))</formula>
    </cfRule>
    <cfRule type="containsText" dxfId="39" priority="8" operator="containsText" text="S">
      <formula>NOT(ISERROR(SEARCH("S",C61)))</formula>
    </cfRule>
    <cfRule type="containsText" dxfId="38" priority="9" operator="containsText" text="A">
      <formula>NOT(ISERROR(SEARCH("A",C61)))</formula>
    </cfRule>
  </conditionalFormatting>
  <conditionalFormatting sqref="D48:K48 D50:K51 D52:D57 D58:K59 D68:K68 D113:K113 K114:K119">
    <cfRule type="containsText" dxfId="37" priority="64" operator="containsText" text="악화">
      <formula>NOT(ISERROR(SEARCH("악화",D48)))</formula>
    </cfRule>
  </conditionalFormatting>
  <conditionalFormatting sqref="D48:K48 D50:K51 D58:K59 D68:K68 D113:K113 K114:K119 D52:D57">
    <cfRule type="containsText" dxfId="36" priority="63" operator="containsText" text="개선">
      <formula>NOT(ISERROR(SEARCH("개선",D48)))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9 K21:K25 K27:K60 K62:K1048576">
    <cfRule type="containsText" dxfId="3" priority="16" operator="containsText" text="D">
      <formula>NOT(ISERROR(SEARCH("D",J19)))</formula>
    </cfRule>
    <cfRule type="containsText" dxfId="2" priority="17" operator="containsText" text="F">
      <formula>NOT(ISERROR(SEARCH("F",J19)))</formula>
    </cfRule>
    <cfRule type="containsText" dxfId="1" priority="18" operator="containsText" text="S">
      <formula>NOT(ISERROR(SEARCH("S",J19)))</formula>
    </cfRule>
    <cfRule type="containsText" dxfId="0" priority="19" operator="containsText" text="A">
      <formula>NOT(ISERROR(SEARCH("A",J19)))</formula>
    </cfRule>
  </conditionalFormatting>
  <conditionalFormatting sqref="K1:K18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D114:J119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 x14ac:dyDescent="0.25">
      <c r="A2" s="10" t="s">
        <v>47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 x14ac:dyDescent="0.25">
      <c r="A3" s="42" t="s">
        <v>157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41" t="s">
        <v>38</v>
      </c>
      <c r="B4" s="141" t="s">
        <v>143</v>
      </c>
      <c r="C4" s="141" t="s">
        <v>1</v>
      </c>
      <c r="D4" s="141" t="s">
        <v>10</v>
      </c>
      <c r="E4" s="142" t="s">
        <v>142</v>
      </c>
      <c r="F4" s="128" t="s">
        <v>45</v>
      </c>
      <c r="G4" s="152" t="s">
        <v>147</v>
      </c>
      <c r="H4" s="128" t="s">
        <v>63</v>
      </c>
      <c r="I4" s="128" t="s">
        <v>3</v>
      </c>
      <c r="J4" s="127" t="s">
        <v>11</v>
      </c>
      <c r="K4" s="127" t="s">
        <v>12</v>
      </c>
      <c r="L4" s="127" t="s">
        <v>13</v>
      </c>
      <c r="M4" s="127" t="s">
        <v>15</v>
      </c>
      <c r="N4" s="239" t="s">
        <v>6</v>
      </c>
      <c r="O4" s="239" t="s">
        <v>7</v>
      </c>
      <c r="P4" s="239" t="s">
        <v>26</v>
      </c>
      <c r="Q4" s="239" t="s">
        <v>14</v>
      </c>
      <c r="R4" s="239" t="s">
        <v>46</v>
      </c>
      <c r="S4" s="153" t="s">
        <v>43</v>
      </c>
      <c r="T4" s="15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1" t="s">
        <v>39</v>
      </c>
      <c r="AQ4" s="101" t="s">
        <v>27</v>
      </c>
      <c r="AR4" s="101" t="s">
        <v>40</v>
      </c>
      <c r="AS4" s="101" t="s">
        <v>41</v>
      </c>
      <c r="AT4" s="101" t="s">
        <v>6</v>
      </c>
      <c r="AU4" s="101" t="s">
        <v>7</v>
      </c>
      <c r="AV4" s="101" t="s">
        <v>28</v>
      </c>
      <c r="AW4" s="101" t="s">
        <v>18</v>
      </c>
      <c r="AX4" s="102" t="s">
        <v>60</v>
      </c>
      <c r="AY4" s="101" t="s">
        <v>90</v>
      </c>
      <c r="AZ4" s="101" t="s">
        <v>65</v>
      </c>
      <c r="BA4" s="101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 x14ac:dyDescent="0.25">
      <c r="A5" s="146" t="str">
        <f>W5</f>
        <v>신흥교통</v>
      </c>
      <c r="B5" s="146" t="str">
        <f>X5</f>
        <v>13</v>
      </c>
      <c r="C5" s="147" t="str">
        <f>Y5</f>
        <v>70바4006</v>
      </c>
      <c r="D5" s="135" t="str">
        <f>Z5</f>
        <v>대형</v>
      </c>
      <c r="E5" s="131" t="str">
        <f>AZ5</f>
        <v>D</v>
      </c>
      <c r="F5" s="154">
        <f>G5/H5</f>
        <v>0.97399999999999998</v>
      </c>
      <c r="G5" s="155">
        <f>AE5</f>
        <v>1.948</v>
      </c>
      <c r="H5" s="156">
        <f>AF5</f>
        <v>2</v>
      </c>
      <c r="I5" s="157">
        <f>AC5</f>
        <v>5898.01</v>
      </c>
      <c r="J5" s="158">
        <f>AI5/AH5</f>
        <v>3.3223001084689258E-2</v>
      </c>
      <c r="K5" s="158">
        <f>AJ5/AH5</f>
        <v>0.36801375393932978</v>
      </c>
      <c r="L5" s="158">
        <f>AK5/AC5</f>
        <v>0.1856558398510684</v>
      </c>
      <c r="M5" s="159">
        <f>AG5</f>
        <v>16.216000000000001</v>
      </c>
      <c r="N5" s="160">
        <f>IF(AW5=0,AT5,"속도계이상")</f>
        <v>0.17</v>
      </c>
      <c r="O5" s="160">
        <f>IF(AW5=0,AU5,"속도계이상")</f>
        <v>7.4770000000000003</v>
      </c>
      <c r="P5" s="161">
        <f>AQ5/60</f>
        <v>0</v>
      </c>
      <c r="Q5" s="162">
        <f>AN5</f>
        <v>67</v>
      </c>
      <c r="R5" s="163">
        <f>AC5/(AH5-AI5-AJ5)</f>
        <v>26.925670912122861</v>
      </c>
      <c r="S5" s="148">
        <f>IF(AW5=0,AL5,"속도계이상")</f>
        <v>10</v>
      </c>
      <c r="T5" s="148">
        <f>IF(AW5=0,AM5,"속도계이상")</f>
        <v>441</v>
      </c>
      <c r="U5" t="s">
        <v>118</v>
      </c>
      <c r="V5" s="5" t="s">
        <v>119</v>
      </c>
      <c r="W5" t="s">
        <v>118</v>
      </c>
      <c r="X5" s="5" t="s">
        <v>119</v>
      </c>
      <c r="Y5" t="s">
        <v>201</v>
      </c>
      <c r="Z5" t="s">
        <v>202</v>
      </c>
      <c r="AA5" t="s">
        <v>48</v>
      </c>
      <c r="AB5">
        <v>525</v>
      </c>
      <c r="AC5" s="1">
        <v>5898.01</v>
      </c>
      <c r="AD5" s="1">
        <v>3027.154</v>
      </c>
      <c r="AE5" s="29">
        <v>1.948</v>
      </c>
      <c r="AF5">
        <v>2</v>
      </c>
      <c r="AG5">
        <v>16.216000000000001</v>
      </c>
      <c r="AH5">
        <v>365.83380799999998</v>
      </c>
      <c r="AI5">
        <v>12.154097</v>
      </c>
      <c r="AJ5">
        <v>134.63187300000001</v>
      </c>
      <c r="AK5">
        <v>1095</v>
      </c>
      <c r="AL5">
        <v>10</v>
      </c>
      <c r="AM5">
        <v>441</v>
      </c>
      <c r="AN5">
        <v>67</v>
      </c>
      <c r="AO5">
        <v>16.122102000000002</v>
      </c>
      <c r="AP5">
        <v>291.7</v>
      </c>
      <c r="AQ5">
        <v>0</v>
      </c>
      <c r="AR5">
        <v>47</v>
      </c>
      <c r="AS5">
        <v>39995</v>
      </c>
      <c r="AT5">
        <v>0.17</v>
      </c>
      <c r="AU5">
        <v>7.4770000000000003</v>
      </c>
      <c r="AV5">
        <v>42984</v>
      </c>
      <c r="AW5">
        <v>0</v>
      </c>
      <c r="AX5" s="30">
        <v>0.56000000000000005</v>
      </c>
      <c r="AY5">
        <v>0.81720000000000004</v>
      </c>
      <c r="AZ5" t="s">
        <v>67</v>
      </c>
      <c r="BA5" t="s">
        <v>480</v>
      </c>
      <c r="BB5">
        <v>5</v>
      </c>
      <c r="BC5" t="s">
        <v>481</v>
      </c>
      <c r="BD5">
        <v>11</v>
      </c>
      <c r="BE5">
        <v>123278.86599999999</v>
      </c>
      <c r="BF5">
        <v>5.4827710696170748E-2</v>
      </c>
      <c r="BG5">
        <v>4.4805205180910739E-2</v>
      </c>
      <c r="BH5">
        <v>230876.24499999997</v>
      </c>
      <c r="BI5">
        <v>2.9275848626176337E-2</v>
      </c>
      <c r="BJ5">
        <v>2.3924223497311305E-2</v>
      </c>
      <c r="BK5">
        <v>1</v>
      </c>
      <c r="BL5" t="s">
        <v>69</v>
      </c>
      <c r="BM5">
        <v>-1</v>
      </c>
      <c r="BN5" t="s">
        <v>482</v>
      </c>
    </row>
    <row r="6" spans="1:66" x14ac:dyDescent="0.25">
      <c r="A6" s="143" t="str">
        <f t="shared" ref="A6:A7" si="0">W6</f>
        <v>신흥교통</v>
      </c>
      <c r="B6" s="143" t="str">
        <f t="shared" ref="B6:B48" si="1">X6</f>
        <v>13</v>
      </c>
      <c r="C6" s="144" t="str">
        <f t="shared" ref="C6:C7" si="2">Y6</f>
        <v>70바4007</v>
      </c>
      <c r="D6" s="118" t="str">
        <f t="shared" ref="D6:D7" si="3">Z6</f>
        <v>대형</v>
      </c>
      <c r="E6" s="114" t="str">
        <f>AZ6</f>
        <v>F</v>
      </c>
      <c r="F6" s="164">
        <f>G6/H6</f>
        <v>0.73333333333333339</v>
      </c>
      <c r="G6" s="165">
        <f>AE6</f>
        <v>1.76</v>
      </c>
      <c r="H6" s="166">
        <f>AF6</f>
        <v>2.4</v>
      </c>
      <c r="I6" s="167">
        <f t="shared" ref="I6:I7" si="4">AC6</f>
        <v>4296.3990000000003</v>
      </c>
      <c r="J6" s="168">
        <f t="shared" ref="J6:J7" si="5">AI6/AH6</f>
        <v>4.5659025525036173E-2</v>
      </c>
      <c r="K6" s="168">
        <f t="shared" ref="K6:K7" si="6">AJ6/AH6</f>
        <v>0.35650505314669456</v>
      </c>
      <c r="L6" s="168">
        <f t="shared" ref="L6:L7" si="7">AK6/AC6</f>
        <v>0.14453964820306492</v>
      </c>
      <c r="M6" s="169">
        <f t="shared" ref="M6:M7" si="8">AG6</f>
        <v>18.387</v>
      </c>
      <c r="N6" s="170">
        <f t="shared" ref="N6:N7" si="9">IF(AW6=0,AT6,"속도계이상")</f>
        <v>0.32600000000000001</v>
      </c>
      <c r="O6" s="170">
        <f t="shared" ref="O6:O7" si="10">IF(AW6=0,AU6,"속도계이상")</f>
        <v>15.85</v>
      </c>
      <c r="P6" s="171">
        <f t="shared" ref="P6:P7" si="11">AQ6/60</f>
        <v>0</v>
      </c>
      <c r="Q6" s="172">
        <f t="shared" ref="Q6:Q7" si="12">AN6</f>
        <v>71</v>
      </c>
      <c r="R6" s="173">
        <f t="shared" ref="R6:R7" si="13">AC6/(AH6-AI6-AJ6)</f>
        <v>26.591054326327612</v>
      </c>
      <c r="S6" s="145">
        <f t="shared" ref="S6:S7" si="14">IF(AW6=0,AL6,"속도계이상")</f>
        <v>14</v>
      </c>
      <c r="T6" s="145">
        <f t="shared" ref="T6:T7" si="15">IF(AW6=0,AM6,"속도계이상")</f>
        <v>681</v>
      </c>
      <c r="U6" t="s">
        <v>118</v>
      </c>
      <c r="V6" s="5" t="s">
        <v>119</v>
      </c>
      <c r="W6" t="s">
        <v>118</v>
      </c>
      <c r="X6" s="5" t="s">
        <v>119</v>
      </c>
      <c r="Y6" t="s">
        <v>205</v>
      </c>
      <c r="Z6" t="s">
        <v>202</v>
      </c>
      <c r="AA6" t="s">
        <v>48</v>
      </c>
      <c r="AB6">
        <v>525</v>
      </c>
      <c r="AC6" s="1">
        <v>4296.3990000000003</v>
      </c>
      <c r="AD6" s="1">
        <v>2441.6559999999999</v>
      </c>
      <c r="AE6" s="29">
        <v>1.76</v>
      </c>
      <c r="AF6">
        <v>2.4</v>
      </c>
      <c r="AG6">
        <v>18.387</v>
      </c>
      <c r="AH6">
        <v>270.26328000000001</v>
      </c>
      <c r="AI6">
        <v>12.339957999999999</v>
      </c>
      <c r="AJ6">
        <v>96.350224999999995</v>
      </c>
      <c r="AK6">
        <v>621</v>
      </c>
      <c r="AL6">
        <v>14</v>
      </c>
      <c r="AM6">
        <v>681</v>
      </c>
      <c r="AN6">
        <v>71</v>
      </c>
      <c r="AO6">
        <v>15.897087000000001</v>
      </c>
      <c r="AP6">
        <v>203.3</v>
      </c>
      <c r="AQ6">
        <v>0</v>
      </c>
      <c r="AR6">
        <v>37</v>
      </c>
      <c r="AS6">
        <v>38451</v>
      </c>
      <c r="AT6">
        <v>0.32600000000000001</v>
      </c>
      <c r="AU6">
        <v>15.85</v>
      </c>
      <c r="AV6">
        <v>39687</v>
      </c>
      <c r="AW6">
        <v>0</v>
      </c>
      <c r="AX6" s="30">
        <v>0.56000000000000005</v>
      </c>
      <c r="AY6">
        <v>0.77800000000000002</v>
      </c>
      <c r="AZ6" t="s">
        <v>70</v>
      </c>
      <c r="BA6" t="s">
        <v>480</v>
      </c>
      <c r="BB6">
        <v>3</v>
      </c>
      <c r="BC6" t="s">
        <v>483</v>
      </c>
      <c r="BD6">
        <v>15</v>
      </c>
      <c r="BE6">
        <v>123278.86599999999</v>
      </c>
      <c r="BF6">
        <v>9.1720749605208075E-3</v>
      </c>
      <c r="BG6">
        <v>7.1358743192851881E-3</v>
      </c>
      <c r="BH6">
        <v>230876.24499999997</v>
      </c>
      <c r="BI6">
        <v>4.8975285439175438E-3</v>
      </c>
      <c r="BJ6">
        <v>3.8102772071678492E-3</v>
      </c>
      <c r="BK6">
        <v>1</v>
      </c>
      <c r="BL6" t="s">
        <v>471</v>
      </c>
      <c r="BM6" t="s">
        <v>472</v>
      </c>
      <c r="BN6" t="s">
        <v>471</v>
      </c>
    </row>
    <row r="7" spans="1:66" x14ac:dyDescent="0.25">
      <c r="A7" s="146" t="str">
        <f t="shared" si="0"/>
        <v>신흥교통</v>
      </c>
      <c r="B7" s="146" t="str">
        <f t="shared" si="1"/>
        <v>13</v>
      </c>
      <c r="C7" s="147" t="str">
        <f t="shared" si="2"/>
        <v>70바4008</v>
      </c>
      <c r="D7" s="135" t="str">
        <f t="shared" si="3"/>
        <v>대형</v>
      </c>
      <c r="E7" s="131" t="str">
        <f t="shared" ref="E7:E45" si="16">AZ7</f>
        <v>C</v>
      </c>
      <c r="F7" s="154">
        <f t="shared" ref="F7:F45" si="17">G7/H7</f>
        <v>0.79600000000000004</v>
      </c>
      <c r="G7" s="155">
        <f t="shared" ref="G7:G45" si="18">AE7</f>
        <v>1.99</v>
      </c>
      <c r="H7" s="156">
        <f t="shared" ref="H7:H45" si="19">AF7</f>
        <v>2.5</v>
      </c>
      <c r="I7" s="157">
        <f t="shared" si="4"/>
        <v>2020.799</v>
      </c>
      <c r="J7" s="158">
        <f t="shared" si="5"/>
        <v>2.6038684161406624E-2</v>
      </c>
      <c r="K7" s="158">
        <f t="shared" si="6"/>
        <v>0.38010691164860538</v>
      </c>
      <c r="L7" s="158">
        <f t="shared" si="7"/>
        <v>0.21872536556084995</v>
      </c>
      <c r="M7" s="159">
        <f t="shared" si="8"/>
        <v>15.151999999999999</v>
      </c>
      <c r="N7" s="160">
        <f t="shared" si="9"/>
        <v>4.9000000000000002E-2</v>
      </c>
      <c r="O7" s="160">
        <f t="shared" si="10"/>
        <v>18.359000000000002</v>
      </c>
      <c r="P7" s="161">
        <f t="shared" si="11"/>
        <v>0</v>
      </c>
      <c r="Q7" s="162">
        <f t="shared" si="12"/>
        <v>71</v>
      </c>
      <c r="R7" s="163">
        <f t="shared" si="13"/>
        <v>26.238644668419159</v>
      </c>
      <c r="S7" s="148">
        <f t="shared" si="14"/>
        <v>1</v>
      </c>
      <c r="T7" s="148">
        <f t="shared" si="15"/>
        <v>371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484</v>
      </c>
      <c r="Z7" s="4" t="s">
        <v>202</v>
      </c>
      <c r="AA7" s="4" t="s">
        <v>48</v>
      </c>
      <c r="AB7" s="4">
        <v>525</v>
      </c>
      <c r="AC7" s="4">
        <v>2020.799</v>
      </c>
      <c r="AD7" s="4">
        <v>1015.643</v>
      </c>
      <c r="AE7" s="4">
        <v>1.99</v>
      </c>
      <c r="AF7" s="4">
        <v>2.5</v>
      </c>
      <c r="AG7" s="4">
        <v>15.151999999999999</v>
      </c>
      <c r="AH7" s="4">
        <v>129.688581</v>
      </c>
      <c r="AI7" s="4">
        <v>3.3769200000000001</v>
      </c>
      <c r="AJ7" s="4">
        <v>49.295526000000002</v>
      </c>
      <c r="AK7" s="4">
        <v>442</v>
      </c>
      <c r="AL7" s="4">
        <v>1</v>
      </c>
      <c r="AM7" s="4">
        <v>371</v>
      </c>
      <c r="AN7" s="4">
        <v>71</v>
      </c>
      <c r="AO7" s="4">
        <v>15.581934</v>
      </c>
      <c r="AP7" s="4">
        <v>73.7</v>
      </c>
      <c r="AQ7" s="4">
        <v>0</v>
      </c>
      <c r="AR7" s="4">
        <v>15</v>
      </c>
      <c r="AS7" s="4">
        <v>9288</v>
      </c>
      <c r="AT7" s="4">
        <v>4.9000000000000002E-2</v>
      </c>
      <c r="AU7" s="4">
        <v>18.359000000000002</v>
      </c>
      <c r="AV7" s="4">
        <v>18212</v>
      </c>
      <c r="AW7" s="4">
        <v>0</v>
      </c>
      <c r="AX7" s="31">
        <v>0.56000000000000005</v>
      </c>
      <c r="AY7">
        <v>0.85666666666666669</v>
      </c>
      <c r="AZ7" t="s">
        <v>69</v>
      </c>
      <c r="BA7" t="s">
        <v>480</v>
      </c>
      <c r="BB7">
        <v>7</v>
      </c>
      <c r="BC7" t="s">
        <v>485</v>
      </c>
      <c r="BD7">
        <v>9</v>
      </c>
      <c r="BE7">
        <v>123278.86599999999</v>
      </c>
      <c r="BF7">
        <v>4.7676087481207038E-2</v>
      </c>
      <c r="BG7">
        <v>4.084251494223403E-2</v>
      </c>
      <c r="BH7">
        <v>230876.24499999997</v>
      </c>
      <c r="BI7">
        <v>2.5457162125969265E-2</v>
      </c>
      <c r="BJ7">
        <v>2.1808302221247005E-2</v>
      </c>
      <c r="BK7">
        <v>1</v>
      </c>
      <c r="BL7" t="s">
        <v>68</v>
      </c>
      <c r="BM7">
        <v>-1</v>
      </c>
      <c r="BN7" t="s">
        <v>482</v>
      </c>
    </row>
    <row r="8" spans="1:66" x14ac:dyDescent="0.25">
      <c r="A8" s="143" t="str">
        <f t="shared" ref="A8:A45" si="20">W8</f>
        <v>신흥교통</v>
      </c>
      <c r="B8" s="143" t="str">
        <f t="shared" si="1"/>
        <v>13</v>
      </c>
      <c r="C8" s="144" t="str">
        <f t="shared" ref="C8:C45" si="21">Y8</f>
        <v>70바4010</v>
      </c>
      <c r="D8" s="118" t="str">
        <f t="shared" ref="D8:D45" si="22">Z8</f>
        <v>대형</v>
      </c>
      <c r="E8" s="114" t="str">
        <f t="shared" si="16"/>
        <v>D</v>
      </c>
      <c r="F8" s="164">
        <f t="shared" si="17"/>
        <v>0.94238095238095243</v>
      </c>
      <c r="G8" s="165">
        <f t="shared" si="18"/>
        <v>1.9790000000000001</v>
      </c>
      <c r="H8" s="166">
        <f t="shared" si="19"/>
        <v>2.1</v>
      </c>
      <c r="I8" s="167">
        <f t="shared" ref="I8:I45" si="23">AC8</f>
        <v>5874.451</v>
      </c>
      <c r="J8" s="168">
        <f t="shared" ref="J8:J45" si="24">AI8/AH8</f>
        <v>1.2047251403685616E-2</v>
      </c>
      <c r="K8" s="168">
        <f t="shared" ref="K8:K45" si="25">AJ8/AH8</f>
        <v>0.38716515808086005</v>
      </c>
      <c r="L8" s="168">
        <f t="shared" ref="L8:L45" si="26">AK8/AC8</f>
        <v>0.21363698497102113</v>
      </c>
      <c r="M8" s="169">
        <f t="shared" ref="M8:M45" si="27">AG8</f>
        <v>16.084</v>
      </c>
      <c r="N8" s="170">
        <f t="shared" ref="N8:N45" si="28">IF(AW8=0,AT8,"속도계이상")</f>
        <v>28.667000000000002</v>
      </c>
      <c r="O8" s="170">
        <f t="shared" ref="O8:O45" si="29">IF(AW8=0,AU8,"속도계이상")</f>
        <v>23.422999999999998</v>
      </c>
      <c r="P8" s="171">
        <f t="shared" ref="P8:P45" si="30">AQ8/60</f>
        <v>0</v>
      </c>
      <c r="Q8" s="172">
        <f t="shared" ref="Q8:Q45" si="31">AN8</f>
        <v>130</v>
      </c>
      <c r="R8" s="173">
        <f t="shared" ref="R8:R45" si="32">AC8/(AH8-AI8-AJ8)</f>
        <v>27.194774315608598</v>
      </c>
      <c r="S8" s="145">
        <f t="shared" ref="S8:S45" si="33">IF(AW8=0,AL8,"속도계이상")</f>
        <v>1684</v>
      </c>
      <c r="T8" s="145">
        <f t="shared" ref="T8:T45" si="34">IF(AW8=0,AM8,"속도계이상")</f>
        <v>1376</v>
      </c>
      <c r="U8" t="s">
        <v>118</v>
      </c>
      <c r="V8" s="5" t="s">
        <v>119</v>
      </c>
      <c r="W8" t="s">
        <v>118</v>
      </c>
      <c r="X8" s="5" t="s">
        <v>119</v>
      </c>
      <c r="Y8" t="s">
        <v>486</v>
      </c>
      <c r="Z8" t="s">
        <v>202</v>
      </c>
      <c r="AA8" t="s">
        <v>48</v>
      </c>
      <c r="AB8">
        <v>525</v>
      </c>
      <c r="AC8" s="1">
        <v>5874.451</v>
      </c>
      <c r="AD8" s="1">
        <v>2968.14</v>
      </c>
      <c r="AE8" s="29">
        <v>1.9790000000000001</v>
      </c>
      <c r="AF8">
        <v>2.1</v>
      </c>
      <c r="AG8">
        <v>16.084</v>
      </c>
      <c r="AH8">
        <v>359.55130800000001</v>
      </c>
      <c r="AI8">
        <v>4.3316049999999997</v>
      </c>
      <c r="AJ8">
        <v>139.20573899999999</v>
      </c>
      <c r="AK8">
        <v>1255</v>
      </c>
      <c r="AL8">
        <v>1684</v>
      </c>
      <c r="AM8">
        <v>1376</v>
      </c>
      <c r="AN8">
        <v>130</v>
      </c>
      <c r="AO8">
        <v>16.338282</v>
      </c>
      <c r="AP8">
        <v>236.2</v>
      </c>
      <c r="AQ8">
        <v>0</v>
      </c>
      <c r="AR8">
        <v>20</v>
      </c>
      <c r="AS8">
        <v>17690</v>
      </c>
      <c r="AT8">
        <v>28.667000000000002</v>
      </c>
      <c r="AU8">
        <v>23.422999999999998</v>
      </c>
      <c r="AV8">
        <v>51768</v>
      </c>
      <c r="AW8">
        <v>0</v>
      </c>
      <c r="AX8" s="30">
        <v>0.56000000000000005</v>
      </c>
      <c r="AY8">
        <v>0.80159999999999998</v>
      </c>
      <c r="AZ8" t="s">
        <v>67</v>
      </c>
      <c r="BA8" t="s">
        <v>487</v>
      </c>
      <c r="BB8">
        <v>2</v>
      </c>
      <c r="BC8" t="s">
        <v>488</v>
      </c>
      <c r="BD8">
        <v>8</v>
      </c>
      <c r="BE8">
        <v>38377.313000000002</v>
      </c>
      <c r="BF8">
        <v>0.11143203277415488</v>
      </c>
      <c r="BG8">
        <v>8.9323917471762548E-2</v>
      </c>
      <c r="BH8">
        <v>230876.24499999997</v>
      </c>
      <c r="BI8">
        <v>1.8522745811289511E-2</v>
      </c>
      <c r="BJ8">
        <v>1.4847833042329672E-2</v>
      </c>
      <c r="BK8">
        <v>1</v>
      </c>
      <c r="BL8" t="s">
        <v>69</v>
      </c>
      <c r="BM8">
        <v>-1</v>
      </c>
      <c r="BN8" t="s">
        <v>482</v>
      </c>
    </row>
    <row r="9" spans="1:66" x14ac:dyDescent="0.25">
      <c r="A9" s="146" t="str">
        <f t="shared" si="20"/>
        <v>신흥교통</v>
      </c>
      <c r="B9" s="146" t="str">
        <f t="shared" si="1"/>
        <v>13</v>
      </c>
      <c r="C9" s="147" t="str">
        <f t="shared" si="21"/>
        <v>70바4015</v>
      </c>
      <c r="D9" s="135" t="str">
        <f t="shared" si="22"/>
        <v>대형</v>
      </c>
      <c r="E9" s="131" t="str">
        <f t="shared" si="16"/>
        <v>B</v>
      </c>
      <c r="F9" s="154">
        <f t="shared" si="17"/>
        <v>0.84739130434782617</v>
      </c>
      <c r="G9" s="155">
        <f t="shared" si="18"/>
        <v>1.9490000000000001</v>
      </c>
      <c r="H9" s="156">
        <f t="shared" si="19"/>
        <v>2.2999999999999998</v>
      </c>
      <c r="I9" s="157">
        <f t="shared" si="23"/>
        <v>5979.2219999999998</v>
      </c>
      <c r="J9" s="158">
        <f t="shared" si="24"/>
        <v>2.4932591238251419E-2</v>
      </c>
      <c r="K9" s="158">
        <f t="shared" si="25"/>
        <v>0.34177119796447247</v>
      </c>
      <c r="L9" s="158">
        <f t="shared" si="26"/>
        <v>0.17259770585537718</v>
      </c>
      <c r="M9" s="159">
        <f t="shared" si="27"/>
        <v>15.661</v>
      </c>
      <c r="N9" s="160">
        <f t="shared" si="28"/>
        <v>0.33400000000000002</v>
      </c>
      <c r="O9" s="160">
        <f t="shared" si="29"/>
        <v>10.018000000000001</v>
      </c>
      <c r="P9" s="161">
        <f t="shared" si="30"/>
        <v>0</v>
      </c>
      <c r="Q9" s="162">
        <f t="shared" si="31"/>
        <v>75</v>
      </c>
      <c r="R9" s="163">
        <f t="shared" si="32"/>
        <v>26.287131915506116</v>
      </c>
      <c r="S9" s="148">
        <f t="shared" si="33"/>
        <v>20</v>
      </c>
      <c r="T9" s="148">
        <f t="shared" si="34"/>
        <v>599</v>
      </c>
      <c r="U9" t="s">
        <v>118</v>
      </c>
      <c r="V9" s="5" t="s">
        <v>119</v>
      </c>
      <c r="W9" t="s">
        <v>118</v>
      </c>
      <c r="X9" s="5" t="s">
        <v>119</v>
      </c>
      <c r="Y9" t="s">
        <v>489</v>
      </c>
      <c r="Z9" t="s">
        <v>202</v>
      </c>
      <c r="AA9" t="s">
        <v>48</v>
      </c>
      <c r="AB9">
        <v>525</v>
      </c>
      <c r="AC9" s="1">
        <v>5979.2219999999998</v>
      </c>
      <c r="AD9" s="1">
        <v>3068.1559999999999</v>
      </c>
      <c r="AE9" s="29">
        <v>1.9490000000000001</v>
      </c>
      <c r="AF9">
        <v>2.2999999999999998</v>
      </c>
      <c r="AG9">
        <v>15.661</v>
      </c>
      <c r="AH9">
        <v>359.16547600000001</v>
      </c>
      <c r="AI9">
        <v>8.9549260000000004</v>
      </c>
      <c r="AJ9">
        <v>122.752415</v>
      </c>
      <c r="AK9">
        <v>1032</v>
      </c>
      <c r="AL9">
        <v>20</v>
      </c>
      <c r="AM9">
        <v>599</v>
      </c>
      <c r="AN9">
        <v>75</v>
      </c>
      <c r="AO9">
        <v>16.647541</v>
      </c>
      <c r="AP9">
        <v>164.4</v>
      </c>
      <c r="AQ9">
        <v>0</v>
      </c>
      <c r="AR9">
        <v>25</v>
      </c>
      <c r="AS9">
        <v>18529</v>
      </c>
      <c r="AT9">
        <v>0.33400000000000002</v>
      </c>
      <c r="AU9">
        <v>10.018000000000001</v>
      </c>
      <c r="AV9">
        <v>52115</v>
      </c>
      <c r="AW9">
        <v>0</v>
      </c>
      <c r="AX9" s="30">
        <v>0.56000000000000005</v>
      </c>
      <c r="AY9">
        <v>0.91920000000000002</v>
      </c>
      <c r="AZ9" t="s">
        <v>68</v>
      </c>
      <c r="BA9" t="s">
        <v>487</v>
      </c>
      <c r="BB9">
        <v>2</v>
      </c>
      <c r="BC9" t="s">
        <v>490</v>
      </c>
      <c r="BD9">
        <v>9</v>
      </c>
      <c r="BE9">
        <v>38377.313000000002</v>
      </c>
      <c r="BF9">
        <v>0.15164659912485273</v>
      </c>
      <c r="BG9">
        <v>0.13939355391556463</v>
      </c>
      <c r="BH9">
        <v>230876.24499999997</v>
      </c>
      <c r="BI9">
        <v>2.5207396282800772E-2</v>
      </c>
      <c r="BJ9">
        <v>2.3170638663150469E-2</v>
      </c>
      <c r="BK9">
        <v>1</v>
      </c>
      <c r="BL9" t="s">
        <v>66</v>
      </c>
      <c r="BM9">
        <v>-1</v>
      </c>
      <c r="BN9" t="s">
        <v>482</v>
      </c>
    </row>
    <row r="10" spans="1:66" x14ac:dyDescent="0.25">
      <c r="A10" s="143" t="str">
        <f t="shared" si="20"/>
        <v>신흥교통</v>
      </c>
      <c r="B10" s="143" t="str">
        <f t="shared" si="1"/>
        <v>13</v>
      </c>
      <c r="C10" s="144" t="str">
        <f t="shared" si="21"/>
        <v>70바4016</v>
      </c>
      <c r="D10" s="118" t="str">
        <f t="shared" si="22"/>
        <v>대형</v>
      </c>
      <c r="E10" s="114" t="str">
        <f t="shared" si="16"/>
        <v>A</v>
      </c>
      <c r="F10" s="164">
        <f t="shared" si="17"/>
        <v>0.77</v>
      </c>
      <c r="G10" s="165">
        <f t="shared" si="18"/>
        <v>1.925</v>
      </c>
      <c r="H10" s="166">
        <f t="shared" si="19"/>
        <v>2.5</v>
      </c>
      <c r="I10" s="167">
        <f t="shared" si="23"/>
        <v>1543.569</v>
      </c>
      <c r="J10" s="168">
        <f t="shared" si="24"/>
        <v>3.8257991761207331E-2</v>
      </c>
      <c r="K10" s="168">
        <f t="shared" si="25"/>
        <v>0.38753453638543989</v>
      </c>
      <c r="L10" s="168">
        <f t="shared" si="26"/>
        <v>0.20666390682891403</v>
      </c>
      <c r="M10" s="169">
        <f t="shared" si="27"/>
        <v>18.033999999999999</v>
      </c>
      <c r="N10" s="170">
        <f t="shared" si="28"/>
        <v>0.58299999999999996</v>
      </c>
      <c r="O10" s="170">
        <f t="shared" si="29"/>
        <v>76.510999999999996</v>
      </c>
      <c r="P10" s="171">
        <f t="shared" si="30"/>
        <v>0</v>
      </c>
      <c r="Q10" s="172">
        <f t="shared" si="31"/>
        <v>71</v>
      </c>
      <c r="R10" s="173">
        <f t="shared" si="32"/>
        <v>28.685239462353181</v>
      </c>
      <c r="S10" s="145">
        <f t="shared" si="33"/>
        <v>9</v>
      </c>
      <c r="T10" s="145">
        <f t="shared" si="34"/>
        <v>1181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491</v>
      </c>
      <c r="Z10" s="4" t="s">
        <v>202</v>
      </c>
      <c r="AA10" s="4" t="s">
        <v>48</v>
      </c>
      <c r="AB10" s="4">
        <v>525</v>
      </c>
      <c r="AC10" s="4">
        <v>1543.569</v>
      </c>
      <c r="AD10" s="4">
        <v>801.75400000000002</v>
      </c>
      <c r="AE10" s="4">
        <v>1.925</v>
      </c>
      <c r="AF10" s="4">
        <v>2.5</v>
      </c>
      <c r="AG10" s="4">
        <v>18.033999999999999</v>
      </c>
      <c r="AH10" s="4">
        <v>93.712760000000003</v>
      </c>
      <c r="AI10" s="4">
        <v>3.5852620000000002</v>
      </c>
      <c r="AJ10" s="4">
        <v>36.316930999999997</v>
      </c>
      <c r="AK10" s="4">
        <v>319</v>
      </c>
      <c r="AL10" s="4">
        <v>9</v>
      </c>
      <c r="AM10" s="4">
        <v>1181</v>
      </c>
      <c r="AN10" s="4">
        <v>71</v>
      </c>
      <c r="AO10" s="4">
        <v>16.471278000000002</v>
      </c>
      <c r="AP10" s="4">
        <v>430.8</v>
      </c>
      <c r="AQ10" s="4">
        <v>0</v>
      </c>
      <c r="AR10" s="4">
        <v>15</v>
      </c>
      <c r="AS10" s="4">
        <v>10882</v>
      </c>
      <c r="AT10" s="4">
        <v>0.58299999999999996</v>
      </c>
      <c r="AU10" s="4">
        <v>76.510999999999996</v>
      </c>
      <c r="AV10" s="4">
        <v>13195</v>
      </c>
      <c r="AW10" s="4">
        <v>0</v>
      </c>
      <c r="AX10" s="31">
        <v>0.56000000000000005</v>
      </c>
      <c r="AY10">
        <v>0.97</v>
      </c>
      <c r="AZ10" t="s">
        <v>66</v>
      </c>
      <c r="BA10" t="s">
        <v>487</v>
      </c>
      <c r="BB10">
        <v>1</v>
      </c>
      <c r="BC10" t="s">
        <v>492</v>
      </c>
      <c r="BD10">
        <v>12</v>
      </c>
      <c r="BE10">
        <v>38377.313000000002</v>
      </c>
      <c r="BF10">
        <v>0.14492387729177392</v>
      </c>
      <c r="BG10">
        <v>0.1405761609730207</v>
      </c>
      <c r="BH10">
        <v>230876.24499999997</v>
      </c>
      <c r="BI10">
        <v>2.408991449076972E-2</v>
      </c>
      <c r="BJ10">
        <v>2.3367217056046628E-2</v>
      </c>
      <c r="BK10">
        <v>1</v>
      </c>
      <c r="BL10" t="s">
        <v>71</v>
      </c>
      <c r="BM10">
        <v>-1</v>
      </c>
      <c r="BN10" t="s">
        <v>482</v>
      </c>
    </row>
    <row r="11" spans="1:66" x14ac:dyDescent="0.25">
      <c r="A11" s="146" t="str">
        <f t="shared" si="20"/>
        <v>신흥교통</v>
      </c>
      <c r="B11" s="146" t="str">
        <f t="shared" si="1"/>
        <v>13</v>
      </c>
      <c r="C11" s="147" t="str">
        <f t="shared" si="21"/>
        <v>71바6251</v>
      </c>
      <c r="D11" s="135" t="str">
        <f t="shared" si="22"/>
        <v>대형</v>
      </c>
      <c r="E11" s="131" t="str">
        <f t="shared" si="16"/>
        <v>C</v>
      </c>
      <c r="F11" s="154">
        <f t="shared" si="17"/>
        <v>0.95047619047619047</v>
      </c>
      <c r="G11" s="155">
        <f t="shared" si="18"/>
        <v>1.996</v>
      </c>
      <c r="H11" s="156">
        <f t="shared" si="19"/>
        <v>2.1</v>
      </c>
      <c r="I11" s="157">
        <f t="shared" si="23"/>
        <v>5657.0889999999999</v>
      </c>
      <c r="J11" s="158">
        <f t="shared" si="24"/>
        <v>4.5778938742498894E-2</v>
      </c>
      <c r="K11" s="158">
        <f t="shared" si="25"/>
        <v>0.36789125876554812</v>
      </c>
      <c r="L11" s="158">
        <f t="shared" si="26"/>
        <v>0.21583538812983144</v>
      </c>
      <c r="M11" s="159">
        <f t="shared" si="27"/>
        <v>15.222</v>
      </c>
      <c r="N11" s="160">
        <f t="shared" si="28"/>
        <v>3.5000000000000003E-2</v>
      </c>
      <c r="O11" s="160">
        <f t="shared" si="29"/>
        <v>13.134</v>
      </c>
      <c r="P11" s="161">
        <f t="shared" si="30"/>
        <v>0</v>
      </c>
      <c r="Q11" s="162">
        <f t="shared" si="31"/>
        <v>67</v>
      </c>
      <c r="R11" s="163">
        <f t="shared" si="32"/>
        <v>26.40112958655007</v>
      </c>
      <c r="S11" s="148">
        <f t="shared" si="33"/>
        <v>2</v>
      </c>
      <c r="T11" s="148">
        <f t="shared" si="34"/>
        <v>743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207</v>
      </c>
      <c r="Z11" t="s">
        <v>202</v>
      </c>
      <c r="AA11" t="s">
        <v>48</v>
      </c>
      <c r="AB11">
        <v>525</v>
      </c>
      <c r="AC11" s="1">
        <v>5657.0889999999999</v>
      </c>
      <c r="AD11" s="1">
        <v>2834.6779999999999</v>
      </c>
      <c r="AE11" s="29">
        <v>1.996</v>
      </c>
      <c r="AF11">
        <v>2.1</v>
      </c>
      <c r="AG11">
        <v>15.222</v>
      </c>
      <c r="AH11">
        <v>365.45047699999998</v>
      </c>
      <c r="AI11">
        <v>16.729935000000001</v>
      </c>
      <c r="AJ11">
        <v>134.44603599999999</v>
      </c>
      <c r="AK11">
        <v>1221</v>
      </c>
      <c r="AL11">
        <v>2</v>
      </c>
      <c r="AM11">
        <v>743</v>
      </c>
      <c r="AN11">
        <v>67</v>
      </c>
      <c r="AO11">
        <v>15.479768999999999</v>
      </c>
      <c r="AP11">
        <v>242.2</v>
      </c>
      <c r="AQ11">
        <v>0</v>
      </c>
      <c r="AR11">
        <v>35</v>
      </c>
      <c r="AS11">
        <v>28445</v>
      </c>
      <c r="AT11">
        <v>3.5000000000000003E-2</v>
      </c>
      <c r="AU11">
        <v>13.134</v>
      </c>
      <c r="AV11">
        <v>50069</v>
      </c>
      <c r="AW11">
        <v>0</v>
      </c>
      <c r="AX11" s="30">
        <v>0.56000000000000005</v>
      </c>
      <c r="AY11">
        <v>0.89440000000000008</v>
      </c>
      <c r="AZ11" t="s">
        <v>69</v>
      </c>
      <c r="BA11" t="s">
        <v>487</v>
      </c>
      <c r="BB11">
        <v>1</v>
      </c>
      <c r="BC11" t="s">
        <v>493</v>
      </c>
      <c r="BD11">
        <v>12</v>
      </c>
      <c r="BE11">
        <v>38377.313000000002</v>
      </c>
      <c r="BF11">
        <v>0.15017163916608753</v>
      </c>
      <c r="BG11">
        <v>0.13431351407014869</v>
      </c>
      <c r="BH11">
        <v>230876.24499999997</v>
      </c>
      <c r="BI11">
        <v>2.4962221643894118E-2</v>
      </c>
      <c r="BJ11">
        <v>2.2326211038298901E-2</v>
      </c>
      <c r="BK11">
        <v>1</v>
      </c>
      <c r="BL11" t="s">
        <v>68</v>
      </c>
      <c r="BM11">
        <v>-1</v>
      </c>
      <c r="BN11" t="s">
        <v>482</v>
      </c>
    </row>
    <row r="12" spans="1:66" s="2" customFormat="1" x14ac:dyDescent="0.25">
      <c r="A12" s="143" t="str">
        <f t="shared" si="20"/>
        <v>신흥교통</v>
      </c>
      <c r="B12" s="143" t="str">
        <f t="shared" si="1"/>
        <v>13</v>
      </c>
      <c r="C12" s="144" t="str">
        <f t="shared" si="21"/>
        <v>71바6254</v>
      </c>
      <c r="D12" s="118" t="str">
        <f t="shared" si="22"/>
        <v>대형</v>
      </c>
      <c r="E12" s="114" t="str">
        <f t="shared" si="16"/>
        <v>C</v>
      </c>
      <c r="F12" s="164">
        <f t="shared" si="17"/>
        <v>1.1247826086956523</v>
      </c>
      <c r="G12" s="165">
        <f t="shared" si="18"/>
        <v>2.5870000000000002</v>
      </c>
      <c r="H12" s="166">
        <f t="shared" si="19"/>
        <v>2.2999999999999998</v>
      </c>
      <c r="I12" s="167">
        <f t="shared" si="23"/>
        <v>1887.2149999999999</v>
      </c>
      <c r="J12" s="168">
        <f t="shared" si="24"/>
        <v>3.6294123629001022E-2</v>
      </c>
      <c r="K12" s="168">
        <f t="shared" si="25"/>
        <v>0.33784193851639688</v>
      </c>
      <c r="L12" s="168">
        <f t="shared" si="26"/>
        <v>0.14306795993037361</v>
      </c>
      <c r="M12" s="169">
        <f t="shared" si="27"/>
        <v>16.803999999999998</v>
      </c>
      <c r="N12" s="170">
        <f t="shared" si="28"/>
        <v>5.2999999999999999E-2</v>
      </c>
      <c r="O12" s="170">
        <f t="shared" si="29"/>
        <v>7.7359999999999998</v>
      </c>
      <c r="P12" s="171">
        <f t="shared" si="30"/>
        <v>6.2633333333333336</v>
      </c>
      <c r="Q12" s="172">
        <f t="shared" si="31"/>
        <v>106</v>
      </c>
      <c r="R12" s="173">
        <f t="shared" si="32"/>
        <v>36.653438684588615</v>
      </c>
      <c r="S12" s="145">
        <f t="shared" si="33"/>
        <v>1</v>
      </c>
      <c r="T12" s="145">
        <f t="shared" si="34"/>
        <v>146</v>
      </c>
      <c r="U12" t="s">
        <v>118</v>
      </c>
      <c r="V12" s="5" t="s">
        <v>119</v>
      </c>
      <c r="W12" t="s">
        <v>118</v>
      </c>
      <c r="X12" s="5" t="s">
        <v>119</v>
      </c>
      <c r="Y12" t="s">
        <v>494</v>
      </c>
      <c r="Z12" t="s">
        <v>202</v>
      </c>
      <c r="AA12" t="s">
        <v>48</v>
      </c>
      <c r="AB12">
        <v>525</v>
      </c>
      <c r="AC12" s="1">
        <v>1887.2149999999999</v>
      </c>
      <c r="AD12" s="1">
        <v>729.61400000000003</v>
      </c>
      <c r="AE12" s="29">
        <v>2.5870000000000002</v>
      </c>
      <c r="AF12">
        <v>2.2999999999999998</v>
      </c>
      <c r="AG12">
        <v>16.803999999999998</v>
      </c>
      <c r="AH12">
        <v>82.267201999999997</v>
      </c>
      <c r="AI12">
        <v>2.9858159999999998</v>
      </c>
      <c r="AJ12">
        <v>27.793310999999999</v>
      </c>
      <c r="AK12">
        <v>270</v>
      </c>
      <c r="AL12">
        <v>1</v>
      </c>
      <c r="AM12">
        <v>146</v>
      </c>
      <c r="AN12">
        <v>106</v>
      </c>
      <c r="AO12">
        <v>22.940065000000001</v>
      </c>
      <c r="AP12">
        <v>11849.3</v>
      </c>
      <c r="AQ12">
        <v>375.8</v>
      </c>
      <c r="AR12">
        <v>17</v>
      </c>
      <c r="AS12">
        <v>11353</v>
      </c>
      <c r="AT12">
        <v>5.2999999999999999E-2</v>
      </c>
      <c r="AU12">
        <v>7.7359999999999998</v>
      </c>
      <c r="AV12">
        <v>17669</v>
      </c>
      <c r="AW12">
        <v>0</v>
      </c>
      <c r="AX12" s="30">
        <v>0.56000000000000005</v>
      </c>
      <c r="AY12" s="2">
        <v>0.87159999999999993</v>
      </c>
      <c r="AZ12" s="2" t="s">
        <v>69</v>
      </c>
      <c r="BA12" s="2" t="s">
        <v>487</v>
      </c>
      <c r="BB12" s="2">
        <v>2</v>
      </c>
      <c r="BC12" s="2" t="s">
        <v>495</v>
      </c>
      <c r="BD12" s="2">
        <v>8</v>
      </c>
      <c r="BE12" s="2">
        <v>38377.313000000002</v>
      </c>
      <c r="BF12" s="2">
        <v>0.16795542720773599</v>
      </c>
      <c r="BG12" s="2">
        <v>0.14638995035426267</v>
      </c>
      <c r="BH12" s="2">
        <v>230876.24499999997</v>
      </c>
      <c r="BI12" s="2">
        <v>2.7918324815097373E-2</v>
      </c>
      <c r="BJ12" s="2">
        <v>2.4333611908838867E-2</v>
      </c>
      <c r="BK12" s="2">
        <v>1</v>
      </c>
      <c r="BL12" s="2" t="s">
        <v>68</v>
      </c>
      <c r="BM12" s="2">
        <v>-1</v>
      </c>
      <c r="BN12" s="2" t="s">
        <v>482</v>
      </c>
    </row>
    <row r="13" spans="1:66" x14ac:dyDescent="0.25">
      <c r="A13" s="146" t="str">
        <f t="shared" si="20"/>
        <v>신흥교통</v>
      </c>
      <c r="B13" s="146" t="str">
        <f t="shared" si="1"/>
        <v>13</v>
      </c>
      <c r="C13" s="147" t="str">
        <f t="shared" si="21"/>
        <v>71바6261</v>
      </c>
      <c r="D13" s="135" t="str">
        <f t="shared" si="22"/>
        <v>저상</v>
      </c>
      <c r="E13" s="131" t="str">
        <f t="shared" si="16"/>
        <v>D</v>
      </c>
      <c r="F13" s="154">
        <f t="shared" si="17"/>
        <v>0.81571428571428573</v>
      </c>
      <c r="G13" s="155">
        <f t="shared" si="18"/>
        <v>1.7130000000000001</v>
      </c>
      <c r="H13" s="156">
        <f t="shared" si="19"/>
        <v>2.1</v>
      </c>
      <c r="I13" s="157">
        <f t="shared" si="23"/>
        <v>4921.5290000000005</v>
      </c>
      <c r="J13" s="158">
        <f t="shared" si="24"/>
        <v>3.3270870705035795E-2</v>
      </c>
      <c r="K13" s="158">
        <f t="shared" si="25"/>
        <v>0.42104238552794526</v>
      </c>
      <c r="L13" s="158">
        <f t="shared" si="26"/>
        <v>0.18347956498884796</v>
      </c>
      <c r="M13" s="159">
        <f t="shared" si="27"/>
        <v>21.288</v>
      </c>
      <c r="N13" s="160">
        <f t="shared" si="28"/>
        <v>0.20300000000000001</v>
      </c>
      <c r="O13" s="160">
        <f t="shared" si="29"/>
        <v>55.328000000000003</v>
      </c>
      <c r="P13" s="161">
        <f t="shared" si="30"/>
        <v>12.698333333333332</v>
      </c>
      <c r="Q13" s="162">
        <f t="shared" si="31"/>
        <v>100</v>
      </c>
      <c r="R13" s="163">
        <f t="shared" si="32"/>
        <v>29.365063349820911</v>
      </c>
      <c r="S13" s="148">
        <f t="shared" si="33"/>
        <v>10</v>
      </c>
      <c r="T13" s="148">
        <f t="shared" si="34"/>
        <v>2723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208</v>
      </c>
      <c r="Z13" s="4" t="s">
        <v>197</v>
      </c>
      <c r="AA13" s="4" t="s">
        <v>198</v>
      </c>
      <c r="AB13" s="4">
        <v>525</v>
      </c>
      <c r="AC13" s="4">
        <v>4921.5290000000005</v>
      </c>
      <c r="AD13" s="4">
        <v>2872.5970000000002</v>
      </c>
      <c r="AE13" s="4">
        <v>1.7130000000000001</v>
      </c>
      <c r="AF13" s="4">
        <v>2.1</v>
      </c>
      <c r="AG13" s="4">
        <v>21.288</v>
      </c>
      <c r="AH13" s="4">
        <v>307.13244900000001</v>
      </c>
      <c r="AI13" s="4">
        <v>10.218564000000001</v>
      </c>
      <c r="AJ13" s="4">
        <v>129.31577899999999</v>
      </c>
      <c r="AK13" s="4">
        <v>903</v>
      </c>
      <c r="AL13" s="4">
        <v>10</v>
      </c>
      <c r="AM13" s="4">
        <v>2723</v>
      </c>
      <c r="AN13" s="4">
        <v>100</v>
      </c>
      <c r="AO13" s="4">
        <v>16.024125000000002</v>
      </c>
      <c r="AP13" s="4">
        <v>9227.4</v>
      </c>
      <c r="AQ13" s="4">
        <v>761.9</v>
      </c>
      <c r="AR13" s="4">
        <v>69</v>
      </c>
      <c r="AS13" s="4">
        <v>68908</v>
      </c>
      <c r="AT13" s="4">
        <v>0.20300000000000001</v>
      </c>
      <c r="AU13" s="4">
        <v>55.328000000000003</v>
      </c>
      <c r="AV13" s="4">
        <v>44818</v>
      </c>
      <c r="AW13" s="4">
        <v>0</v>
      </c>
      <c r="AX13" s="31">
        <v>0.55000000000000004</v>
      </c>
      <c r="AY13">
        <v>0.8488</v>
      </c>
      <c r="AZ13" t="s">
        <v>67</v>
      </c>
      <c r="BA13" t="s">
        <v>487</v>
      </c>
      <c r="BB13">
        <v>1</v>
      </c>
      <c r="BC13" t="s">
        <v>496</v>
      </c>
      <c r="BD13">
        <v>11</v>
      </c>
      <c r="BE13">
        <v>38377.313000000002</v>
      </c>
      <c r="BF13">
        <v>0.12021401811012668</v>
      </c>
      <c r="BG13">
        <v>0.10203765857187552</v>
      </c>
      <c r="BH13">
        <v>230876.24499999997</v>
      </c>
      <c r="BI13">
        <v>1.9982527868988863E-2</v>
      </c>
      <c r="BJ13">
        <v>1.6961169655197748E-2</v>
      </c>
      <c r="BK13">
        <v>1</v>
      </c>
      <c r="BL13" t="s">
        <v>69</v>
      </c>
      <c r="BM13">
        <v>-1</v>
      </c>
      <c r="BN13" t="s">
        <v>482</v>
      </c>
    </row>
    <row r="14" spans="1:66" x14ac:dyDescent="0.25">
      <c r="A14" s="143" t="str">
        <f t="shared" si="20"/>
        <v>신흥교통</v>
      </c>
      <c r="B14" s="143" t="str">
        <f t="shared" si="1"/>
        <v>13</v>
      </c>
      <c r="C14" s="144" t="str">
        <f t="shared" si="21"/>
        <v>71바6262</v>
      </c>
      <c r="D14" s="118" t="str">
        <f t="shared" si="22"/>
        <v>저상</v>
      </c>
      <c r="E14" s="114" t="str">
        <f t="shared" si="16"/>
        <v>B</v>
      </c>
      <c r="F14" s="164">
        <f t="shared" si="17"/>
        <v>0.86238095238095236</v>
      </c>
      <c r="G14" s="165">
        <f t="shared" si="18"/>
        <v>1.8109999999999999</v>
      </c>
      <c r="H14" s="166">
        <f t="shared" si="19"/>
        <v>2.1</v>
      </c>
      <c r="I14" s="167">
        <f t="shared" si="23"/>
        <v>5723.3370000000004</v>
      </c>
      <c r="J14" s="168">
        <f t="shared" si="24"/>
        <v>3.6596413741000547E-2</v>
      </c>
      <c r="K14" s="168">
        <f t="shared" si="25"/>
        <v>0.42585143089731581</v>
      </c>
      <c r="L14" s="168">
        <f t="shared" si="26"/>
        <v>0.18485719083115321</v>
      </c>
      <c r="M14" s="169">
        <f t="shared" si="27"/>
        <v>18.542000000000002</v>
      </c>
      <c r="N14" s="170">
        <f t="shared" si="28"/>
        <v>0.41899999999999998</v>
      </c>
      <c r="O14" s="170">
        <f t="shared" si="29"/>
        <v>22.015000000000001</v>
      </c>
      <c r="P14" s="171">
        <f t="shared" si="30"/>
        <v>0</v>
      </c>
      <c r="Q14" s="172">
        <f t="shared" si="31"/>
        <v>69</v>
      </c>
      <c r="R14" s="173">
        <f t="shared" si="32"/>
        <v>28.038728026547108</v>
      </c>
      <c r="S14" s="145">
        <f t="shared" si="33"/>
        <v>24</v>
      </c>
      <c r="T14" s="145">
        <f t="shared" si="34"/>
        <v>1260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210</v>
      </c>
      <c r="Z14" t="s">
        <v>197</v>
      </c>
      <c r="AA14" t="s">
        <v>198</v>
      </c>
      <c r="AB14">
        <v>525</v>
      </c>
      <c r="AC14" s="1">
        <v>5723.3370000000004</v>
      </c>
      <c r="AD14" s="1">
        <v>3159.7779999999998</v>
      </c>
      <c r="AE14" s="29">
        <v>1.8109999999999999</v>
      </c>
      <c r="AF14">
        <v>2.1</v>
      </c>
      <c r="AG14">
        <v>18.542000000000002</v>
      </c>
      <c r="AH14">
        <v>379.72606000000002</v>
      </c>
      <c r="AI14">
        <v>13.896611999999999</v>
      </c>
      <c r="AJ14">
        <v>161.706886</v>
      </c>
      <c r="AK14">
        <v>1058</v>
      </c>
      <c r="AL14">
        <v>24</v>
      </c>
      <c r="AM14">
        <v>1260</v>
      </c>
      <c r="AN14">
        <v>69</v>
      </c>
      <c r="AO14">
        <v>15.072278000000001</v>
      </c>
      <c r="AP14">
        <v>1184.9000000000001</v>
      </c>
      <c r="AQ14">
        <v>0</v>
      </c>
      <c r="AR14">
        <v>97</v>
      </c>
      <c r="AS14">
        <v>102852</v>
      </c>
      <c r="AT14">
        <v>0.41899999999999998</v>
      </c>
      <c r="AU14">
        <v>22.015000000000001</v>
      </c>
      <c r="AV14">
        <v>7326</v>
      </c>
      <c r="AW14">
        <v>0</v>
      </c>
      <c r="AX14" s="30">
        <v>0.55000000000000004</v>
      </c>
      <c r="AY14">
        <v>0.92599999999999993</v>
      </c>
      <c r="AZ14" t="s">
        <v>68</v>
      </c>
      <c r="BA14" t="s">
        <v>487</v>
      </c>
      <c r="BB14">
        <v>1</v>
      </c>
      <c r="BC14" t="s">
        <v>497</v>
      </c>
      <c r="BD14">
        <v>19</v>
      </c>
      <c r="BE14">
        <v>38377.313000000002</v>
      </c>
      <c r="BF14">
        <v>0.15365640632526825</v>
      </c>
      <c r="BG14">
        <v>0.1422858322571984</v>
      </c>
      <c r="BH14">
        <v>230876.24499999997</v>
      </c>
      <c r="BI14">
        <v>2.554147569404553E-2</v>
      </c>
      <c r="BJ14">
        <v>2.3651406492686159E-2</v>
      </c>
      <c r="BK14">
        <v>1</v>
      </c>
      <c r="BL14" t="s">
        <v>71</v>
      </c>
      <c r="BM14">
        <v>-2</v>
      </c>
      <c r="BN14" t="s">
        <v>482</v>
      </c>
    </row>
    <row r="15" spans="1:66" x14ac:dyDescent="0.25">
      <c r="A15" s="146" t="str">
        <f t="shared" si="20"/>
        <v>신흥교통</v>
      </c>
      <c r="B15" s="146" t="str">
        <f t="shared" si="1"/>
        <v>13</v>
      </c>
      <c r="C15" s="147" t="str">
        <f t="shared" si="21"/>
        <v>71바6275</v>
      </c>
      <c r="D15" s="135" t="str">
        <f t="shared" si="22"/>
        <v>대형</v>
      </c>
      <c r="E15" s="131" t="str">
        <f t="shared" si="16"/>
        <v>D</v>
      </c>
      <c r="F15" s="154">
        <f t="shared" si="17"/>
        <v>0.89772727272727271</v>
      </c>
      <c r="G15" s="155">
        <f t="shared" si="18"/>
        <v>1.9750000000000001</v>
      </c>
      <c r="H15" s="156">
        <f t="shared" si="19"/>
        <v>2.2000000000000002</v>
      </c>
      <c r="I15" s="157">
        <f t="shared" si="23"/>
        <v>6269.4480000000003</v>
      </c>
      <c r="J15" s="158">
        <f t="shared" si="24"/>
        <v>3.0542415500407857E-2</v>
      </c>
      <c r="K15" s="158">
        <f t="shared" si="25"/>
        <v>0.37609818037177345</v>
      </c>
      <c r="L15" s="158">
        <f t="shared" si="26"/>
        <v>0.20751428195911345</v>
      </c>
      <c r="M15" s="159">
        <f t="shared" si="27"/>
        <v>16.747</v>
      </c>
      <c r="N15" s="160">
        <f t="shared" si="28"/>
        <v>3.2000000000000001E-2</v>
      </c>
      <c r="O15" s="160">
        <f t="shared" si="29"/>
        <v>24.308</v>
      </c>
      <c r="P15" s="161">
        <f t="shared" si="30"/>
        <v>0</v>
      </c>
      <c r="Q15" s="162">
        <f t="shared" si="31"/>
        <v>68</v>
      </c>
      <c r="R15" s="163">
        <f t="shared" si="32"/>
        <v>27.923120817729732</v>
      </c>
      <c r="S15" s="148">
        <f t="shared" si="33"/>
        <v>2</v>
      </c>
      <c r="T15" s="148">
        <f t="shared" si="34"/>
        <v>1524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212</v>
      </c>
      <c r="Z15" t="s">
        <v>202</v>
      </c>
      <c r="AA15" t="s">
        <v>48</v>
      </c>
      <c r="AB15">
        <v>525</v>
      </c>
      <c r="AC15" s="1">
        <v>6269.4480000000003</v>
      </c>
      <c r="AD15" s="1">
        <v>3173.8420000000001</v>
      </c>
      <c r="AE15" s="29">
        <v>1.9750000000000001</v>
      </c>
      <c r="AF15">
        <v>2.2000000000000002</v>
      </c>
      <c r="AG15">
        <v>16.747</v>
      </c>
      <c r="AH15">
        <v>378.39685600000001</v>
      </c>
      <c r="AI15">
        <v>11.557154000000001</v>
      </c>
      <c r="AJ15">
        <v>142.314369</v>
      </c>
      <c r="AK15">
        <v>1301</v>
      </c>
      <c r="AL15">
        <v>2</v>
      </c>
      <c r="AM15">
        <v>1524</v>
      </c>
      <c r="AN15">
        <v>68</v>
      </c>
      <c r="AO15">
        <v>16.568446000000002</v>
      </c>
      <c r="AP15">
        <v>623.6</v>
      </c>
      <c r="AQ15">
        <v>0</v>
      </c>
      <c r="AR15">
        <v>34</v>
      </c>
      <c r="AS15">
        <v>27458</v>
      </c>
      <c r="AT15">
        <v>3.2000000000000001E-2</v>
      </c>
      <c r="AU15">
        <v>24.308</v>
      </c>
      <c r="AV15">
        <v>53986</v>
      </c>
      <c r="AW15">
        <v>0</v>
      </c>
      <c r="AX15" s="30">
        <v>0.56000000000000005</v>
      </c>
      <c r="AY15">
        <v>0.82806451612903231</v>
      </c>
      <c r="AZ15" t="s">
        <v>67</v>
      </c>
      <c r="BA15" t="s">
        <v>498</v>
      </c>
      <c r="BB15">
        <v>2</v>
      </c>
      <c r="BC15" t="s">
        <v>499</v>
      </c>
      <c r="BD15">
        <v>4</v>
      </c>
      <c r="BE15">
        <v>38519.076000000001</v>
      </c>
      <c r="BF15">
        <v>0.1395915104505622</v>
      </c>
      <c r="BG15">
        <v>0.11559077655696555</v>
      </c>
      <c r="BH15">
        <v>230876.24499999997</v>
      </c>
      <c r="BI15">
        <v>2.3289256112078573E-2</v>
      </c>
      <c r="BJ15">
        <v>1.9285006593453453E-2</v>
      </c>
      <c r="BK15">
        <v>1</v>
      </c>
      <c r="BL15" t="s">
        <v>69</v>
      </c>
      <c r="BM15">
        <v>-1</v>
      </c>
      <c r="BN15" t="s">
        <v>482</v>
      </c>
    </row>
    <row r="16" spans="1:66" x14ac:dyDescent="0.25">
      <c r="A16" s="143" t="str">
        <f t="shared" si="20"/>
        <v>신흥교통</v>
      </c>
      <c r="B16" s="143" t="str">
        <f t="shared" si="1"/>
        <v>13</v>
      </c>
      <c r="C16" s="144" t="str">
        <f t="shared" si="21"/>
        <v>71바6277</v>
      </c>
      <c r="D16" s="118" t="str">
        <f t="shared" si="22"/>
        <v>대형</v>
      </c>
      <c r="E16" s="114" t="str">
        <f t="shared" si="16"/>
        <v>D</v>
      </c>
      <c r="F16" s="164">
        <f t="shared" si="17"/>
        <v>0.93499999999999994</v>
      </c>
      <c r="G16" s="165">
        <f t="shared" si="18"/>
        <v>2.0569999999999999</v>
      </c>
      <c r="H16" s="166">
        <f t="shared" si="19"/>
        <v>2.2000000000000002</v>
      </c>
      <c r="I16" s="167">
        <f t="shared" si="23"/>
        <v>5390.6859999999997</v>
      </c>
      <c r="J16" s="168">
        <f t="shared" si="24"/>
        <v>3.0159215042735728E-2</v>
      </c>
      <c r="K16" s="168">
        <f t="shared" si="25"/>
        <v>0.35816793150101489</v>
      </c>
      <c r="L16" s="168">
        <f t="shared" si="26"/>
        <v>0.12521597436764079</v>
      </c>
      <c r="M16" s="169">
        <f t="shared" si="27"/>
        <v>14.808</v>
      </c>
      <c r="N16" s="170">
        <f t="shared" si="28"/>
        <v>7.3999999999999996E-2</v>
      </c>
      <c r="O16" s="170">
        <f t="shared" si="29"/>
        <v>11.483000000000001</v>
      </c>
      <c r="P16" s="171">
        <f t="shared" si="30"/>
        <v>0</v>
      </c>
      <c r="Q16" s="172">
        <f t="shared" si="31"/>
        <v>70</v>
      </c>
      <c r="R16" s="173">
        <f t="shared" si="32"/>
        <v>26.70040058332604</v>
      </c>
      <c r="S16" s="145">
        <f t="shared" si="33"/>
        <v>4</v>
      </c>
      <c r="T16" s="145">
        <f t="shared" si="34"/>
        <v>619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213</v>
      </c>
      <c r="Z16" s="4" t="s">
        <v>202</v>
      </c>
      <c r="AA16" s="4" t="s">
        <v>48</v>
      </c>
      <c r="AB16" s="4">
        <v>525</v>
      </c>
      <c r="AC16" s="4">
        <v>5390.6859999999997</v>
      </c>
      <c r="AD16" s="4">
        <v>2620.741</v>
      </c>
      <c r="AE16" s="4">
        <v>2.0569999999999999</v>
      </c>
      <c r="AF16" s="4">
        <v>2.2000000000000002</v>
      </c>
      <c r="AG16" s="4">
        <v>14.808</v>
      </c>
      <c r="AH16" s="4">
        <v>330.07075900000001</v>
      </c>
      <c r="AI16" s="4">
        <v>9.9546749999999999</v>
      </c>
      <c r="AJ16" s="4">
        <v>118.220761</v>
      </c>
      <c r="AK16" s="4">
        <v>675</v>
      </c>
      <c r="AL16" s="4">
        <v>4</v>
      </c>
      <c r="AM16" s="4">
        <v>619</v>
      </c>
      <c r="AN16" s="4">
        <v>70</v>
      </c>
      <c r="AO16" s="4">
        <v>16.331910000000001</v>
      </c>
      <c r="AP16" s="4">
        <v>614.29999999999995</v>
      </c>
      <c r="AQ16" s="4">
        <v>0</v>
      </c>
      <c r="AR16" s="4">
        <v>20</v>
      </c>
      <c r="AS16" s="4">
        <v>16235</v>
      </c>
      <c r="AT16" s="4">
        <v>7.3999999999999996E-2</v>
      </c>
      <c r="AU16" s="4">
        <v>11.483000000000001</v>
      </c>
      <c r="AV16" s="4">
        <v>45567</v>
      </c>
      <c r="AW16" s="4">
        <v>0</v>
      </c>
      <c r="AX16" s="31">
        <v>0.56000000000000005</v>
      </c>
      <c r="AY16">
        <v>0.8132258064516128</v>
      </c>
      <c r="AZ16" t="s">
        <v>67</v>
      </c>
      <c r="BA16" t="s">
        <v>498</v>
      </c>
      <c r="BB16">
        <v>4</v>
      </c>
      <c r="BC16" t="s">
        <v>500</v>
      </c>
      <c r="BD16">
        <v>8</v>
      </c>
      <c r="BE16">
        <v>38519.076000000001</v>
      </c>
      <c r="BF16">
        <v>0.13327515955990221</v>
      </c>
      <c r="BG16">
        <v>0.10838279911306885</v>
      </c>
      <c r="BH16">
        <v>230876.24499999997</v>
      </c>
      <c r="BI16">
        <v>2.2235444794244646E-2</v>
      </c>
      <c r="BJ16">
        <v>1.8082437524609918E-2</v>
      </c>
      <c r="BK16">
        <v>1</v>
      </c>
      <c r="BL16" t="s">
        <v>67</v>
      </c>
      <c r="BM16">
        <v>0</v>
      </c>
      <c r="BN16" t="s">
        <v>501</v>
      </c>
    </row>
    <row r="17" spans="1:66" x14ac:dyDescent="0.25">
      <c r="A17" s="146" t="str">
        <f t="shared" si="20"/>
        <v>신흥교통</v>
      </c>
      <c r="B17" s="146" t="str">
        <f t="shared" si="1"/>
        <v>13</v>
      </c>
      <c r="C17" s="147" t="str">
        <f t="shared" si="21"/>
        <v>71바6286</v>
      </c>
      <c r="D17" s="135" t="str">
        <f t="shared" si="22"/>
        <v>대형</v>
      </c>
      <c r="E17" s="131" t="str">
        <f t="shared" si="16"/>
        <v>D</v>
      </c>
      <c r="F17" s="154">
        <f t="shared" si="17"/>
        <v>0.82826086956521749</v>
      </c>
      <c r="G17" s="155">
        <f t="shared" si="18"/>
        <v>1.905</v>
      </c>
      <c r="H17" s="156">
        <f t="shared" si="19"/>
        <v>2.2999999999999998</v>
      </c>
      <c r="I17" s="157">
        <f t="shared" si="23"/>
        <v>5480.625</v>
      </c>
      <c r="J17" s="158">
        <f t="shared" si="24"/>
        <v>3.7058369046787713E-2</v>
      </c>
      <c r="K17" s="158">
        <f t="shared" si="25"/>
        <v>0.39811869036155201</v>
      </c>
      <c r="L17" s="158">
        <f t="shared" si="26"/>
        <v>0.16293762116546925</v>
      </c>
      <c r="M17" s="159">
        <f t="shared" si="27"/>
        <v>16.164999999999999</v>
      </c>
      <c r="N17" s="160">
        <f t="shared" si="28"/>
        <v>1.7999999999999999E-2</v>
      </c>
      <c r="O17" s="160">
        <f t="shared" si="29"/>
        <v>17.606999999999999</v>
      </c>
      <c r="P17" s="161">
        <f t="shared" si="30"/>
        <v>0</v>
      </c>
      <c r="Q17" s="162">
        <f t="shared" si="31"/>
        <v>68</v>
      </c>
      <c r="R17" s="163">
        <f t="shared" si="32"/>
        <v>26.268640975344258</v>
      </c>
      <c r="S17" s="148">
        <f t="shared" si="33"/>
        <v>1</v>
      </c>
      <c r="T17" s="148">
        <f t="shared" si="34"/>
        <v>965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214</v>
      </c>
      <c r="Z17" t="s">
        <v>202</v>
      </c>
      <c r="AA17" t="s">
        <v>48</v>
      </c>
      <c r="AB17">
        <v>525</v>
      </c>
      <c r="AC17" s="1">
        <v>5480.625</v>
      </c>
      <c r="AD17" s="1">
        <v>2876.6219999999998</v>
      </c>
      <c r="AE17" s="29">
        <v>1.905</v>
      </c>
      <c r="AF17">
        <v>2.2999999999999998</v>
      </c>
      <c r="AG17">
        <v>16.164999999999999</v>
      </c>
      <c r="AH17">
        <v>369.38576499999999</v>
      </c>
      <c r="AI17">
        <v>13.688834</v>
      </c>
      <c r="AJ17">
        <v>147.05937700000001</v>
      </c>
      <c r="AK17">
        <v>893</v>
      </c>
      <c r="AL17">
        <v>1</v>
      </c>
      <c r="AM17">
        <v>965</v>
      </c>
      <c r="AN17">
        <v>68</v>
      </c>
      <c r="AO17">
        <v>14.837130999999999</v>
      </c>
      <c r="AP17">
        <v>220.5</v>
      </c>
      <c r="AQ17">
        <v>0</v>
      </c>
      <c r="AR17">
        <v>69</v>
      </c>
      <c r="AS17">
        <v>83471</v>
      </c>
      <c r="AT17">
        <v>1.7999999999999999E-2</v>
      </c>
      <c r="AU17">
        <v>17.606999999999999</v>
      </c>
      <c r="AV17">
        <v>50215</v>
      </c>
      <c r="AW17">
        <v>0</v>
      </c>
      <c r="AX17" s="30">
        <v>0.56000000000000005</v>
      </c>
      <c r="AY17">
        <v>0.83516129032258057</v>
      </c>
      <c r="AZ17" t="s">
        <v>67</v>
      </c>
      <c r="BA17" t="s">
        <v>498</v>
      </c>
      <c r="BB17">
        <v>1</v>
      </c>
      <c r="BC17" t="s">
        <v>502</v>
      </c>
      <c r="BD17">
        <v>9</v>
      </c>
      <c r="BE17">
        <v>38519.076000000001</v>
      </c>
      <c r="BF17">
        <v>0.14553448789893092</v>
      </c>
      <c r="BG17">
        <v>0.12154477070010714</v>
      </c>
      <c r="BH17">
        <v>230876.24499999997</v>
      </c>
      <c r="BI17">
        <v>2.4280774316993943E-2</v>
      </c>
      <c r="BJ17">
        <v>2.0278362808612036E-2</v>
      </c>
      <c r="BK17">
        <v>1</v>
      </c>
      <c r="BL17" t="s">
        <v>69</v>
      </c>
      <c r="BM17">
        <v>-1</v>
      </c>
      <c r="BN17" t="s">
        <v>482</v>
      </c>
    </row>
    <row r="18" spans="1:66" x14ac:dyDescent="0.25">
      <c r="A18" s="143" t="str">
        <f t="shared" si="20"/>
        <v>신흥교통</v>
      </c>
      <c r="B18" s="143" t="str">
        <f t="shared" si="1"/>
        <v>13</v>
      </c>
      <c r="C18" s="144" t="str">
        <f t="shared" si="21"/>
        <v>71바6290</v>
      </c>
      <c r="D18" s="118" t="str">
        <f t="shared" si="22"/>
        <v>대형</v>
      </c>
      <c r="E18" s="114" t="str">
        <f t="shared" si="16"/>
        <v>C</v>
      </c>
      <c r="F18" s="164">
        <f t="shared" si="17"/>
        <v>0.91521739130434787</v>
      </c>
      <c r="G18" s="165">
        <f t="shared" si="18"/>
        <v>2.105</v>
      </c>
      <c r="H18" s="166">
        <f t="shared" si="19"/>
        <v>2.2999999999999998</v>
      </c>
      <c r="I18" s="167">
        <f t="shared" si="23"/>
        <v>6408.2879999999996</v>
      </c>
      <c r="J18" s="168">
        <f t="shared" si="24"/>
        <v>2.3246059094640708E-2</v>
      </c>
      <c r="K18" s="168">
        <f t="shared" si="25"/>
        <v>0.36736257807334549</v>
      </c>
      <c r="L18" s="168">
        <f t="shared" si="26"/>
        <v>0.17352528475624068</v>
      </c>
      <c r="M18" s="169">
        <f t="shared" si="27"/>
        <v>14.795</v>
      </c>
      <c r="N18" s="170">
        <f t="shared" si="28"/>
        <v>4.7E-2</v>
      </c>
      <c r="O18" s="170">
        <f t="shared" si="29"/>
        <v>9.8469999999999995</v>
      </c>
      <c r="P18" s="171">
        <f t="shared" si="30"/>
        <v>0</v>
      </c>
      <c r="Q18" s="172">
        <f t="shared" si="31"/>
        <v>71</v>
      </c>
      <c r="R18" s="173">
        <f t="shared" si="32"/>
        <v>27.3159576924158</v>
      </c>
      <c r="S18" s="145">
        <f t="shared" si="33"/>
        <v>3</v>
      </c>
      <c r="T18" s="145">
        <f t="shared" si="34"/>
        <v>631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215</v>
      </c>
      <c r="Z18" t="s">
        <v>202</v>
      </c>
      <c r="AA18" t="s">
        <v>48</v>
      </c>
      <c r="AB18">
        <v>525</v>
      </c>
      <c r="AC18" s="1">
        <v>6408.2879999999996</v>
      </c>
      <c r="AD18" s="1">
        <v>3043.8029999999999</v>
      </c>
      <c r="AE18" s="29">
        <v>2.105</v>
      </c>
      <c r="AF18">
        <v>2.2999999999999998</v>
      </c>
      <c r="AG18">
        <v>14.795</v>
      </c>
      <c r="AH18">
        <v>384.97213499999998</v>
      </c>
      <c r="AI18">
        <v>8.9490850000000002</v>
      </c>
      <c r="AJ18">
        <v>141.42435599999999</v>
      </c>
      <c r="AK18">
        <v>1112</v>
      </c>
      <c r="AL18">
        <v>3</v>
      </c>
      <c r="AM18">
        <v>631</v>
      </c>
      <c r="AN18">
        <v>71</v>
      </c>
      <c r="AO18">
        <v>16.646108000000002</v>
      </c>
      <c r="AP18">
        <v>500.6</v>
      </c>
      <c r="AQ18">
        <v>0</v>
      </c>
      <c r="AR18">
        <v>17</v>
      </c>
      <c r="AS18">
        <v>14294</v>
      </c>
      <c r="AT18">
        <v>4.7E-2</v>
      </c>
      <c r="AU18">
        <v>9.8469999999999995</v>
      </c>
      <c r="AV18">
        <v>57525</v>
      </c>
      <c r="AW18">
        <v>0</v>
      </c>
      <c r="AX18" s="30">
        <v>0.56000000000000005</v>
      </c>
      <c r="AY18">
        <v>0.8896551724137931</v>
      </c>
      <c r="AZ18" t="s">
        <v>69</v>
      </c>
      <c r="BA18" t="s">
        <v>498</v>
      </c>
      <c r="BB18">
        <v>2</v>
      </c>
      <c r="BC18" t="s">
        <v>503</v>
      </c>
      <c r="BD18">
        <v>9</v>
      </c>
      <c r="BE18">
        <v>38519.076000000001</v>
      </c>
      <c r="BF18">
        <v>0.11800103927726616</v>
      </c>
      <c r="BG18">
        <v>0.10498023494322299</v>
      </c>
      <c r="BH18">
        <v>230876.24499999997</v>
      </c>
      <c r="BI18">
        <v>1.968713151931244E-2</v>
      </c>
      <c r="BJ18">
        <v>1.7514758386146929E-2</v>
      </c>
      <c r="BK18">
        <v>1</v>
      </c>
      <c r="BL18" t="s">
        <v>68</v>
      </c>
      <c r="BM18">
        <v>-1</v>
      </c>
      <c r="BN18" t="s">
        <v>482</v>
      </c>
    </row>
    <row r="19" spans="1:66" x14ac:dyDescent="0.25">
      <c r="A19" s="146" t="str">
        <f t="shared" si="20"/>
        <v>신흥교통</v>
      </c>
      <c r="B19" s="146" t="str">
        <f t="shared" si="1"/>
        <v>330</v>
      </c>
      <c r="C19" s="147" t="str">
        <f t="shared" si="21"/>
        <v>70바4003</v>
      </c>
      <c r="D19" s="135" t="str">
        <f t="shared" si="22"/>
        <v>대형</v>
      </c>
      <c r="E19" s="131" t="str">
        <f t="shared" si="16"/>
        <v>C</v>
      </c>
      <c r="F19" s="154">
        <f t="shared" si="17"/>
        <v>0.95580645161290323</v>
      </c>
      <c r="G19" s="155">
        <f t="shared" si="18"/>
        <v>2.9630000000000001</v>
      </c>
      <c r="H19" s="156">
        <f t="shared" si="19"/>
        <v>3.1</v>
      </c>
      <c r="I19" s="157">
        <f t="shared" si="23"/>
        <v>12611.463</v>
      </c>
      <c r="J19" s="158">
        <f t="shared" si="24"/>
        <v>8.1736234708016178E-3</v>
      </c>
      <c r="K19" s="158">
        <f t="shared" si="25"/>
        <v>0.23964431754655166</v>
      </c>
      <c r="L19" s="158">
        <f t="shared" si="26"/>
        <v>8.6984357009174909E-2</v>
      </c>
      <c r="M19" s="159">
        <f t="shared" si="27"/>
        <v>19.228999999999999</v>
      </c>
      <c r="N19" s="160">
        <f t="shared" si="28"/>
        <v>0.34100000000000003</v>
      </c>
      <c r="O19" s="160">
        <f t="shared" si="29"/>
        <v>4.0839999999999996</v>
      </c>
      <c r="P19" s="161">
        <f t="shared" si="30"/>
        <v>317.83333333333331</v>
      </c>
      <c r="Q19" s="162">
        <f t="shared" si="31"/>
        <v>117</v>
      </c>
      <c r="R19" s="163">
        <f t="shared" si="32"/>
        <v>46.252196770328148</v>
      </c>
      <c r="S19" s="148">
        <f t="shared" si="33"/>
        <v>43</v>
      </c>
      <c r="T19" s="148">
        <f t="shared" si="34"/>
        <v>515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217</v>
      </c>
      <c r="Z19" s="4" t="s">
        <v>202</v>
      </c>
      <c r="AA19" s="4" t="s">
        <v>48</v>
      </c>
      <c r="AB19" s="4">
        <v>525</v>
      </c>
      <c r="AC19" s="4">
        <v>12611.463</v>
      </c>
      <c r="AD19" s="4">
        <v>4257.0330000000004</v>
      </c>
      <c r="AE19" s="4">
        <v>2.9630000000000001</v>
      </c>
      <c r="AF19" s="4">
        <v>3.1</v>
      </c>
      <c r="AG19" s="4">
        <v>19.228999999999999</v>
      </c>
      <c r="AH19" s="4">
        <v>362.50177300000001</v>
      </c>
      <c r="AI19" s="4">
        <v>2.9629530000000002</v>
      </c>
      <c r="AJ19" s="4">
        <v>86.871489999999994</v>
      </c>
      <c r="AK19" s="4">
        <v>1097</v>
      </c>
      <c r="AL19" s="4">
        <v>43</v>
      </c>
      <c r="AM19" s="4">
        <v>515</v>
      </c>
      <c r="AN19" s="4">
        <v>117</v>
      </c>
      <c r="AO19" s="4">
        <v>34.790072000000002</v>
      </c>
      <c r="AP19" s="4">
        <v>78311.600000000006</v>
      </c>
      <c r="AQ19" s="4">
        <v>19070</v>
      </c>
      <c r="AR19" s="4">
        <v>7</v>
      </c>
      <c r="AS19" s="4">
        <v>1463</v>
      </c>
      <c r="AT19" s="4">
        <v>0.34100000000000003</v>
      </c>
      <c r="AU19" s="4">
        <v>4.0839999999999996</v>
      </c>
      <c r="AV19" s="4">
        <v>115908</v>
      </c>
      <c r="AW19" s="4">
        <v>0</v>
      </c>
      <c r="AX19" s="31">
        <v>0.56000000000000005</v>
      </c>
      <c r="AY19">
        <v>0.89225806451612899</v>
      </c>
      <c r="AZ19" t="s">
        <v>69</v>
      </c>
      <c r="BA19" t="s">
        <v>498</v>
      </c>
      <c r="BB19">
        <v>1</v>
      </c>
      <c r="BC19" t="s">
        <v>504</v>
      </c>
      <c r="BD19">
        <v>5</v>
      </c>
      <c r="BE19">
        <v>38519.076000000001</v>
      </c>
      <c r="BF19">
        <v>4.8478369522674945E-2</v>
      </c>
      <c r="BG19">
        <v>4.3255216161199643E-2</v>
      </c>
      <c r="BH19">
        <v>230876.24499999997</v>
      </c>
      <c r="BI19">
        <v>8.0880646685846797E-3</v>
      </c>
      <c r="BJ19">
        <v>7.2166409268726523E-3</v>
      </c>
      <c r="BK19">
        <v>1</v>
      </c>
      <c r="BL19" t="s">
        <v>68</v>
      </c>
      <c r="BM19">
        <v>-1</v>
      </c>
      <c r="BN19" t="s">
        <v>482</v>
      </c>
    </row>
    <row r="20" spans="1:66" x14ac:dyDescent="0.25">
      <c r="A20" s="143" t="str">
        <f t="shared" si="20"/>
        <v>신흥교통</v>
      </c>
      <c r="B20" s="143" t="str">
        <f t="shared" si="1"/>
        <v>330</v>
      </c>
      <c r="C20" s="144" t="str">
        <f t="shared" si="21"/>
        <v>70바4011</v>
      </c>
      <c r="D20" s="118" t="str">
        <f t="shared" si="22"/>
        <v>대형</v>
      </c>
      <c r="E20" s="114" t="str">
        <f t="shared" si="16"/>
        <v>C</v>
      </c>
      <c r="F20" s="164">
        <f t="shared" si="17"/>
        <v>0.98312499999999992</v>
      </c>
      <c r="G20" s="165">
        <f t="shared" si="18"/>
        <v>3.1459999999999999</v>
      </c>
      <c r="H20" s="166">
        <f t="shared" si="19"/>
        <v>3.2</v>
      </c>
      <c r="I20" s="167">
        <f t="shared" si="23"/>
        <v>14340.619000000001</v>
      </c>
      <c r="J20" s="168">
        <f t="shared" si="24"/>
        <v>1.1130492481618744E-2</v>
      </c>
      <c r="K20" s="168">
        <f t="shared" si="25"/>
        <v>0.24922482344076527</v>
      </c>
      <c r="L20" s="168">
        <f t="shared" si="26"/>
        <v>0.1259359864452155</v>
      </c>
      <c r="M20" s="169">
        <f t="shared" si="27"/>
        <v>17.408999999999999</v>
      </c>
      <c r="N20" s="170">
        <f t="shared" si="28"/>
        <v>0.16</v>
      </c>
      <c r="O20" s="170">
        <f t="shared" si="29"/>
        <v>4.093</v>
      </c>
      <c r="P20" s="171">
        <f t="shared" si="30"/>
        <v>370.76333333333332</v>
      </c>
      <c r="Q20" s="172">
        <f t="shared" si="31"/>
        <v>117</v>
      </c>
      <c r="R20" s="173">
        <f t="shared" si="32"/>
        <v>45.711464731015255</v>
      </c>
      <c r="S20" s="145">
        <f t="shared" si="33"/>
        <v>23</v>
      </c>
      <c r="T20" s="145">
        <f t="shared" si="34"/>
        <v>587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219</v>
      </c>
      <c r="Z20" t="s">
        <v>202</v>
      </c>
      <c r="AA20" t="s">
        <v>48</v>
      </c>
      <c r="AB20">
        <v>525</v>
      </c>
      <c r="AC20" s="1">
        <v>14340.619000000001</v>
      </c>
      <c r="AD20" s="1">
        <v>4558.1229999999996</v>
      </c>
      <c r="AE20" s="29">
        <v>3.1459999999999999</v>
      </c>
      <c r="AF20">
        <v>3.2</v>
      </c>
      <c r="AG20">
        <v>17.408999999999999</v>
      </c>
      <c r="AH20">
        <v>424.15014500000001</v>
      </c>
      <c r="AI20">
        <v>4.7210000000000001</v>
      </c>
      <c r="AJ20">
        <v>105.70874499999999</v>
      </c>
      <c r="AK20">
        <v>1806</v>
      </c>
      <c r="AL20">
        <v>23</v>
      </c>
      <c r="AM20">
        <v>587</v>
      </c>
      <c r="AN20">
        <v>117</v>
      </c>
      <c r="AO20">
        <v>33.810240999999998</v>
      </c>
      <c r="AP20">
        <v>119463</v>
      </c>
      <c r="AQ20">
        <v>22245.8</v>
      </c>
      <c r="AR20">
        <v>15</v>
      </c>
      <c r="AS20">
        <v>5064</v>
      </c>
      <c r="AT20">
        <v>0.16</v>
      </c>
      <c r="AU20">
        <v>4.093</v>
      </c>
      <c r="AV20">
        <v>135705</v>
      </c>
      <c r="AW20">
        <v>0</v>
      </c>
      <c r="AX20" s="30">
        <v>0.56000000000000005</v>
      </c>
      <c r="AY20">
        <v>0.85677419354838713</v>
      </c>
      <c r="AZ20" t="s">
        <v>69</v>
      </c>
      <c r="BA20" t="s">
        <v>498</v>
      </c>
      <c r="BB20">
        <v>4</v>
      </c>
      <c r="BC20" t="s">
        <v>505</v>
      </c>
      <c r="BD20">
        <v>8</v>
      </c>
      <c r="BE20">
        <v>38519.076000000001</v>
      </c>
      <c r="BF20">
        <v>0.13998791144418937</v>
      </c>
      <c r="BG20">
        <v>0.11993802993411838</v>
      </c>
      <c r="BH20">
        <v>230876.24499999997</v>
      </c>
      <c r="BI20">
        <v>2.3355391110072846E-2</v>
      </c>
      <c r="BJ20">
        <v>2.0010296383339832E-2</v>
      </c>
      <c r="BK20">
        <v>1</v>
      </c>
      <c r="BL20" t="s">
        <v>69</v>
      </c>
      <c r="BM20">
        <v>0</v>
      </c>
      <c r="BN20" t="s">
        <v>501</v>
      </c>
    </row>
    <row r="21" spans="1:66" x14ac:dyDescent="0.25">
      <c r="A21" s="146" t="str">
        <f t="shared" si="20"/>
        <v>신흥교통</v>
      </c>
      <c r="B21" s="146" t="str">
        <f t="shared" si="1"/>
        <v>330</v>
      </c>
      <c r="C21" s="147" t="str">
        <f t="shared" si="21"/>
        <v>70바4013</v>
      </c>
      <c r="D21" s="135" t="str">
        <f t="shared" si="22"/>
        <v>대형</v>
      </c>
      <c r="E21" s="131" t="str">
        <f t="shared" si="16"/>
        <v>C</v>
      </c>
      <c r="F21" s="154">
        <f t="shared" si="17"/>
        <v>0.80848484848484858</v>
      </c>
      <c r="G21" s="155">
        <f t="shared" si="18"/>
        <v>2.6680000000000001</v>
      </c>
      <c r="H21" s="156">
        <f t="shared" si="19"/>
        <v>3.3</v>
      </c>
      <c r="I21" s="157">
        <f t="shared" si="23"/>
        <v>13797.868</v>
      </c>
      <c r="J21" s="158">
        <f t="shared" si="24"/>
        <v>1.5090794279682108E-2</v>
      </c>
      <c r="K21" s="158">
        <f t="shared" si="25"/>
        <v>0.26541974027519427</v>
      </c>
      <c r="L21" s="158">
        <f t="shared" si="26"/>
        <v>0.1377024334484139</v>
      </c>
      <c r="M21" s="159">
        <f t="shared" si="27"/>
        <v>22.286000000000001</v>
      </c>
      <c r="N21" s="160">
        <f t="shared" si="28"/>
        <v>2.9000000000000001E-2</v>
      </c>
      <c r="O21" s="160">
        <f t="shared" si="29"/>
        <v>3.58</v>
      </c>
      <c r="P21" s="161">
        <f t="shared" si="30"/>
        <v>924.95</v>
      </c>
      <c r="Q21" s="162">
        <f t="shared" si="31"/>
        <v>111</v>
      </c>
      <c r="R21" s="163">
        <f t="shared" si="32"/>
        <v>46.507390016773357</v>
      </c>
      <c r="S21" s="148">
        <f t="shared" si="33"/>
        <v>4</v>
      </c>
      <c r="T21" s="148">
        <f t="shared" si="34"/>
        <v>494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221</v>
      </c>
      <c r="Z21" t="s">
        <v>202</v>
      </c>
      <c r="AA21" t="s">
        <v>48</v>
      </c>
      <c r="AB21">
        <v>525</v>
      </c>
      <c r="AC21" s="1">
        <v>13797.868</v>
      </c>
      <c r="AD21" s="1">
        <v>5171.6350000000002</v>
      </c>
      <c r="AE21" s="29">
        <v>2.6680000000000001</v>
      </c>
      <c r="AF21">
        <v>3.3</v>
      </c>
      <c r="AG21">
        <v>22.286000000000001</v>
      </c>
      <c r="AH21">
        <v>412.34960100000001</v>
      </c>
      <c r="AI21">
        <v>6.222683</v>
      </c>
      <c r="AJ21">
        <v>109.445724</v>
      </c>
      <c r="AK21">
        <v>1900</v>
      </c>
      <c r="AL21">
        <v>4</v>
      </c>
      <c r="AM21">
        <v>494</v>
      </c>
      <c r="AN21">
        <v>111</v>
      </c>
      <c r="AO21">
        <v>33.461576999999998</v>
      </c>
      <c r="AP21">
        <v>129537.4</v>
      </c>
      <c r="AQ21">
        <v>55497</v>
      </c>
      <c r="AR21">
        <v>37</v>
      </c>
      <c r="AS21">
        <v>10855</v>
      </c>
      <c r="AT21">
        <v>2.9000000000000001E-2</v>
      </c>
      <c r="AU21">
        <v>3.58</v>
      </c>
      <c r="AV21">
        <v>131688</v>
      </c>
      <c r="AW21">
        <v>0</v>
      </c>
      <c r="AX21" s="30">
        <v>0.56000000000000005</v>
      </c>
      <c r="AY21">
        <v>0.88903225806451602</v>
      </c>
      <c r="AZ21" t="s">
        <v>69</v>
      </c>
      <c r="BA21" t="s">
        <v>498</v>
      </c>
      <c r="BB21">
        <v>3</v>
      </c>
      <c r="BC21" t="s">
        <v>506</v>
      </c>
      <c r="BD21">
        <v>4</v>
      </c>
      <c r="BE21">
        <v>38519.076000000001</v>
      </c>
      <c r="BF21">
        <v>1.0515802611672202E-2</v>
      </c>
      <c r="BG21">
        <v>9.3488877412156723E-3</v>
      </c>
      <c r="BH21">
        <v>230876.24499999997</v>
      </c>
      <c r="BI21">
        <v>1.7544420821639752E-3</v>
      </c>
      <c r="BJ21">
        <v>1.55975560594965E-3</v>
      </c>
      <c r="BK21">
        <v>1</v>
      </c>
      <c r="BL21" t="s">
        <v>68</v>
      </c>
      <c r="BM21">
        <v>-1</v>
      </c>
      <c r="BN21" t="s">
        <v>482</v>
      </c>
    </row>
    <row r="22" spans="1:66" x14ac:dyDescent="0.25">
      <c r="A22" s="143" t="str">
        <f t="shared" si="20"/>
        <v>신흥교통</v>
      </c>
      <c r="B22" s="143" t="str">
        <f t="shared" si="1"/>
        <v>330</v>
      </c>
      <c r="C22" s="144" t="str">
        <f t="shared" si="21"/>
        <v>70바4014</v>
      </c>
      <c r="D22" s="118" t="str">
        <f t="shared" si="22"/>
        <v>대형</v>
      </c>
      <c r="E22" s="114" t="str">
        <f t="shared" si="16"/>
        <v>B</v>
      </c>
      <c r="F22" s="164">
        <f t="shared" si="17"/>
        <v>0.86645161290322581</v>
      </c>
      <c r="G22" s="165">
        <f t="shared" si="18"/>
        <v>2.6859999999999999</v>
      </c>
      <c r="H22" s="166">
        <f t="shared" si="19"/>
        <v>3.1</v>
      </c>
      <c r="I22" s="167">
        <f t="shared" si="23"/>
        <v>14718.267</v>
      </c>
      <c r="J22" s="168">
        <f t="shared" si="24"/>
        <v>1.5960473981353786E-2</v>
      </c>
      <c r="K22" s="168">
        <f t="shared" si="25"/>
        <v>0.24966385778217595</v>
      </c>
      <c r="L22" s="168">
        <f t="shared" si="26"/>
        <v>9.729406322089415E-2</v>
      </c>
      <c r="M22" s="169">
        <f t="shared" si="27"/>
        <v>21.850999999999999</v>
      </c>
      <c r="N22" s="170">
        <f t="shared" si="28"/>
        <v>6.0999999999999999E-2</v>
      </c>
      <c r="O22" s="170">
        <f t="shared" si="29"/>
        <v>3.03</v>
      </c>
      <c r="P22" s="171">
        <f t="shared" si="30"/>
        <v>531.875</v>
      </c>
      <c r="Q22" s="172">
        <f t="shared" si="31"/>
        <v>113</v>
      </c>
      <c r="R22" s="173">
        <f t="shared" si="32"/>
        <v>46.122129358474687</v>
      </c>
      <c r="S22" s="145">
        <f t="shared" si="33"/>
        <v>9</v>
      </c>
      <c r="T22" s="145">
        <f t="shared" si="34"/>
        <v>446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222</v>
      </c>
      <c r="Z22" s="4" t="s">
        <v>202</v>
      </c>
      <c r="AA22" s="4" t="s">
        <v>48</v>
      </c>
      <c r="AB22" s="4">
        <v>525</v>
      </c>
      <c r="AC22" s="4">
        <v>14718.267</v>
      </c>
      <c r="AD22" s="4">
        <v>5480.0510000000004</v>
      </c>
      <c r="AE22" s="4">
        <v>2.6859999999999999</v>
      </c>
      <c r="AF22" s="4">
        <v>3.1</v>
      </c>
      <c r="AG22" s="4">
        <v>21.850999999999999</v>
      </c>
      <c r="AH22" s="4">
        <v>434.539288</v>
      </c>
      <c r="AI22" s="4">
        <v>6.9354529999999999</v>
      </c>
      <c r="AJ22" s="4">
        <v>108.488755</v>
      </c>
      <c r="AK22" s="4">
        <v>1432</v>
      </c>
      <c r="AL22" s="4">
        <v>9</v>
      </c>
      <c r="AM22" s="4">
        <v>446</v>
      </c>
      <c r="AN22" s="4">
        <v>113</v>
      </c>
      <c r="AO22" s="4">
        <v>33.870969000000002</v>
      </c>
      <c r="AP22" s="4">
        <v>109608.5</v>
      </c>
      <c r="AQ22" s="4">
        <v>31912.5</v>
      </c>
      <c r="AR22" s="4">
        <v>19</v>
      </c>
      <c r="AS22" s="4">
        <v>5844</v>
      </c>
      <c r="AT22" s="4">
        <v>6.0999999999999999E-2</v>
      </c>
      <c r="AU22" s="4">
        <v>3.03</v>
      </c>
      <c r="AV22" s="4">
        <v>140840</v>
      </c>
      <c r="AW22" s="4">
        <v>0</v>
      </c>
      <c r="AX22" s="31">
        <v>0.56000000000000005</v>
      </c>
      <c r="AY22">
        <v>0.90322580645161277</v>
      </c>
      <c r="AZ22" t="s">
        <v>68</v>
      </c>
      <c r="BA22" t="s">
        <v>498</v>
      </c>
      <c r="BB22">
        <v>1</v>
      </c>
      <c r="BC22" t="s">
        <v>507</v>
      </c>
      <c r="BD22">
        <v>8</v>
      </c>
      <c r="BE22">
        <v>38519.076000000001</v>
      </c>
      <c r="BF22">
        <v>0.12468954343556944</v>
      </c>
      <c r="BG22">
        <v>0.11262281342567561</v>
      </c>
      <c r="BH22">
        <v>230876.24499999997</v>
      </c>
      <c r="BI22">
        <v>2.0803032377800502E-2</v>
      </c>
      <c r="BJ22">
        <v>1.878983569607787E-2</v>
      </c>
      <c r="BK22">
        <v>1</v>
      </c>
      <c r="BL22" t="s">
        <v>68</v>
      </c>
      <c r="BM22">
        <v>0</v>
      </c>
      <c r="BN22" t="s">
        <v>501</v>
      </c>
    </row>
    <row r="23" spans="1:66" x14ac:dyDescent="0.25">
      <c r="A23" s="146" t="str">
        <f t="shared" si="20"/>
        <v>신흥교통</v>
      </c>
      <c r="B23" s="146" t="str">
        <f t="shared" si="1"/>
        <v>330</v>
      </c>
      <c r="C23" s="147" t="str">
        <f t="shared" si="21"/>
        <v>71바6253</v>
      </c>
      <c r="D23" s="135" t="str">
        <f t="shared" si="22"/>
        <v>대형</v>
      </c>
      <c r="E23" s="131" t="str">
        <f t="shared" si="16"/>
        <v>D</v>
      </c>
      <c r="F23" s="154">
        <f t="shared" si="17"/>
        <v>1.030909090909091</v>
      </c>
      <c r="G23" s="155">
        <f t="shared" si="18"/>
        <v>3.4020000000000001</v>
      </c>
      <c r="H23" s="156">
        <f t="shared" si="19"/>
        <v>3.3</v>
      </c>
      <c r="I23" s="157">
        <f t="shared" si="23"/>
        <v>13890.535</v>
      </c>
      <c r="J23" s="158">
        <f t="shared" si="24"/>
        <v>6.409578643977564E-3</v>
      </c>
      <c r="K23" s="158">
        <f t="shared" si="25"/>
        <v>0.23022018960669721</v>
      </c>
      <c r="L23" s="158">
        <f t="shared" si="26"/>
        <v>0.12699294879570874</v>
      </c>
      <c r="M23" s="159">
        <f t="shared" si="27"/>
        <v>15.169</v>
      </c>
      <c r="N23" s="160">
        <f t="shared" si="28"/>
        <v>3.5999999999999997E-2</v>
      </c>
      <c r="O23" s="160">
        <f t="shared" si="29"/>
        <v>1.8</v>
      </c>
      <c r="P23" s="161">
        <f t="shared" si="30"/>
        <v>249.11</v>
      </c>
      <c r="Q23" s="162">
        <f t="shared" si="31"/>
        <v>110</v>
      </c>
      <c r="R23" s="163">
        <f t="shared" si="32"/>
        <v>44.888608393468374</v>
      </c>
      <c r="S23" s="148">
        <f t="shared" si="33"/>
        <v>5</v>
      </c>
      <c r="T23" s="148">
        <f t="shared" si="34"/>
        <v>250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223</v>
      </c>
      <c r="Z23" t="s">
        <v>202</v>
      </c>
      <c r="AA23" t="s">
        <v>48</v>
      </c>
      <c r="AB23">
        <v>525</v>
      </c>
      <c r="AC23" s="1">
        <v>13890.535</v>
      </c>
      <c r="AD23" s="1">
        <v>4083.355</v>
      </c>
      <c r="AE23" s="29">
        <v>3.4020000000000001</v>
      </c>
      <c r="AF23">
        <v>3.3</v>
      </c>
      <c r="AG23">
        <v>15.169</v>
      </c>
      <c r="AH23">
        <v>405.36627199999998</v>
      </c>
      <c r="AI23">
        <v>2.5982270000000001</v>
      </c>
      <c r="AJ23">
        <v>93.323499999999996</v>
      </c>
      <c r="AK23">
        <v>1764</v>
      </c>
      <c r="AL23">
        <v>5</v>
      </c>
      <c r="AM23">
        <v>250</v>
      </c>
      <c r="AN23">
        <v>110</v>
      </c>
      <c r="AO23">
        <v>34.266627</v>
      </c>
      <c r="AP23">
        <v>126809.9</v>
      </c>
      <c r="AQ23">
        <v>14946.6</v>
      </c>
      <c r="AR23">
        <v>9</v>
      </c>
      <c r="AS23">
        <v>2719</v>
      </c>
      <c r="AT23">
        <v>3.5999999999999997E-2</v>
      </c>
      <c r="AU23">
        <v>1.8</v>
      </c>
      <c r="AV23">
        <v>132664</v>
      </c>
      <c r="AW23">
        <v>0</v>
      </c>
      <c r="AX23" s="30">
        <v>0.56000000000000005</v>
      </c>
      <c r="AY23">
        <v>0.8193548387096774</v>
      </c>
      <c r="AZ23" t="s">
        <v>67</v>
      </c>
      <c r="BA23" t="s">
        <v>498</v>
      </c>
      <c r="BB23">
        <v>3</v>
      </c>
      <c r="BC23" t="s">
        <v>508</v>
      </c>
      <c r="BD23">
        <v>10</v>
      </c>
      <c r="BE23">
        <v>38519.076000000001</v>
      </c>
      <c r="BF23">
        <v>0.13992617579923258</v>
      </c>
      <c r="BG23">
        <v>0.11464918920324217</v>
      </c>
      <c r="BH23">
        <v>230876.24499999997</v>
      </c>
      <c r="BI23">
        <v>2.3345091219757152E-2</v>
      </c>
      <c r="BJ23">
        <v>1.9127913451026827E-2</v>
      </c>
      <c r="BK23">
        <v>1</v>
      </c>
      <c r="BL23" t="s">
        <v>69</v>
      </c>
      <c r="BM23">
        <v>-1</v>
      </c>
      <c r="BN23" t="s">
        <v>482</v>
      </c>
    </row>
    <row r="24" spans="1:66" x14ac:dyDescent="0.25">
      <c r="A24" s="143" t="str">
        <f t="shared" si="20"/>
        <v>신흥교통</v>
      </c>
      <c r="B24" s="143" t="str">
        <f t="shared" si="1"/>
        <v>330</v>
      </c>
      <c r="C24" s="144" t="str">
        <f t="shared" si="21"/>
        <v>71바6255</v>
      </c>
      <c r="D24" s="118" t="str">
        <f t="shared" si="22"/>
        <v>대형</v>
      </c>
      <c r="E24" s="114" t="str">
        <f t="shared" si="16"/>
        <v>B</v>
      </c>
      <c r="F24" s="164">
        <f t="shared" si="17"/>
        <v>0.87242424242424244</v>
      </c>
      <c r="G24" s="165">
        <f t="shared" si="18"/>
        <v>2.879</v>
      </c>
      <c r="H24" s="166">
        <f t="shared" si="19"/>
        <v>3.3</v>
      </c>
      <c r="I24" s="167">
        <f t="shared" si="23"/>
        <v>10053.164000000001</v>
      </c>
      <c r="J24" s="168">
        <f t="shared" si="24"/>
        <v>1.4289309039640973E-2</v>
      </c>
      <c r="K24" s="168">
        <f t="shared" si="25"/>
        <v>0.27352249625661673</v>
      </c>
      <c r="L24" s="168">
        <f t="shared" si="26"/>
        <v>0.11130824086824803</v>
      </c>
      <c r="M24" s="169">
        <f t="shared" si="27"/>
        <v>18.28</v>
      </c>
      <c r="N24" s="170">
        <f t="shared" si="28"/>
        <v>0.05</v>
      </c>
      <c r="O24" s="170">
        <f t="shared" si="29"/>
        <v>5.202</v>
      </c>
      <c r="P24" s="171">
        <f t="shared" si="30"/>
        <v>508.19166666666666</v>
      </c>
      <c r="Q24" s="172">
        <f t="shared" si="31"/>
        <v>117</v>
      </c>
      <c r="R24" s="173">
        <f t="shared" si="32"/>
        <v>46.652985726600356</v>
      </c>
      <c r="S24" s="145">
        <f t="shared" si="33"/>
        <v>5</v>
      </c>
      <c r="T24" s="145">
        <f t="shared" si="34"/>
        <v>523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225</v>
      </c>
      <c r="Z24" t="s">
        <v>202</v>
      </c>
      <c r="AA24" t="s">
        <v>48</v>
      </c>
      <c r="AB24">
        <v>525</v>
      </c>
      <c r="AC24" s="1">
        <v>10053.164000000001</v>
      </c>
      <c r="AD24" s="1">
        <v>3491.808</v>
      </c>
      <c r="AE24" s="29">
        <v>2.879</v>
      </c>
      <c r="AF24">
        <v>3.3</v>
      </c>
      <c r="AG24">
        <v>18.28</v>
      </c>
      <c r="AH24">
        <v>302.57187299999998</v>
      </c>
      <c r="AI24">
        <v>4.3235429999999999</v>
      </c>
      <c r="AJ24">
        <v>82.760214000000005</v>
      </c>
      <c r="AK24">
        <v>1119</v>
      </c>
      <c r="AL24">
        <v>5</v>
      </c>
      <c r="AM24">
        <v>523</v>
      </c>
      <c r="AN24">
        <v>117</v>
      </c>
      <c r="AO24">
        <v>33.225704999999998</v>
      </c>
      <c r="AP24">
        <v>100538.7</v>
      </c>
      <c r="AQ24">
        <v>30491.5</v>
      </c>
      <c r="AR24">
        <v>38</v>
      </c>
      <c r="AS24">
        <v>15866</v>
      </c>
      <c r="AT24">
        <v>0.05</v>
      </c>
      <c r="AU24">
        <v>5.202</v>
      </c>
      <c r="AV24">
        <v>96784</v>
      </c>
      <c r="AW24">
        <v>0</v>
      </c>
      <c r="AX24" s="30">
        <v>0.52</v>
      </c>
      <c r="AY24">
        <v>0.90111111111111097</v>
      </c>
      <c r="AZ24" t="s">
        <v>68</v>
      </c>
      <c r="BA24" t="s">
        <v>509</v>
      </c>
      <c r="BB24">
        <v>4</v>
      </c>
      <c r="BC24" t="s">
        <v>510</v>
      </c>
      <c r="BD24">
        <v>8</v>
      </c>
      <c r="BE24">
        <v>30700.99</v>
      </c>
      <c r="BF24">
        <v>0.16387269596192175</v>
      </c>
      <c r="BG24">
        <v>0.14766750713902058</v>
      </c>
      <c r="BH24">
        <v>230876.24499999997</v>
      </c>
      <c r="BI24">
        <v>2.1791128836143366E-2</v>
      </c>
      <c r="BJ24">
        <v>1.9636228317902519E-2</v>
      </c>
      <c r="BK24">
        <v>1</v>
      </c>
      <c r="BL24" t="s">
        <v>66</v>
      </c>
      <c r="BM24">
        <v>-1</v>
      </c>
      <c r="BN24" t="s">
        <v>482</v>
      </c>
    </row>
    <row r="25" spans="1:66" x14ac:dyDescent="0.25">
      <c r="A25" s="146" t="str">
        <f t="shared" si="20"/>
        <v>신흥교통</v>
      </c>
      <c r="B25" s="146" t="str">
        <f t="shared" si="1"/>
        <v>330</v>
      </c>
      <c r="C25" s="147" t="str">
        <f t="shared" si="21"/>
        <v>71바6295</v>
      </c>
      <c r="D25" s="135" t="str">
        <f t="shared" si="22"/>
        <v>대형</v>
      </c>
      <c r="E25" s="131" t="str">
        <f t="shared" si="16"/>
        <v>A</v>
      </c>
      <c r="F25" s="154">
        <f t="shared" si="17"/>
        <v>0.8761290322580646</v>
      </c>
      <c r="G25" s="155">
        <f t="shared" si="18"/>
        <v>2.7160000000000002</v>
      </c>
      <c r="H25" s="156">
        <f t="shared" si="19"/>
        <v>3.1</v>
      </c>
      <c r="I25" s="157">
        <f t="shared" si="23"/>
        <v>14405.866</v>
      </c>
      <c r="J25" s="158">
        <f t="shared" si="24"/>
        <v>1.118703453974826E-2</v>
      </c>
      <c r="K25" s="158">
        <f t="shared" si="25"/>
        <v>0.24845236613139915</v>
      </c>
      <c r="L25" s="158">
        <f t="shared" si="26"/>
        <v>5.1992709081147913E-2</v>
      </c>
      <c r="M25" s="159">
        <f t="shared" si="27"/>
        <v>21.658999999999999</v>
      </c>
      <c r="N25" s="160">
        <f t="shared" si="28"/>
        <v>9.7000000000000003E-2</v>
      </c>
      <c r="O25" s="160">
        <f t="shared" si="29"/>
        <v>2.673</v>
      </c>
      <c r="P25" s="161">
        <f t="shared" si="30"/>
        <v>821.01</v>
      </c>
      <c r="Q25" s="162">
        <f t="shared" si="31"/>
        <v>108</v>
      </c>
      <c r="R25" s="163">
        <f t="shared" si="32"/>
        <v>46.326062129879269</v>
      </c>
      <c r="S25" s="148">
        <f t="shared" si="33"/>
        <v>14</v>
      </c>
      <c r="T25" s="148">
        <f t="shared" si="34"/>
        <v>385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227</v>
      </c>
      <c r="Z25" s="4" t="s">
        <v>202</v>
      </c>
      <c r="AA25" s="4" t="s">
        <v>48</v>
      </c>
      <c r="AB25" s="4">
        <v>525</v>
      </c>
      <c r="AC25" s="4">
        <v>14405.866</v>
      </c>
      <c r="AD25" s="4">
        <v>5304.8440000000001</v>
      </c>
      <c r="AE25" s="4">
        <v>2.7160000000000002</v>
      </c>
      <c r="AF25" s="4">
        <v>3.1</v>
      </c>
      <c r="AG25" s="4">
        <v>21.658999999999999</v>
      </c>
      <c r="AH25" s="4">
        <v>420.02069299999999</v>
      </c>
      <c r="AI25" s="4">
        <v>4.6987860000000001</v>
      </c>
      <c r="AJ25" s="4">
        <v>104.355135</v>
      </c>
      <c r="AK25" s="4">
        <v>749</v>
      </c>
      <c r="AL25" s="4">
        <v>14</v>
      </c>
      <c r="AM25" s="4">
        <v>385</v>
      </c>
      <c r="AN25" s="4">
        <v>108</v>
      </c>
      <c r="AO25" s="4">
        <v>34.297991000000003</v>
      </c>
      <c r="AP25" s="4">
        <v>119587.2</v>
      </c>
      <c r="AQ25" s="4">
        <v>49260.6</v>
      </c>
      <c r="AR25" s="4">
        <v>22</v>
      </c>
      <c r="AS25" s="4">
        <v>4823</v>
      </c>
      <c r="AT25" s="4">
        <v>9.7000000000000003E-2</v>
      </c>
      <c r="AU25" s="4">
        <v>2.673</v>
      </c>
      <c r="AV25" s="4">
        <v>136505</v>
      </c>
      <c r="AW25" s="4">
        <v>0</v>
      </c>
      <c r="AX25" s="31">
        <v>0.56000000000000005</v>
      </c>
      <c r="AY25">
        <v>0.97666666666666657</v>
      </c>
      <c r="AZ25" t="s">
        <v>66</v>
      </c>
      <c r="BA25" t="s">
        <v>509</v>
      </c>
      <c r="BB25">
        <v>1</v>
      </c>
      <c r="BC25" t="s">
        <v>511</v>
      </c>
      <c r="BD25">
        <v>8</v>
      </c>
      <c r="BE25">
        <v>30700.99</v>
      </c>
      <c r="BF25">
        <v>8.5591344122779106E-2</v>
      </c>
      <c r="BG25">
        <v>8.3594212759914258E-2</v>
      </c>
      <c r="BH25">
        <v>230876.24499999997</v>
      </c>
      <c r="BI25">
        <v>1.1381591033759235E-2</v>
      </c>
      <c r="BJ25">
        <v>1.1116020576304852E-2</v>
      </c>
      <c r="BK25">
        <v>1</v>
      </c>
      <c r="BL25" t="s">
        <v>71</v>
      </c>
      <c r="BM25">
        <v>-1</v>
      </c>
      <c r="BN25" t="s">
        <v>482</v>
      </c>
    </row>
    <row r="26" spans="1:66" x14ac:dyDescent="0.25">
      <c r="A26" s="143" t="str">
        <f t="shared" si="20"/>
        <v>신흥교통</v>
      </c>
      <c r="B26" s="143" t="str">
        <f t="shared" si="1"/>
        <v>330</v>
      </c>
      <c r="C26" s="144" t="str">
        <f t="shared" si="21"/>
        <v>71바6297</v>
      </c>
      <c r="D26" s="118" t="str">
        <f t="shared" si="22"/>
        <v>대형</v>
      </c>
      <c r="E26" s="114" t="str">
        <f t="shared" si="16"/>
        <v>B</v>
      </c>
      <c r="F26" s="164">
        <f t="shared" si="17"/>
        <v>0.90181818181818185</v>
      </c>
      <c r="G26" s="165">
        <f t="shared" si="18"/>
        <v>2.976</v>
      </c>
      <c r="H26" s="166">
        <f t="shared" si="19"/>
        <v>3.3</v>
      </c>
      <c r="I26" s="167">
        <f t="shared" si="23"/>
        <v>13659.597</v>
      </c>
      <c r="J26" s="168">
        <f t="shared" si="24"/>
        <v>1.4729473176625256E-2</v>
      </c>
      <c r="K26" s="168">
        <f t="shared" si="25"/>
        <v>0.25064734426651353</v>
      </c>
      <c r="L26" s="168">
        <f t="shared" si="26"/>
        <v>9.3707010536255214E-2</v>
      </c>
      <c r="M26" s="169">
        <f t="shared" si="27"/>
        <v>19.164999999999999</v>
      </c>
      <c r="N26" s="170">
        <f t="shared" si="28"/>
        <v>2.9000000000000001E-2</v>
      </c>
      <c r="O26" s="170">
        <f t="shared" si="29"/>
        <v>3.089</v>
      </c>
      <c r="P26" s="171">
        <f t="shared" si="30"/>
        <v>727.4233333333334</v>
      </c>
      <c r="Q26" s="172">
        <f t="shared" si="31"/>
        <v>118</v>
      </c>
      <c r="R26" s="173">
        <f t="shared" si="32"/>
        <v>46.34913466853024</v>
      </c>
      <c r="S26" s="145">
        <f t="shared" si="33"/>
        <v>4</v>
      </c>
      <c r="T26" s="145">
        <f t="shared" si="34"/>
        <v>422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228</v>
      </c>
      <c r="Z26" t="s">
        <v>202</v>
      </c>
      <c r="AA26" t="s">
        <v>48</v>
      </c>
      <c r="AB26">
        <v>525</v>
      </c>
      <c r="AC26" s="1">
        <v>13659.597</v>
      </c>
      <c r="AD26" s="1">
        <v>4589.7650000000003</v>
      </c>
      <c r="AE26" s="29">
        <v>2.976</v>
      </c>
      <c r="AF26">
        <v>3.3</v>
      </c>
      <c r="AG26">
        <v>19.164999999999999</v>
      </c>
      <c r="AH26">
        <v>401.17293599999999</v>
      </c>
      <c r="AI26">
        <v>5.9090660000000002</v>
      </c>
      <c r="AJ26">
        <v>100.552931</v>
      </c>
      <c r="AK26">
        <v>1280</v>
      </c>
      <c r="AL26">
        <v>4</v>
      </c>
      <c r="AM26">
        <v>422</v>
      </c>
      <c r="AN26">
        <v>118</v>
      </c>
      <c r="AO26">
        <v>34.049148000000002</v>
      </c>
      <c r="AP26">
        <v>105808.9</v>
      </c>
      <c r="AQ26">
        <v>43645.4</v>
      </c>
      <c r="AR26">
        <v>13</v>
      </c>
      <c r="AS26">
        <v>4472</v>
      </c>
      <c r="AT26">
        <v>2.9000000000000001E-2</v>
      </c>
      <c r="AU26">
        <v>3.089</v>
      </c>
      <c r="AV26">
        <v>129339</v>
      </c>
      <c r="AW26">
        <v>0</v>
      </c>
      <c r="AX26" s="30">
        <v>0.56000000000000005</v>
      </c>
      <c r="AY26">
        <v>0.92518518518518522</v>
      </c>
      <c r="AZ26" t="s">
        <v>68</v>
      </c>
      <c r="BA26" t="s">
        <v>509</v>
      </c>
      <c r="BB26">
        <v>3</v>
      </c>
      <c r="BC26" t="s">
        <v>512</v>
      </c>
      <c r="BD26">
        <v>10</v>
      </c>
      <c r="BE26">
        <v>30700.99</v>
      </c>
      <c r="BF26">
        <v>0.16178634630349054</v>
      </c>
      <c r="BG26">
        <v>0.14968233076522941</v>
      </c>
      <c r="BH26">
        <v>230876.24499999997</v>
      </c>
      <c r="BI26">
        <v>2.1513694490310171E-2</v>
      </c>
      <c r="BJ26">
        <v>1.9904151421035115E-2</v>
      </c>
      <c r="BK26">
        <v>1</v>
      </c>
      <c r="BL26" t="s">
        <v>66</v>
      </c>
      <c r="BM26">
        <v>-1</v>
      </c>
      <c r="BN26" t="s">
        <v>482</v>
      </c>
    </row>
    <row r="27" spans="1:66" x14ac:dyDescent="0.25">
      <c r="A27" s="146" t="str">
        <f t="shared" si="20"/>
        <v>신흥교통</v>
      </c>
      <c r="B27" s="146" t="str">
        <f t="shared" si="1"/>
        <v>330</v>
      </c>
      <c r="C27" s="147" t="str">
        <f t="shared" si="21"/>
        <v>71바6298</v>
      </c>
      <c r="D27" s="135" t="str">
        <f t="shared" si="22"/>
        <v>대형</v>
      </c>
      <c r="E27" s="131" t="str">
        <f t="shared" si="16"/>
        <v>B</v>
      </c>
      <c r="F27" s="154">
        <f t="shared" si="17"/>
        <v>0.86647058823529421</v>
      </c>
      <c r="G27" s="155">
        <f t="shared" si="18"/>
        <v>2.9460000000000002</v>
      </c>
      <c r="H27" s="156">
        <f t="shared" si="19"/>
        <v>3.4</v>
      </c>
      <c r="I27" s="157">
        <f t="shared" si="23"/>
        <v>13974.215</v>
      </c>
      <c r="J27" s="158">
        <f t="shared" si="24"/>
        <v>1.7513183051045069E-2</v>
      </c>
      <c r="K27" s="158">
        <f t="shared" si="25"/>
        <v>0.25684779034709626</v>
      </c>
      <c r="L27" s="158">
        <f t="shared" si="26"/>
        <v>0.10762679692562337</v>
      </c>
      <c r="M27" s="159">
        <f t="shared" si="27"/>
        <v>19.745000000000001</v>
      </c>
      <c r="N27" s="160">
        <f t="shared" si="28"/>
        <v>6.4000000000000001E-2</v>
      </c>
      <c r="O27" s="160">
        <f t="shared" si="29"/>
        <v>5.9180000000000001</v>
      </c>
      <c r="P27" s="161">
        <f t="shared" si="30"/>
        <v>616.98666666666657</v>
      </c>
      <c r="Q27" s="162">
        <f t="shared" si="31"/>
        <v>114</v>
      </c>
      <c r="R27" s="163">
        <f t="shared" si="32"/>
        <v>46.908234336908848</v>
      </c>
      <c r="S27" s="148">
        <f t="shared" si="33"/>
        <v>9</v>
      </c>
      <c r="T27" s="148">
        <f t="shared" si="34"/>
        <v>827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230</v>
      </c>
      <c r="Z27" s="4" t="s">
        <v>202</v>
      </c>
      <c r="AA27" s="4" t="s">
        <v>48</v>
      </c>
      <c r="AB27" s="4">
        <v>525</v>
      </c>
      <c r="AC27" s="4">
        <v>13974.215</v>
      </c>
      <c r="AD27" s="4">
        <v>4742.9759999999997</v>
      </c>
      <c r="AE27" s="4">
        <v>2.9460000000000002</v>
      </c>
      <c r="AF27" s="4">
        <v>3.4</v>
      </c>
      <c r="AG27" s="4">
        <v>19.745000000000001</v>
      </c>
      <c r="AH27" s="4">
        <v>410.542103</v>
      </c>
      <c r="AI27" s="4">
        <v>7.1898989999999996</v>
      </c>
      <c r="AJ27" s="4">
        <v>105.446832</v>
      </c>
      <c r="AK27" s="4">
        <v>1504</v>
      </c>
      <c r="AL27" s="4">
        <v>9</v>
      </c>
      <c r="AM27" s="4">
        <v>827</v>
      </c>
      <c r="AN27" s="4">
        <v>114</v>
      </c>
      <c r="AO27" s="4">
        <v>34.038445000000003</v>
      </c>
      <c r="AP27" s="4">
        <v>105393.7</v>
      </c>
      <c r="AQ27" s="4">
        <v>37019.199999999997</v>
      </c>
      <c r="AR27" s="4">
        <v>59</v>
      </c>
      <c r="AS27" s="4">
        <v>25091</v>
      </c>
      <c r="AT27" s="4">
        <v>6.4000000000000001E-2</v>
      </c>
      <c r="AU27" s="4">
        <v>5.9180000000000001</v>
      </c>
      <c r="AV27" s="4">
        <v>133971</v>
      </c>
      <c r="AW27" s="4">
        <v>0</v>
      </c>
      <c r="AX27" s="31">
        <v>0.56000000000000005</v>
      </c>
      <c r="AY27">
        <v>0.94111111111111101</v>
      </c>
      <c r="AZ27" t="s">
        <v>68</v>
      </c>
      <c r="BA27" t="s">
        <v>509</v>
      </c>
      <c r="BB27">
        <v>2</v>
      </c>
      <c r="BC27" t="s">
        <v>513</v>
      </c>
      <c r="BD27">
        <v>10</v>
      </c>
      <c r="BE27">
        <v>30700.99</v>
      </c>
      <c r="BF27">
        <v>0.15401561969174282</v>
      </c>
      <c r="BG27">
        <v>0.14494581097656239</v>
      </c>
      <c r="BH27">
        <v>230876.24499999997</v>
      </c>
      <c r="BI27">
        <v>2.0480374669988245E-2</v>
      </c>
      <c r="BJ27">
        <v>1.927430816164449E-2</v>
      </c>
      <c r="BK27">
        <v>1</v>
      </c>
      <c r="BL27" t="s">
        <v>71</v>
      </c>
      <c r="BM27">
        <v>-2</v>
      </c>
      <c r="BN27" t="s">
        <v>482</v>
      </c>
    </row>
    <row r="28" spans="1:66" x14ac:dyDescent="0.25">
      <c r="A28" s="143" t="str">
        <f t="shared" si="20"/>
        <v>신흥교통</v>
      </c>
      <c r="B28" s="143" t="str">
        <f t="shared" si="1"/>
        <v>46</v>
      </c>
      <c r="C28" s="144" t="str">
        <f t="shared" si="21"/>
        <v>71바6276</v>
      </c>
      <c r="D28" s="118" t="str">
        <f t="shared" si="22"/>
        <v>대형</v>
      </c>
      <c r="E28" s="114" t="str">
        <f t="shared" si="16"/>
        <v>A</v>
      </c>
      <c r="F28" s="164">
        <f t="shared" si="17"/>
        <v>0.87549999999999994</v>
      </c>
      <c r="G28" s="165">
        <f t="shared" si="18"/>
        <v>1.7509999999999999</v>
      </c>
      <c r="H28" s="166">
        <f t="shared" si="19"/>
        <v>2</v>
      </c>
      <c r="I28" s="167">
        <f t="shared" si="23"/>
        <v>3411.1089999999999</v>
      </c>
      <c r="J28" s="168">
        <f t="shared" si="24"/>
        <v>2.3046374837724978E-2</v>
      </c>
      <c r="K28" s="168">
        <f t="shared" si="25"/>
        <v>0.4068852817833804</v>
      </c>
      <c r="L28" s="168">
        <f t="shared" si="26"/>
        <v>0.14951149318300883</v>
      </c>
      <c r="M28" s="169">
        <f t="shared" si="27"/>
        <v>18.125</v>
      </c>
      <c r="N28" s="170">
        <f t="shared" si="28"/>
        <v>0.23499999999999999</v>
      </c>
      <c r="O28" s="170">
        <f t="shared" si="29"/>
        <v>23.13</v>
      </c>
      <c r="P28" s="171">
        <f t="shared" si="30"/>
        <v>0</v>
      </c>
      <c r="Q28" s="172">
        <f t="shared" si="31"/>
        <v>85</v>
      </c>
      <c r="R28" s="173">
        <f t="shared" si="32"/>
        <v>26.185631943048907</v>
      </c>
      <c r="S28" s="145">
        <f t="shared" si="33"/>
        <v>8</v>
      </c>
      <c r="T28" s="145">
        <f t="shared" si="34"/>
        <v>789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232</v>
      </c>
      <c r="Z28" s="4" t="s">
        <v>202</v>
      </c>
      <c r="AA28" s="4" t="s">
        <v>48</v>
      </c>
      <c r="AB28" s="4">
        <v>525</v>
      </c>
      <c r="AC28" s="4">
        <v>3411.1089999999999</v>
      </c>
      <c r="AD28" s="4">
        <v>1947.88</v>
      </c>
      <c r="AE28" s="4">
        <v>1.7509999999999999</v>
      </c>
      <c r="AF28" s="4">
        <v>2</v>
      </c>
      <c r="AG28" s="4">
        <v>18.125</v>
      </c>
      <c r="AH28" s="4">
        <v>228.510212</v>
      </c>
      <c r="AI28" s="4">
        <v>5.2663320000000002</v>
      </c>
      <c r="AJ28" s="4">
        <v>92.977441999999996</v>
      </c>
      <c r="AK28" s="4">
        <v>510</v>
      </c>
      <c r="AL28" s="4">
        <v>8</v>
      </c>
      <c r="AM28" s="4">
        <v>789</v>
      </c>
      <c r="AN28" s="4">
        <v>85</v>
      </c>
      <c r="AO28" s="4">
        <v>14.927599000000001</v>
      </c>
      <c r="AP28" s="4">
        <v>936</v>
      </c>
      <c r="AQ28" s="4">
        <v>0</v>
      </c>
      <c r="AR28" s="4">
        <v>60</v>
      </c>
      <c r="AS28" s="4">
        <v>23263</v>
      </c>
      <c r="AT28" s="4">
        <v>0.23499999999999999</v>
      </c>
      <c r="AU28" s="4">
        <v>23.13</v>
      </c>
      <c r="AV28" s="4">
        <v>25237</v>
      </c>
      <c r="AW28" s="4">
        <v>0</v>
      </c>
      <c r="AX28" s="31">
        <v>0.56000000000000005</v>
      </c>
      <c r="AY28">
        <v>0.97444444444444434</v>
      </c>
      <c r="AZ28" t="s">
        <v>66</v>
      </c>
      <c r="BA28" t="s">
        <v>509</v>
      </c>
      <c r="BB28">
        <v>2</v>
      </c>
      <c r="BC28" t="s">
        <v>514</v>
      </c>
      <c r="BD28">
        <v>11</v>
      </c>
      <c r="BE28">
        <v>30700.99</v>
      </c>
      <c r="BF28">
        <v>0.17148886729711321</v>
      </c>
      <c r="BG28">
        <v>0.16710637402174253</v>
      </c>
      <c r="BH28">
        <v>230876.24499999997</v>
      </c>
      <c r="BI28">
        <v>2.280389652040642E-2</v>
      </c>
      <c r="BJ28">
        <v>2.222113027599603E-2</v>
      </c>
      <c r="BK28">
        <v>1</v>
      </c>
      <c r="BL28" t="s">
        <v>71</v>
      </c>
      <c r="BM28">
        <v>-1</v>
      </c>
      <c r="BN28" t="s">
        <v>482</v>
      </c>
    </row>
    <row r="29" spans="1:66" x14ac:dyDescent="0.25">
      <c r="A29" s="146" t="str">
        <f t="shared" si="20"/>
        <v>신흥교통</v>
      </c>
      <c r="B29" s="146" t="str">
        <f t="shared" si="1"/>
        <v>46</v>
      </c>
      <c r="C29" s="147" t="str">
        <f t="shared" si="21"/>
        <v>71바6279</v>
      </c>
      <c r="D29" s="135" t="str">
        <f t="shared" si="22"/>
        <v>대형</v>
      </c>
      <c r="E29" s="131" t="str">
        <f t="shared" si="16"/>
        <v>A</v>
      </c>
      <c r="F29" s="154">
        <f t="shared" si="17"/>
        <v>0.88095238095238093</v>
      </c>
      <c r="G29" s="155">
        <f t="shared" si="18"/>
        <v>1.85</v>
      </c>
      <c r="H29" s="156">
        <f t="shared" si="19"/>
        <v>2.1</v>
      </c>
      <c r="I29" s="157">
        <f t="shared" si="23"/>
        <v>5409.7039999999997</v>
      </c>
      <c r="J29" s="158">
        <f t="shared" si="24"/>
        <v>1.8013615997959139E-2</v>
      </c>
      <c r="K29" s="158">
        <f t="shared" si="25"/>
        <v>0.37952309005216978</v>
      </c>
      <c r="L29" s="158">
        <f t="shared" si="26"/>
        <v>0.18559240949227537</v>
      </c>
      <c r="M29" s="159">
        <f t="shared" si="27"/>
        <v>16.579000000000001</v>
      </c>
      <c r="N29" s="160">
        <f t="shared" si="28"/>
        <v>9.1999999999999998E-2</v>
      </c>
      <c r="O29" s="160">
        <f t="shared" si="29"/>
        <v>29.797999999999998</v>
      </c>
      <c r="P29" s="161">
        <f t="shared" si="30"/>
        <v>0</v>
      </c>
      <c r="Q29" s="162">
        <f t="shared" si="31"/>
        <v>77</v>
      </c>
      <c r="R29" s="163">
        <f t="shared" si="32"/>
        <v>25.97034415195612</v>
      </c>
      <c r="S29" s="148">
        <f t="shared" si="33"/>
        <v>5</v>
      </c>
      <c r="T29" s="148">
        <f t="shared" si="34"/>
        <v>1612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233</v>
      </c>
      <c r="Z29" t="s">
        <v>202</v>
      </c>
      <c r="AA29" t="s">
        <v>48</v>
      </c>
      <c r="AB29">
        <v>525</v>
      </c>
      <c r="AC29" s="1">
        <v>5409.7039999999997</v>
      </c>
      <c r="AD29" s="1">
        <v>2923.5340000000001</v>
      </c>
      <c r="AE29" s="29">
        <v>1.85</v>
      </c>
      <c r="AF29">
        <v>2.1</v>
      </c>
      <c r="AG29">
        <v>16.579000000000001</v>
      </c>
      <c r="AH29">
        <v>345.75240200000002</v>
      </c>
      <c r="AI29">
        <v>6.2282510000000002</v>
      </c>
      <c r="AJ29">
        <v>131.22102000000001</v>
      </c>
      <c r="AK29">
        <v>1004</v>
      </c>
      <c r="AL29">
        <v>5</v>
      </c>
      <c r="AM29">
        <v>1612</v>
      </c>
      <c r="AN29">
        <v>77</v>
      </c>
      <c r="AO29">
        <v>15.646179</v>
      </c>
      <c r="AP29">
        <v>1052.2</v>
      </c>
      <c r="AQ29">
        <v>0</v>
      </c>
      <c r="AR29">
        <v>51</v>
      </c>
      <c r="AS29">
        <v>20582</v>
      </c>
      <c r="AT29">
        <v>9.1999999999999998E-2</v>
      </c>
      <c r="AU29">
        <v>29.797999999999998</v>
      </c>
      <c r="AV29">
        <v>45245</v>
      </c>
      <c r="AW29">
        <v>0</v>
      </c>
      <c r="AX29" s="30">
        <v>0.56000000000000005</v>
      </c>
      <c r="AY29">
        <v>0.95148148148148137</v>
      </c>
      <c r="AZ29" t="s">
        <v>66</v>
      </c>
      <c r="BA29" t="s">
        <v>509</v>
      </c>
      <c r="BB29">
        <v>3</v>
      </c>
      <c r="BC29" t="s">
        <v>515</v>
      </c>
      <c r="BD29">
        <v>14</v>
      </c>
      <c r="BE29">
        <v>30700.99</v>
      </c>
      <c r="BF29">
        <v>0.15396177777980449</v>
      </c>
      <c r="BG29">
        <v>0.14649178041345101</v>
      </c>
      <c r="BH29">
        <v>230876.24499999997</v>
      </c>
      <c r="BI29">
        <v>2.0473214990134655E-2</v>
      </c>
      <c r="BJ29">
        <v>1.9479884929502193E-2</v>
      </c>
      <c r="BK29">
        <v>1</v>
      </c>
      <c r="BL29" t="s">
        <v>71</v>
      </c>
      <c r="BM29">
        <v>-1</v>
      </c>
      <c r="BN29" t="s">
        <v>482</v>
      </c>
    </row>
    <row r="30" spans="1:66" x14ac:dyDescent="0.25">
      <c r="A30" s="143" t="str">
        <f t="shared" si="20"/>
        <v>신흥교통</v>
      </c>
      <c r="B30" s="143" t="str">
        <f t="shared" si="1"/>
        <v>46</v>
      </c>
      <c r="C30" s="144" t="str">
        <f t="shared" si="21"/>
        <v>71바6280</v>
      </c>
      <c r="D30" s="118" t="str">
        <f t="shared" si="22"/>
        <v>저상</v>
      </c>
      <c r="E30" s="114" t="str">
        <f t="shared" si="16"/>
        <v>B</v>
      </c>
      <c r="F30" s="164">
        <f t="shared" si="17"/>
        <v>0.87450000000000006</v>
      </c>
      <c r="G30" s="165">
        <f t="shared" si="18"/>
        <v>1.7490000000000001</v>
      </c>
      <c r="H30" s="166">
        <f t="shared" si="19"/>
        <v>2</v>
      </c>
      <c r="I30" s="167">
        <f t="shared" si="23"/>
        <v>3524.4169999999999</v>
      </c>
      <c r="J30" s="168">
        <f t="shared" si="24"/>
        <v>1.9019087204889675E-2</v>
      </c>
      <c r="K30" s="168">
        <f t="shared" si="25"/>
        <v>0.4485354981647926</v>
      </c>
      <c r="L30" s="168">
        <f t="shared" si="26"/>
        <v>0.13619273769250348</v>
      </c>
      <c r="M30" s="169">
        <f t="shared" si="27"/>
        <v>19.460999999999999</v>
      </c>
      <c r="N30" s="170">
        <f t="shared" si="28"/>
        <v>0</v>
      </c>
      <c r="O30" s="170">
        <f t="shared" si="29"/>
        <v>22.187999999999999</v>
      </c>
      <c r="P30" s="171">
        <f t="shared" si="30"/>
        <v>8.8333333333333333E-2</v>
      </c>
      <c r="Q30" s="172">
        <f t="shared" si="31"/>
        <v>84</v>
      </c>
      <c r="R30" s="173">
        <f t="shared" si="32"/>
        <v>28.04575028879567</v>
      </c>
      <c r="S30" s="145">
        <f t="shared" si="33"/>
        <v>0</v>
      </c>
      <c r="T30" s="145">
        <f t="shared" si="34"/>
        <v>782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234</v>
      </c>
      <c r="Z30" s="4" t="s">
        <v>197</v>
      </c>
      <c r="AA30" s="4" t="s">
        <v>198</v>
      </c>
      <c r="AB30" s="4">
        <v>525</v>
      </c>
      <c r="AC30" s="4">
        <v>3524.4169999999999</v>
      </c>
      <c r="AD30" s="4">
        <v>2015.336</v>
      </c>
      <c r="AE30" s="4">
        <v>1.7490000000000001</v>
      </c>
      <c r="AF30" s="4">
        <v>2</v>
      </c>
      <c r="AG30" s="4">
        <v>19.460999999999999</v>
      </c>
      <c r="AH30" s="4">
        <v>236.01800399999999</v>
      </c>
      <c r="AI30" s="4">
        <v>4.4888469999999998</v>
      </c>
      <c r="AJ30" s="4">
        <v>105.862453</v>
      </c>
      <c r="AK30" s="4">
        <v>480</v>
      </c>
      <c r="AL30" s="4">
        <v>0</v>
      </c>
      <c r="AM30" s="4">
        <v>782</v>
      </c>
      <c r="AN30" s="4">
        <v>84</v>
      </c>
      <c r="AO30" s="4">
        <v>14.932831</v>
      </c>
      <c r="AP30" s="4">
        <v>586.29999999999995</v>
      </c>
      <c r="AQ30" s="4">
        <v>5.3</v>
      </c>
      <c r="AR30" s="4">
        <v>102</v>
      </c>
      <c r="AS30" s="4">
        <v>69786</v>
      </c>
      <c r="AT30" s="4">
        <v>0</v>
      </c>
      <c r="AU30" s="4">
        <v>22.187999999999999</v>
      </c>
      <c r="AV30" s="4">
        <v>31181</v>
      </c>
      <c r="AW30" s="4">
        <v>0</v>
      </c>
      <c r="AX30" s="31">
        <v>0.55000000000000004</v>
      </c>
      <c r="AY30">
        <v>0.94192307692307686</v>
      </c>
      <c r="AZ30" t="s">
        <v>68</v>
      </c>
      <c r="BA30" t="s">
        <v>509</v>
      </c>
      <c r="BB30">
        <v>1</v>
      </c>
      <c r="BC30" t="s">
        <v>516</v>
      </c>
      <c r="BD30">
        <v>9</v>
      </c>
      <c r="BE30">
        <v>30700.99</v>
      </c>
      <c r="BF30">
        <v>0.10928334884314805</v>
      </c>
      <c r="BG30">
        <v>0.10293650819879599</v>
      </c>
      <c r="BH30">
        <v>230876.24499999997</v>
      </c>
      <c r="BI30">
        <v>1.4532058072929939E-2</v>
      </c>
      <c r="BJ30">
        <v>1.3688080854079007E-2</v>
      </c>
      <c r="BK30">
        <v>1</v>
      </c>
      <c r="BL30" t="s">
        <v>68</v>
      </c>
      <c r="BM30">
        <v>0</v>
      </c>
      <c r="BN30" t="s">
        <v>501</v>
      </c>
    </row>
    <row r="31" spans="1:66" x14ac:dyDescent="0.25">
      <c r="A31" s="146" t="str">
        <f t="shared" si="20"/>
        <v>신흥교통</v>
      </c>
      <c r="B31" s="146" t="str">
        <f t="shared" si="1"/>
        <v>46</v>
      </c>
      <c r="C31" s="147" t="str">
        <f t="shared" si="21"/>
        <v>71바6281</v>
      </c>
      <c r="D31" s="135" t="str">
        <f t="shared" si="22"/>
        <v>저상</v>
      </c>
      <c r="E31" s="131" t="str">
        <f t="shared" si="16"/>
        <v>B</v>
      </c>
      <c r="F31" s="154">
        <f t="shared" si="17"/>
        <v>0.90500000000000003</v>
      </c>
      <c r="G31" s="155">
        <f t="shared" si="18"/>
        <v>1.81</v>
      </c>
      <c r="H31" s="156">
        <f t="shared" si="19"/>
        <v>2</v>
      </c>
      <c r="I31" s="157">
        <f t="shared" si="23"/>
        <v>3160.47</v>
      </c>
      <c r="J31" s="158">
        <f t="shared" si="24"/>
        <v>3.4643832543253955E-2</v>
      </c>
      <c r="K31" s="158">
        <f t="shared" si="25"/>
        <v>0.39680521904885474</v>
      </c>
      <c r="L31" s="158">
        <f t="shared" si="26"/>
        <v>0.1483956500140802</v>
      </c>
      <c r="M31" s="159">
        <f t="shared" si="27"/>
        <v>18.012</v>
      </c>
      <c r="N31" s="160">
        <f t="shared" si="28"/>
        <v>9.5000000000000001E-2</v>
      </c>
      <c r="O31" s="160">
        <f t="shared" si="29"/>
        <v>34.171999999999997</v>
      </c>
      <c r="P31" s="161">
        <f t="shared" si="30"/>
        <v>0</v>
      </c>
      <c r="Q31" s="162">
        <f t="shared" si="31"/>
        <v>79</v>
      </c>
      <c r="R31" s="163">
        <f t="shared" si="32"/>
        <v>27.43303682312332</v>
      </c>
      <c r="S31" s="148">
        <f t="shared" si="33"/>
        <v>3</v>
      </c>
      <c r="T31" s="148">
        <f t="shared" si="34"/>
        <v>1080</v>
      </c>
      <c r="U31" t="s">
        <v>118</v>
      </c>
      <c r="V31" t="s">
        <v>121</v>
      </c>
      <c r="W31" s="4" t="s">
        <v>118</v>
      </c>
      <c r="X31" s="4" t="s">
        <v>121</v>
      </c>
      <c r="Y31" s="4" t="s">
        <v>517</v>
      </c>
      <c r="Z31" s="4" t="s">
        <v>197</v>
      </c>
      <c r="AA31" s="4" t="s">
        <v>198</v>
      </c>
      <c r="AB31" s="4">
        <v>525</v>
      </c>
      <c r="AC31" s="4">
        <v>3160.47</v>
      </c>
      <c r="AD31" s="4">
        <v>1746.0250000000001</v>
      </c>
      <c r="AE31" s="4">
        <v>1.81</v>
      </c>
      <c r="AF31" s="4">
        <v>2</v>
      </c>
      <c r="AG31" s="4">
        <v>18.012</v>
      </c>
      <c r="AH31" s="4">
        <v>202.632171</v>
      </c>
      <c r="AI31" s="4">
        <v>7.0199550000000004</v>
      </c>
      <c r="AJ31" s="4">
        <v>80.405502999999996</v>
      </c>
      <c r="AK31" s="4">
        <v>469</v>
      </c>
      <c r="AL31" s="4">
        <v>3</v>
      </c>
      <c r="AM31" s="4">
        <v>1080</v>
      </c>
      <c r="AN31" s="4">
        <v>79</v>
      </c>
      <c r="AO31" s="4">
        <v>15.597079000000001</v>
      </c>
      <c r="AP31" s="4">
        <v>408.4</v>
      </c>
      <c r="AQ31" s="4">
        <v>0</v>
      </c>
      <c r="AR31" s="4">
        <v>48</v>
      </c>
      <c r="AS31" s="4">
        <v>15568</v>
      </c>
      <c r="AT31" s="4">
        <v>9.5000000000000001E-2</v>
      </c>
      <c r="AU31" s="4">
        <v>34.171999999999997</v>
      </c>
      <c r="AV31" s="4">
        <v>28238</v>
      </c>
      <c r="AW31" s="4">
        <v>0</v>
      </c>
      <c r="AX31" s="4">
        <v>0.55000000000000004</v>
      </c>
      <c r="AY31">
        <v>0.90149999999999997</v>
      </c>
      <c r="AZ31" t="s">
        <v>68</v>
      </c>
      <c r="BA31" t="s">
        <v>203</v>
      </c>
      <c r="BB31">
        <v>3</v>
      </c>
      <c r="BC31" t="s">
        <v>211</v>
      </c>
      <c r="BD31">
        <v>1</v>
      </c>
      <c r="BE31">
        <v>50316.5</v>
      </c>
      <c r="BF31">
        <v>0.11802744626514165</v>
      </c>
      <c r="BG31">
        <v>0.1064017428080252</v>
      </c>
      <c r="BH31">
        <v>286959.85800000007</v>
      </c>
      <c r="BI31">
        <v>2.0695326661333929E-2</v>
      </c>
      <c r="BJ31">
        <v>1.8656836985192535E-2</v>
      </c>
      <c r="BK31">
        <v>1</v>
      </c>
      <c r="BL31" t="s">
        <v>68</v>
      </c>
      <c r="BM31">
        <v>0</v>
      </c>
      <c r="BN31" t="s">
        <v>501</v>
      </c>
    </row>
    <row r="32" spans="1:66" x14ac:dyDescent="0.25">
      <c r="A32" s="143" t="str">
        <f t="shared" si="20"/>
        <v>신흥교통</v>
      </c>
      <c r="B32" s="143" t="str">
        <f t="shared" si="1"/>
        <v>46</v>
      </c>
      <c r="C32" s="144" t="str">
        <f t="shared" si="21"/>
        <v>71바6282</v>
      </c>
      <c r="D32" s="118" t="str">
        <f t="shared" si="22"/>
        <v>저상</v>
      </c>
      <c r="E32" s="114" t="str">
        <f t="shared" si="16"/>
        <v>C</v>
      </c>
      <c r="F32" s="164">
        <f t="shared" si="17"/>
        <v>0.876</v>
      </c>
      <c r="G32" s="165">
        <f t="shared" si="18"/>
        <v>1.752</v>
      </c>
      <c r="H32" s="166">
        <f t="shared" si="19"/>
        <v>2</v>
      </c>
      <c r="I32" s="167">
        <f t="shared" si="23"/>
        <v>3535.808</v>
      </c>
      <c r="J32" s="168">
        <f t="shared" si="24"/>
        <v>2.7072837888348515E-2</v>
      </c>
      <c r="K32" s="168">
        <f t="shared" si="25"/>
        <v>0.42566088234131516</v>
      </c>
      <c r="L32" s="168">
        <f t="shared" si="26"/>
        <v>0.17845991637554981</v>
      </c>
      <c r="M32" s="169">
        <f t="shared" si="27"/>
        <v>18.954999999999998</v>
      </c>
      <c r="N32" s="170">
        <f t="shared" si="28"/>
        <v>0.14099999999999999</v>
      </c>
      <c r="O32" s="170">
        <f t="shared" si="29"/>
        <v>19.204000000000001</v>
      </c>
      <c r="P32" s="171">
        <f t="shared" si="30"/>
        <v>0</v>
      </c>
      <c r="Q32" s="172">
        <f t="shared" si="31"/>
        <v>70</v>
      </c>
      <c r="R32" s="173">
        <f t="shared" si="32"/>
        <v>27.552932634377633</v>
      </c>
      <c r="S32" s="145">
        <f t="shared" si="33"/>
        <v>5</v>
      </c>
      <c r="T32" s="145">
        <f t="shared" si="34"/>
        <v>679</v>
      </c>
      <c r="U32" t="s">
        <v>118</v>
      </c>
      <c r="V32" s="5" t="s">
        <v>121</v>
      </c>
      <c r="W32" t="s">
        <v>118</v>
      </c>
      <c r="X32" s="5" t="s">
        <v>121</v>
      </c>
      <c r="Y32" t="s">
        <v>236</v>
      </c>
      <c r="Z32" t="s">
        <v>197</v>
      </c>
      <c r="AA32" t="s">
        <v>198</v>
      </c>
      <c r="AB32">
        <v>525</v>
      </c>
      <c r="AC32" s="1">
        <v>3535.808</v>
      </c>
      <c r="AD32" s="1">
        <v>2018.443</v>
      </c>
      <c r="AE32" s="29">
        <v>1.752</v>
      </c>
      <c r="AF32">
        <v>2</v>
      </c>
      <c r="AG32">
        <v>18.954999999999998</v>
      </c>
      <c r="AH32">
        <v>234.48882699999999</v>
      </c>
      <c r="AI32">
        <v>6.3482779999999996</v>
      </c>
      <c r="AJ32">
        <v>99.812720999999996</v>
      </c>
      <c r="AK32">
        <v>631</v>
      </c>
      <c r="AL32">
        <v>5</v>
      </c>
      <c r="AM32">
        <v>679</v>
      </c>
      <c r="AN32">
        <v>70</v>
      </c>
      <c r="AO32">
        <v>15.07879</v>
      </c>
      <c r="AP32">
        <v>294.39999999999998</v>
      </c>
      <c r="AQ32">
        <v>0</v>
      </c>
      <c r="AR32">
        <v>79</v>
      </c>
      <c r="AS32">
        <v>46014</v>
      </c>
      <c r="AT32">
        <v>0.14099999999999999</v>
      </c>
      <c r="AU32">
        <v>19.204000000000001</v>
      </c>
      <c r="AV32">
        <v>31909</v>
      </c>
      <c r="AW32">
        <v>0</v>
      </c>
      <c r="AX32">
        <v>0.55000000000000004</v>
      </c>
      <c r="AY32">
        <v>0.89791666666666659</v>
      </c>
      <c r="AZ32" t="s">
        <v>69</v>
      </c>
      <c r="BA32" t="s">
        <v>203</v>
      </c>
      <c r="BB32">
        <v>1</v>
      </c>
      <c r="BC32" t="s">
        <v>209</v>
      </c>
      <c r="BD32">
        <v>9</v>
      </c>
      <c r="BE32">
        <v>50316.5</v>
      </c>
      <c r="BF32">
        <v>4.2256416881142372E-2</v>
      </c>
      <c r="BG32">
        <v>3.7942740991192415E-2</v>
      </c>
      <c r="BH32">
        <v>286959.85800000007</v>
      </c>
      <c r="BI32">
        <v>7.4093812800813405E-3</v>
      </c>
      <c r="BJ32">
        <v>6.6530069410730367E-3</v>
      </c>
      <c r="BK32">
        <v>1</v>
      </c>
      <c r="BL32" t="s">
        <v>69</v>
      </c>
      <c r="BM32">
        <v>0</v>
      </c>
      <c r="BN32" t="s">
        <v>501</v>
      </c>
    </row>
    <row r="33" spans="1:66" x14ac:dyDescent="0.25">
      <c r="A33" s="146" t="str">
        <f t="shared" si="20"/>
        <v>신흥교통</v>
      </c>
      <c r="B33" s="146" t="str">
        <f t="shared" si="1"/>
        <v>46</v>
      </c>
      <c r="C33" s="147" t="str">
        <f t="shared" si="21"/>
        <v>71바6284</v>
      </c>
      <c r="D33" s="135" t="str">
        <f t="shared" si="22"/>
        <v>대형</v>
      </c>
      <c r="E33" s="131" t="str">
        <f t="shared" si="16"/>
        <v>A</v>
      </c>
      <c r="F33" s="154">
        <f t="shared" si="17"/>
        <v>0.9572222222222222</v>
      </c>
      <c r="G33" s="155">
        <f t="shared" si="18"/>
        <v>1.7230000000000001</v>
      </c>
      <c r="H33" s="156">
        <f t="shared" si="19"/>
        <v>1.8</v>
      </c>
      <c r="I33" s="157">
        <f t="shared" si="23"/>
        <v>2266.8670000000002</v>
      </c>
      <c r="J33" s="158">
        <f t="shared" si="24"/>
        <v>3.5017669562059893E-2</v>
      </c>
      <c r="K33" s="158">
        <f t="shared" si="25"/>
        <v>0.42520883850949759</v>
      </c>
      <c r="L33" s="158">
        <f t="shared" si="26"/>
        <v>0.17160248042783277</v>
      </c>
      <c r="M33" s="159">
        <f t="shared" si="27"/>
        <v>21.024999999999999</v>
      </c>
      <c r="N33" s="160">
        <f t="shared" si="28"/>
        <v>0.52900000000000003</v>
      </c>
      <c r="O33" s="160">
        <f t="shared" si="29"/>
        <v>36.57</v>
      </c>
      <c r="P33" s="161">
        <f t="shared" si="30"/>
        <v>0</v>
      </c>
      <c r="Q33" s="162">
        <f t="shared" si="31"/>
        <v>82</v>
      </c>
      <c r="R33" s="163">
        <f t="shared" si="32"/>
        <v>28.746666532076521</v>
      </c>
      <c r="S33" s="148">
        <f t="shared" si="33"/>
        <v>12</v>
      </c>
      <c r="T33" s="148">
        <f t="shared" si="34"/>
        <v>829</v>
      </c>
      <c r="U33" t="s">
        <v>118</v>
      </c>
      <c r="V33" t="s">
        <v>121</v>
      </c>
      <c r="W33" t="s">
        <v>118</v>
      </c>
      <c r="X33" s="4" t="s">
        <v>121</v>
      </c>
      <c r="Y33" s="4" t="s">
        <v>238</v>
      </c>
      <c r="Z33" s="4" t="s">
        <v>202</v>
      </c>
      <c r="AA33" s="4" t="s">
        <v>48</v>
      </c>
      <c r="AB33" s="4">
        <v>525</v>
      </c>
      <c r="AC33" s="4">
        <v>2266.8670000000002</v>
      </c>
      <c r="AD33" s="4">
        <v>1315.5830000000001</v>
      </c>
      <c r="AE33" s="4">
        <v>1.7230000000000001</v>
      </c>
      <c r="AF33" s="4">
        <v>1.8</v>
      </c>
      <c r="AG33" s="4">
        <v>21.024999999999999</v>
      </c>
      <c r="AH33" s="4">
        <v>146.09218899999999</v>
      </c>
      <c r="AI33" s="4">
        <v>5.1158080000000004</v>
      </c>
      <c r="AJ33" s="4">
        <v>62.119689999999999</v>
      </c>
      <c r="AK33" s="4">
        <v>389</v>
      </c>
      <c r="AL33" s="4">
        <v>12</v>
      </c>
      <c r="AM33" s="4">
        <v>829</v>
      </c>
      <c r="AN33" s="4">
        <v>82</v>
      </c>
      <c r="AO33" s="4">
        <v>15.516688</v>
      </c>
      <c r="AP33" s="4">
        <v>713.3</v>
      </c>
      <c r="AQ33" s="4">
        <v>0</v>
      </c>
      <c r="AR33" s="4">
        <v>69</v>
      </c>
      <c r="AS33" s="4">
        <v>51347</v>
      </c>
      <c r="AT33" s="4">
        <v>0.52900000000000003</v>
      </c>
      <c r="AU33" s="4">
        <v>36.57</v>
      </c>
      <c r="AV33" s="4">
        <v>632</v>
      </c>
      <c r="AW33" s="4">
        <v>0</v>
      </c>
      <c r="AX33" s="4">
        <v>0.56000000000000005</v>
      </c>
      <c r="AY33">
        <v>0.97333333333333327</v>
      </c>
      <c r="AZ33" t="s">
        <v>66</v>
      </c>
      <c r="BA33" t="s">
        <v>203</v>
      </c>
      <c r="BB33">
        <v>2</v>
      </c>
      <c r="BC33" t="s">
        <v>518</v>
      </c>
      <c r="BD33">
        <v>8</v>
      </c>
      <c r="BE33">
        <v>50316.5</v>
      </c>
      <c r="BF33">
        <v>0.12390941341309511</v>
      </c>
      <c r="BG33">
        <v>0.1206051623887459</v>
      </c>
      <c r="BH33">
        <v>286959.85800000007</v>
      </c>
      <c r="BI33">
        <v>2.1726690427899497E-2</v>
      </c>
      <c r="BJ33">
        <v>2.1147312016488843E-2</v>
      </c>
      <c r="BK33">
        <v>1</v>
      </c>
      <c r="BL33" t="s">
        <v>71</v>
      </c>
      <c r="BM33">
        <v>-1</v>
      </c>
      <c r="BN33" t="s">
        <v>482</v>
      </c>
    </row>
    <row r="34" spans="1:66" x14ac:dyDescent="0.25">
      <c r="A34" s="143" t="str">
        <f t="shared" si="20"/>
        <v>신흥교통</v>
      </c>
      <c r="B34" s="143" t="str">
        <f t="shared" si="1"/>
        <v>46</v>
      </c>
      <c r="C34" s="144" t="str">
        <f t="shared" si="21"/>
        <v>71바6287</v>
      </c>
      <c r="D34" s="118" t="str">
        <f t="shared" si="22"/>
        <v>대형</v>
      </c>
      <c r="E34" s="114" t="str">
        <f t="shared" si="16"/>
        <v>C</v>
      </c>
      <c r="F34" s="164">
        <f t="shared" si="17"/>
        <v>1.0011111111111111</v>
      </c>
      <c r="G34" s="165">
        <f t="shared" si="18"/>
        <v>1.802</v>
      </c>
      <c r="H34" s="166">
        <f t="shared" si="19"/>
        <v>1.8</v>
      </c>
      <c r="I34" s="167">
        <f t="shared" si="23"/>
        <v>2540.4749999999999</v>
      </c>
      <c r="J34" s="168">
        <f t="shared" si="24"/>
        <v>2.4814629207870195E-2</v>
      </c>
      <c r="K34" s="168">
        <f t="shared" si="25"/>
        <v>0.35457505669548445</v>
      </c>
      <c r="L34" s="168">
        <f t="shared" si="26"/>
        <v>0.20586701305858157</v>
      </c>
      <c r="M34" s="169">
        <f t="shared" si="27"/>
        <v>19.318999999999999</v>
      </c>
      <c r="N34" s="170">
        <f t="shared" si="28"/>
        <v>0</v>
      </c>
      <c r="O34" s="170">
        <f t="shared" si="29"/>
        <v>16.295999999999999</v>
      </c>
      <c r="P34" s="171">
        <f t="shared" si="30"/>
        <v>0</v>
      </c>
      <c r="Q34" s="172">
        <f t="shared" si="31"/>
        <v>71</v>
      </c>
      <c r="R34" s="173">
        <f t="shared" si="32"/>
        <v>28.227658702170036</v>
      </c>
      <c r="S34" s="145">
        <f t="shared" si="33"/>
        <v>0</v>
      </c>
      <c r="T34" s="145">
        <f t="shared" si="34"/>
        <v>414</v>
      </c>
      <c r="U34" t="s">
        <v>118</v>
      </c>
      <c r="V34" t="s">
        <v>121</v>
      </c>
      <c r="W34" s="4" t="s">
        <v>118</v>
      </c>
      <c r="X34" s="4" t="s">
        <v>121</v>
      </c>
      <c r="Y34" s="4" t="s">
        <v>239</v>
      </c>
      <c r="Z34" s="4" t="s">
        <v>202</v>
      </c>
      <c r="AA34" s="4" t="s">
        <v>48</v>
      </c>
      <c r="AB34" s="4">
        <v>525</v>
      </c>
      <c r="AC34" s="4">
        <v>2540.4749999999999</v>
      </c>
      <c r="AD34" s="4">
        <v>1409.837</v>
      </c>
      <c r="AE34" s="4">
        <v>1.802</v>
      </c>
      <c r="AF34" s="4">
        <v>1.8</v>
      </c>
      <c r="AG34" s="4">
        <v>19.318999999999999</v>
      </c>
      <c r="AH34" s="4">
        <v>145.01772199999999</v>
      </c>
      <c r="AI34" s="4">
        <v>3.5985610000000001</v>
      </c>
      <c r="AJ34" s="4">
        <v>51.419666999999997</v>
      </c>
      <c r="AK34" s="4">
        <v>523</v>
      </c>
      <c r="AL34" s="4">
        <v>0</v>
      </c>
      <c r="AM34" s="4">
        <v>414</v>
      </c>
      <c r="AN34" s="4">
        <v>71</v>
      </c>
      <c r="AO34" s="4">
        <v>17.518376</v>
      </c>
      <c r="AP34" s="4">
        <v>649</v>
      </c>
      <c r="AQ34" s="4">
        <v>0</v>
      </c>
      <c r="AR34" s="4">
        <v>10</v>
      </c>
      <c r="AS34" s="4">
        <v>5115</v>
      </c>
      <c r="AT34" s="4">
        <v>0</v>
      </c>
      <c r="AU34" s="4">
        <v>16.295999999999999</v>
      </c>
      <c r="AV34" s="4">
        <v>22704</v>
      </c>
      <c r="AW34" s="4">
        <v>0</v>
      </c>
      <c r="AX34" s="4">
        <v>0.56000000000000005</v>
      </c>
      <c r="AY34">
        <v>0.8571428571428571</v>
      </c>
      <c r="AZ34" t="s">
        <v>69</v>
      </c>
      <c r="BA34" t="s">
        <v>203</v>
      </c>
      <c r="BB34">
        <v>3</v>
      </c>
      <c r="BC34" t="s">
        <v>470</v>
      </c>
      <c r="BD34">
        <v>11</v>
      </c>
      <c r="BE34">
        <v>50316.5</v>
      </c>
      <c r="BF34">
        <v>0.10334949767968758</v>
      </c>
      <c r="BG34">
        <v>8.8585283725446495E-2</v>
      </c>
      <c r="BH34">
        <v>286959.85800000007</v>
      </c>
      <c r="BI34">
        <v>1.8121646129334226E-2</v>
      </c>
      <c r="BJ34">
        <v>1.5532839539429336E-2</v>
      </c>
      <c r="BK34">
        <v>1</v>
      </c>
      <c r="BL34" t="s">
        <v>69</v>
      </c>
      <c r="BM34">
        <v>0</v>
      </c>
      <c r="BN34" t="s">
        <v>501</v>
      </c>
    </row>
    <row r="35" spans="1:66" x14ac:dyDescent="0.25">
      <c r="A35" s="146" t="str">
        <f t="shared" si="20"/>
        <v>신흥교통</v>
      </c>
      <c r="B35" s="146" t="str">
        <f t="shared" si="1"/>
        <v>46</v>
      </c>
      <c r="C35" s="147" t="str">
        <f t="shared" si="21"/>
        <v>71바6288</v>
      </c>
      <c r="D35" s="135" t="str">
        <f t="shared" si="22"/>
        <v>저상</v>
      </c>
      <c r="E35" s="131" t="str">
        <f t="shared" si="16"/>
        <v>B</v>
      </c>
      <c r="F35" s="154">
        <f t="shared" si="17"/>
        <v>0.97000000000000008</v>
      </c>
      <c r="G35" s="155">
        <f t="shared" si="18"/>
        <v>1.843</v>
      </c>
      <c r="H35" s="156">
        <f t="shared" si="19"/>
        <v>1.9</v>
      </c>
      <c r="I35" s="157">
        <f t="shared" si="23"/>
        <v>4301.2560000000003</v>
      </c>
      <c r="J35" s="158">
        <f t="shared" si="24"/>
        <v>2.3013411343947836E-2</v>
      </c>
      <c r="K35" s="158">
        <f t="shared" si="25"/>
        <v>0.35758722887289768</v>
      </c>
      <c r="L35" s="158">
        <f t="shared" si="26"/>
        <v>0.15158363045584825</v>
      </c>
      <c r="M35" s="159">
        <f t="shared" si="27"/>
        <v>17.161000000000001</v>
      </c>
      <c r="N35" s="160">
        <f t="shared" si="28"/>
        <v>0.11600000000000001</v>
      </c>
      <c r="O35" s="160">
        <f t="shared" si="29"/>
        <v>8.4860000000000007</v>
      </c>
      <c r="P35" s="161">
        <f t="shared" si="30"/>
        <v>3.2716666666666669</v>
      </c>
      <c r="Q35" s="162">
        <f t="shared" si="31"/>
        <v>100</v>
      </c>
      <c r="R35" s="163">
        <f t="shared" si="32"/>
        <v>26.986611497210912</v>
      </c>
      <c r="S35" s="148">
        <f t="shared" si="33"/>
        <v>5</v>
      </c>
      <c r="T35" s="148">
        <f t="shared" si="34"/>
        <v>365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240</v>
      </c>
      <c r="Z35" s="4" t="s">
        <v>197</v>
      </c>
      <c r="AA35" s="4" t="s">
        <v>198</v>
      </c>
      <c r="AB35" s="4">
        <v>525</v>
      </c>
      <c r="AC35" s="4">
        <v>4301.2560000000003</v>
      </c>
      <c r="AD35" s="4">
        <v>2333.7979999999998</v>
      </c>
      <c r="AE35" s="4">
        <v>1.843</v>
      </c>
      <c r="AF35" s="4">
        <v>1.9</v>
      </c>
      <c r="AG35" s="4">
        <v>17.161000000000001</v>
      </c>
      <c r="AH35" s="4">
        <v>257.32156400000002</v>
      </c>
      <c r="AI35" s="4">
        <v>5.9218469999999996</v>
      </c>
      <c r="AJ35" s="4">
        <v>92.014904999999999</v>
      </c>
      <c r="AK35" s="4">
        <v>652</v>
      </c>
      <c r="AL35" s="4">
        <v>5</v>
      </c>
      <c r="AM35" s="4">
        <v>365</v>
      </c>
      <c r="AN35" s="4">
        <v>100</v>
      </c>
      <c r="AO35" s="4">
        <v>16.715489000000002</v>
      </c>
      <c r="AP35" s="4">
        <v>3481.6</v>
      </c>
      <c r="AQ35" s="4">
        <v>196.3</v>
      </c>
      <c r="AR35" s="4">
        <v>15</v>
      </c>
      <c r="AS35" s="4">
        <v>3490</v>
      </c>
      <c r="AT35" s="4">
        <v>0.11600000000000001</v>
      </c>
      <c r="AU35" s="4">
        <v>8.4860000000000007</v>
      </c>
      <c r="AV35" s="4">
        <v>38720</v>
      </c>
      <c r="AW35" s="4">
        <v>0</v>
      </c>
      <c r="AX35" s="4">
        <v>0.55000000000000004</v>
      </c>
      <c r="AY35">
        <v>0.90142857142857136</v>
      </c>
      <c r="AZ35" t="s">
        <v>68</v>
      </c>
      <c r="BA35" t="s">
        <v>203</v>
      </c>
      <c r="BB35">
        <v>4</v>
      </c>
      <c r="BC35" t="s">
        <v>519</v>
      </c>
      <c r="BD35">
        <v>11</v>
      </c>
      <c r="BE35">
        <v>50316.5</v>
      </c>
      <c r="BF35">
        <v>0.12710792682320909</v>
      </c>
      <c r="BG35">
        <v>0.11457871689349276</v>
      </c>
      <c r="BH35">
        <v>286959.85800000007</v>
      </c>
      <c r="BI35">
        <v>2.2287528452847222E-2</v>
      </c>
      <c r="BJ35">
        <v>2.0090614933923709E-2</v>
      </c>
      <c r="BK35">
        <v>1</v>
      </c>
      <c r="BL35" t="s">
        <v>66</v>
      </c>
      <c r="BM35">
        <v>-1</v>
      </c>
      <c r="BN35" t="s">
        <v>482</v>
      </c>
    </row>
    <row r="36" spans="1:66" x14ac:dyDescent="0.25">
      <c r="A36" s="143" t="str">
        <f t="shared" si="20"/>
        <v>신흥교통</v>
      </c>
      <c r="B36" s="143" t="str">
        <f t="shared" si="1"/>
        <v>46</v>
      </c>
      <c r="C36" s="144" t="str">
        <f t="shared" si="21"/>
        <v>71바6289</v>
      </c>
      <c r="D36" s="118" t="str">
        <f t="shared" si="22"/>
        <v>대형</v>
      </c>
      <c r="E36" s="114" t="str">
        <f t="shared" si="16"/>
        <v>B</v>
      </c>
      <c r="F36" s="164">
        <f t="shared" si="17"/>
        <v>0.89238095238095239</v>
      </c>
      <c r="G36" s="165">
        <f t="shared" si="18"/>
        <v>1.8740000000000001</v>
      </c>
      <c r="H36" s="166">
        <f t="shared" si="19"/>
        <v>2.1</v>
      </c>
      <c r="I36" s="167">
        <f t="shared" si="23"/>
        <v>5033.8710000000001</v>
      </c>
      <c r="J36" s="168">
        <f t="shared" si="24"/>
        <v>1.4604059230071952E-2</v>
      </c>
      <c r="K36" s="168">
        <f t="shared" si="25"/>
        <v>0.39609563434835543</v>
      </c>
      <c r="L36" s="168">
        <f t="shared" si="26"/>
        <v>0.16806151766702007</v>
      </c>
      <c r="M36" s="169">
        <f t="shared" si="27"/>
        <v>15.852</v>
      </c>
      <c r="N36" s="170">
        <f t="shared" si="28"/>
        <v>0.04</v>
      </c>
      <c r="O36" s="170">
        <f t="shared" si="29"/>
        <v>9.6349999999999998</v>
      </c>
      <c r="P36" s="171">
        <f t="shared" si="30"/>
        <v>0</v>
      </c>
      <c r="Q36" s="172">
        <f t="shared" si="31"/>
        <v>74</v>
      </c>
      <c r="R36" s="173">
        <f t="shared" si="32"/>
        <v>25.492748228741608</v>
      </c>
      <c r="S36" s="145">
        <f t="shared" si="33"/>
        <v>2</v>
      </c>
      <c r="T36" s="145">
        <f t="shared" si="34"/>
        <v>485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241</v>
      </c>
      <c r="Z36" t="s">
        <v>202</v>
      </c>
      <c r="AA36" t="s">
        <v>48</v>
      </c>
      <c r="AB36">
        <v>525</v>
      </c>
      <c r="AC36" s="1">
        <v>5033.8710000000001</v>
      </c>
      <c r="AD36" s="1">
        <v>2685.788</v>
      </c>
      <c r="AE36" s="29">
        <v>1.8740000000000001</v>
      </c>
      <c r="AF36">
        <v>2.1</v>
      </c>
      <c r="AG36">
        <v>15.852</v>
      </c>
      <c r="AH36">
        <v>335.08019400000001</v>
      </c>
      <c r="AI36">
        <v>4.8935310000000003</v>
      </c>
      <c r="AJ36">
        <v>132.72380200000001</v>
      </c>
      <c r="AK36">
        <v>846</v>
      </c>
      <c r="AL36">
        <v>2</v>
      </c>
      <c r="AM36">
        <v>485</v>
      </c>
      <c r="AN36">
        <v>74</v>
      </c>
      <c r="AO36">
        <v>15.022883999999999</v>
      </c>
      <c r="AP36">
        <v>870</v>
      </c>
      <c r="AQ36">
        <v>0</v>
      </c>
      <c r="AR36">
        <v>38</v>
      </c>
      <c r="AS36">
        <v>13599</v>
      </c>
      <c r="AT36">
        <v>0.04</v>
      </c>
      <c r="AU36">
        <v>9.6349999999999998</v>
      </c>
      <c r="AV36">
        <v>39601</v>
      </c>
      <c r="AW36">
        <v>0</v>
      </c>
      <c r="AX36">
        <v>0.56000000000000005</v>
      </c>
      <c r="AY36">
        <v>0.94363636363636361</v>
      </c>
      <c r="AZ36" t="s">
        <v>68</v>
      </c>
      <c r="BA36" t="s">
        <v>203</v>
      </c>
      <c r="BB36">
        <v>1</v>
      </c>
      <c r="BC36" t="s">
        <v>206</v>
      </c>
      <c r="BD36">
        <v>11</v>
      </c>
      <c r="BE36">
        <v>50316.5</v>
      </c>
      <c r="BF36">
        <v>0.12443488716425029</v>
      </c>
      <c r="BG36">
        <v>0.11742128443317436</v>
      </c>
      <c r="BH36">
        <v>286959.85800000007</v>
      </c>
      <c r="BI36">
        <v>2.1818828750605243E-2</v>
      </c>
      <c r="BJ36">
        <v>2.0589040221025673E-2</v>
      </c>
      <c r="BK36">
        <v>1</v>
      </c>
      <c r="BL36" t="s">
        <v>71</v>
      </c>
      <c r="BM36">
        <v>-2</v>
      </c>
      <c r="BN36" t="s">
        <v>482</v>
      </c>
    </row>
    <row r="37" spans="1:66" x14ac:dyDescent="0.25">
      <c r="A37" s="146" t="str">
        <f t="shared" si="20"/>
        <v>신흥교통</v>
      </c>
      <c r="B37" s="146" t="str">
        <f t="shared" si="1"/>
        <v>46</v>
      </c>
      <c r="C37" s="147" t="str">
        <f t="shared" si="21"/>
        <v>71바6292</v>
      </c>
      <c r="D37" s="135" t="str">
        <f t="shared" si="22"/>
        <v>대형</v>
      </c>
      <c r="E37" s="131" t="str">
        <f t="shared" si="16"/>
        <v>A</v>
      </c>
      <c r="F37" s="154">
        <f t="shared" si="17"/>
        <v>0.84476190476190471</v>
      </c>
      <c r="G37" s="155">
        <f t="shared" si="18"/>
        <v>1.774</v>
      </c>
      <c r="H37" s="156">
        <f t="shared" si="19"/>
        <v>2.1</v>
      </c>
      <c r="I37" s="157">
        <f t="shared" si="23"/>
        <v>5286.7169999999996</v>
      </c>
      <c r="J37" s="158">
        <f t="shared" si="24"/>
        <v>2.4712917095672443E-2</v>
      </c>
      <c r="K37" s="158">
        <f t="shared" si="25"/>
        <v>0.4020951210590169</v>
      </c>
      <c r="L37" s="158">
        <f t="shared" si="26"/>
        <v>0.14753957891069261</v>
      </c>
      <c r="M37" s="159">
        <f t="shared" si="27"/>
        <v>17.456</v>
      </c>
      <c r="N37" s="160">
        <f t="shared" si="28"/>
        <v>1.9E-2</v>
      </c>
      <c r="O37" s="160">
        <f t="shared" si="29"/>
        <v>17.289000000000001</v>
      </c>
      <c r="P37" s="161">
        <f t="shared" si="30"/>
        <v>0</v>
      </c>
      <c r="Q37" s="162">
        <f t="shared" si="31"/>
        <v>78</v>
      </c>
      <c r="R37" s="163">
        <f t="shared" si="32"/>
        <v>25.830152093751188</v>
      </c>
      <c r="S37" s="148">
        <f t="shared" si="33"/>
        <v>1</v>
      </c>
      <c r="T37" s="148">
        <f t="shared" si="34"/>
        <v>914</v>
      </c>
      <c r="U37" t="s">
        <v>118</v>
      </c>
      <c r="V37" t="s">
        <v>121</v>
      </c>
      <c r="W37" s="4" t="s">
        <v>118</v>
      </c>
      <c r="X37" s="4" t="s">
        <v>121</v>
      </c>
      <c r="Y37" s="4" t="s">
        <v>242</v>
      </c>
      <c r="Z37" s="4" t="s">
        <v>202</v>
      </c>
      <c r="AA37" s="4" t="s">
        <v>48</v>
      </c>
      <c r="AB37" s="4">
        <v>525</v>
      </c>
      <c r="AC37" s="4">
        <v>5286.7169999999996</v>
      </c>
      <c r="AD37" s="4">
        <v>2979.4029999999998</v>
      </c>
      <c r="AE37" s="4">
        <v>1.774</v>
      </c>
      <c r="AF37" s="4">
        <v>2.1</v>
      </c>
      <c r="AG37" s="4">
        <v>17.456</v>
      </c>
      <c r="AH37" s="4">
        <v>357.07464099999999</v>
      </c>
      <c r="AI37" s="4">
        <v>8.8243559999999999</v>
      </c>
      <c r="AJ37" s="4">
        <v>143.57797099999999</v>
      </c>
      <c r="AK37" s="4">
        <v>780</v>
      </c>
      <c r="AL37" s="4">
        <v>1</v>
      </c>
      <c r="AM37" s="4">
        <v>914</v>
      </c>
      <c r="AN37" s="4">
        <v>78</v>
      </c>
      <c r="AO37" s="4">
        <v>14.805635000000001</v>
      </c>
      <c r="AP37" s="4">
        <v>799.7</v>
      </c>
      <c r="AQ37" s="4">
        <v>0</v>
      </c>
      <c r="AR37" s="4">
        <v>74</v>
      </c>
      <c r="AS37" s="4">
        <v>24293</v>
      </c>
      <c r="AT37" s="4">
        <v>1.9E-2</v>
      </c>
      <c r="AU37" s="4">
        <v>17.289000000000001</v>
      </c>
      <c r="AV37" s="4">
        <v>41483</v>
      </c>
      <c r="AW37" s="4">
        <v>0</v>
      </c>
      <c r="AX37" s="4">
        <v>0.56000000000000005</v>
      </c>
      <c r="AY37">
        <v>0.97454545454545449</v>
      </c>
      <c r="AZ37" t="s">
        <v>66</v>
      </c>
      <c r="BA37" t="s">
        <v>203</v>
      </c>
      <c r="BB37">
        <v>1</v>
      </c>
      <c r="BC37" t="s">
        <v>204</v>
      </c>
      <c r="BD37">
        <v>8</v>
      </c>
      <c r="BE37">
        <v>50316.5</v>
      </c>
      <c r="BF37">
        <v>0.12284618365744834</v>
      </c>
      <c r="BG37">
        <v>0.11971918989162238</v>
      </c>
      <c r="BH37">
        <v>286959.85800000007</v>
      </c>
      <c r="BI37">
        <v>2.1540260171163027E-2</v>
      </c>
      <c r="BJ37">
        <v>2.0991962639533422E-2</v>
      </c>
      <c r="BK37">
        <v>1</v>
      </c>
      <c r="BL37" t="s">
        <v>71</v>
      </c>
      <c r="BM37">
        <v>-1</v>
      </c>
      <c r="BN37" t="s">
        <v>482</v>
      </c>
    </row>
    <row r="38" spans="1:66" x14ac:dyDescent="0.25">
      <c r="A38" s="143" t="str">
        <f t="shared" si="20"/>
        <v>신흥교통</v>
      </c>
      <c r="B38" s="143" t="str">
        <f t="shared" si="1"/>
        <v>46</v>
      </c>
      <c r="C38" s="144" t="str">
        <f t="shared" si="21"/>
        <v>71바6294</v>
      </c>
      <c r="D38" s="118" t="str">
        <f t="shared" si="22"/>
        <v>대형</v>
      </c>
      <c r="E38" s="114" t="str">
        <f t="shared" si="16"/>
        <v>C</v>
      </c>
      <c r="F38" s="164">
        <f t="shared" si="17"/>
        <v>0.8470833333333333</v>
      </c>
      <c r="G38" s="165">
        <f t="shared" si="18"/>
        <v>2.0329999999999999</v>
      </c>
      <c r="H38" s="166">
        <f t="shared" si="19"/>
        <v>2.4</v>
      </c>
      <c r="I38" s="167">
        <f t="shared" si="23"/>
        <v>4544.9260000000004</v>
      </c>
      <c r="J38" s="168">
        <f t="shared" si="24"/>
        <v>2.3404822166791836E-2</v>
      </c>
      <c r="K38" s="168">
        <f t="shared" si="25"/>
        <v>0.45049890400859233</v>
      </c>
      <c r="L38" s="168">
        <f t="shared" si="26"/>
        <v>0.17228003272220493</v>
      </c>
      <c r="M38" s="169">
        <f t="shared" si="27"/>
        <v>14.792</v>
      </c>
      <c r="N38" s="170">
        <f t="shared" si="28"/>
        <v>2.1999999999999999E-2</v>
      </c>
      <c r="O38" s="170">
        <f t="shared" si="29"/>
        <v>37.887999999999998</v>
      </c>
      <c r="P38" s="171">
        <f t="shared" si="30"/>
        <v>0</v>
      </c>
      <c r="Q38" s="172">
        <f t="shared" si="31"/>
        <v>74</v>
      </c>
      <c r="R38" s="173">
        <f t="shared" si="32"/>
        <v>26.376100261826377</v>
      </c>
      <c r="S38" s="145">
        <f t="shared" si="33"/>
        <v>1</v>
      </c>
      <c r="T38" s="145">
        <f t="shared" si="34"/>
        <v>1722</v>
      </c>
      <c r="U38" t="s">
        <v>118</v>
      </c>
      <c r="V38" t="s">
        <v>121</v>
      </c>
      <c r="W38" t="s">
        <v>118</v>
      </c>
      <c r="X38" s="4" t="s">
        <v>121</v>
      </c>
      <c r="Y38" s="4" t="s">
        <v>243</v>
      </c>
      <c r="Z38" s="4" t="s">
        <v>202</v>
      </c>
      <c r="AA38" s="4" t="s">
        <v>48</v>
      </c>
      <c r="AB38" s="4">
        <v>525</v>
      </c>
      <c r="AC38" s="4">
        <v>4544.9260000000004</v>
      </c>
      <c r="AD38" s="4">
        <v>2235.3809999999999</v>
      </c>
      <c r="AE38" s="4">
        <v>2.0329999999999999</v>
      </c>
      <c r="AF38" s="4">
        <v>2.4</v>
      </c>
      <c r="AG38" s="4">
        <v>14.792</v>
      </c>
      <c r="AH38" s="4">
        <v>327.52994000000001</v>
      </c>
      <c r="AI38" s="4">
        <v>7.6657799999999998</v>
      </c>
      <c r="AJ38" s="4">
        <v>147.55187900000001</v>
      </c>
      <c r="AK38" s="4">
        <v>783</v>
      </c>
      <c r="AL38" s="4">
        <v>1</v>
      </c>
      <c r="AM38" s="4">
        <v>1722</v>
      </c>
      <c r="AN38" s="4">
        <v>74</v>
      </c>
      <c r="AO38" s="4">
        <v>13.876367999999999</v>
      </c>
      <c r="AP38" s="4">
        <v>1089.4000000000001</v>
      </c>
      <c r="AQ38" s="4">
        <v>0</v>
      </c>
      <c r="AR38" s="4">
        <v>129</v>
      </c>
      <c r="AS38" s="4">
        <v>69307</v>
      </c>
      <c r="AT38" s="4">
        <v>2.1999999999999999E-2</v>
      </c>
      <c r="AU38" s="4">
        <v>37.887999999999998</v>
      </c>
      <c r="AV38" s="4">
        <v>34442</v>
      </c>
      <c r="AW38" s="4">
        <v>0</v>
      </c>
      <c r="AX38" s="4">
        <v>0.56000000000000005</v>
      </c>
      <c r="AY38">
        <v>0.88000000000000012</v>
      </c>
      <c r="AZ38" t="s">
        <v>69</v>
      </c>
      <c r="BA38" t="s">
        <v>203</v>
      </c>
      <c r="BB38">
        <v>2</v>
      </c>
      <c r="BC38" t="s">
        <v>469</v>
      </c>
      <c r="BD38">
        <v>11</v>
      </c>
      <c r="BE38">
        <v>50316.5</v>
      </c>
      <c r="BF38">
        <v>0.11765285741257839</v>
      </c>
      <c r="BG38">
        <v>0.103534514523069</v>
      </c>
      <c r="BH38">
        <v>286959.85800000007</v>
      </c>
      <c r="BI38">
        <v>2.0629645000730376E-2</v>
      </c>
      <c r="BJ38">
        <v>1.8154087600642733E-2</v>
      </c>
      <c r="BK38">
        <v>1</v>
      </c>
      <c r="BL38" t="s">
        <v>68</v>
      </c>
      <c r="BM38">
        <v>-1</v>
      </c>
      <c r="BN38" t="s">
        <v>482</v>
      </c>
    </row>
    <row r="39" spans="1:66" x14ac:dyDescent="0.25">
      <c r="A39" s="146" t="str">
        <f t="shared" si="20"/>
        <v>신흥교통</v>
      </c>
      <c r="B39" s="146" t="str">
        <f t="shared" si="1"/>
        <v>46</v>
      </c>
      <c r="C39" s="147" t="str">
        <f t="shared" si="21"/>
        <v>74바1006</v>
      </c>
      <c r="D39" s="135" t="str">
        <f t="shared" si="22"/>
        <v>대형</v>
      </c>
      <c r="E39" s="131" t="str">
        <f t="shared" si="16"/>
        <v>B</v>
      </c>
      <c r="F39" s="154">
        <f t="shared" si="17"/>
        <v>1.0368181818181819</v>
      </c>
      <c r="G39" s="155">
        <f t="shared" si="18"/>
        <v>2.2810000000000001</v>
      </c>
      <c r="H39" s="156">
        <f t="shared" si="19"/>
        <v>2.2000000000000002</v>
      </c>
      <c r="I39" s="157">
        <f t="shared" si="23"/>
        <v>6688.7169999999996</v>
      </c>
      <c r="J39" s="158">
        <f t="shared" si="24"/>
        <v>2.4026429223120385E-2</v>
      </c>
      <c r="K39" s="158">
        <f t="shared" si="25"/>
        <v>0.36365212154299181</v>
      </c>
      <c r="L39" s="158">
        <f t="shared" si="26"/>
        <v>0.17043627350357327</v>
      </c>
      <c r="M39" s="159">
        <f t="shared" si="27"/>
        <v>17.59</v>
      </c>
      <c r="N39" s="160">
        <f t="shared" si="28"/>
        <v>0.06</v>
      </c>
      <c r="O39" s="160">
        <f t="shared" si="29"/>
        <v>24.31</v>
      </c>
      <c r="P39" s="161">
        <f t="shared" si="30"/>
        <v>180.5</v>
      </c>
      <c r="Q39" s="162">
        <f t="shared" si="31"/>
        <v>113</v>
      </c>
      <c r="R39" s="163">
        <f t="shared" si="32"/>
        <v>33.384225510147168</v>
      </c>
      <c r="S39" s="148">
        <f t="shared" si="33"/>
        <v>4</v>
      </c>
      <c r="T39" s="148">
        <f t="shared" si="34"/>
        <v>1626</v>
      </c>
      <c r="U39" t="s">
        <v>118</v>
      </c>
      <c r="V39" s="5" t="s">
        <v>121</v>
      </c>
      <c r="W39" t="s">
        <v>118</v>
      </c>
      <c r="X39" s="5" t="s">
        <v>121</v>
      </c>
      <c r="Y39" t="s">
        <v>244</v>
      </c>
      <c r="Z39" t="s">
        <v>202</v>
      </c>
      <c r="AA39" t="s">
        <v>48</v>
      </c>
      <c r="AB39">
        <v>525</v>
      </c>
      <c r="AC39" s="1">
        <v>6688.7169999999996</v>
      </c>
      <c r="AD39" s="1">
        <v>2932.011</v>
      </c>
      <c r="AE39" s="29">
        <v>2.2810000000000001</v>
      </c>
      <c r="AF39">
        <v>2.2000000000000002</v>
      </c>
      <c r="AG39">
        <v>17.59</v>
      </c>
      <c r="AH39">
        <v>327.206591</v>
      </c>
      <c r="AI39">
        <v>7.8616060000000001</v>
      </c>
      <c r="AJ39">
        <v>118.98937100000001</v>
      </c>
      <c r="AK39">
        <v>1140</v>
      </c>
      <c r="AL39">
        <v>4</v>
      </c>
      <c r="AM39">
        <v>1626</v>
      </c>
      <c r="AN39">
        <v>113</v>
      </c>
      <c r="AO39">
        <v>20.441877000000002</v>
      </c>
      <c r="AP39">
        <v>31669.200000000001</v>
      </c>
      <c r="AQ39">
        <v>10830</v>
      </c>
      <c r="AR39">
        <v>57</v>
      </c>
      <c r="AS39">
        <v>23796</v>
      </c>
      <c r="AT39">
        <v>0.06</v>
      </c>
      <c r="AU39">
        <v>24.31</v>
      </c>
      <c r="AV39">
        <v>57633</v>
      </c>
      <c r="AW39">
        <v>0</v>
      </c>
      <c r="AX39">
        <v>0.56000000000000005</v>
      </c>
      <c r="AY39">
        <v>0.93086956521739139</v>
      </c>
      <c r="AZ39" t="s">
        <v>68</v>
      </c>
      <c r="BA39" t="s">
        <v>203</v>
      </c>
      <c r="BB39">
        <v>2</v>
      </c>
      <c r="BC39" t="s">
        <v>216</v>
      </c>
      <c r="BD39">
        <v>11</v>
      </c>
      <c r="BE39">
        <v>50316.5</v>
      </c>
      <c r="BF39">
        <v>0.12041537070344718</v>
      </c>
      <c r="BG39">
        <v>0.11209100377220889</v>
      </c>
      <c r="BH39">
        <v>286959.85800000007</v>
      </c>
      <c r="BI39">
        <v>2.1114033308449708E-2</v>
      </c>
      <c r="BJ39">
        <v>1.96544110058221E-2</v>
      </c>
      <c r="BK39">
        <v>1</v>
      </c>
      <c r="BL39" t="s">
        <v>66</v>
      </c>
      <c r="BM39">
        <v>-1</v>
      </c>
      <c r="BN39" t="s">
        <v>482</v>
      </c>
    </row>
    <row r="40" spans="1:66" x14ac:dyDescent="0.25">
      <c r="A40" s="143" t="str">
        <f t="shared" si="20"/>
        <v>신흥교통</v>
      </c>
      <c r="B40" s="143" t="str">
        <f t="shared" si="1"/>
        <v>519</v>
      </c>
      <c r="C40" s="144" t="str">
        <f t="shared" si="21"/>
        <v>74바1007</v>
      </c>
      <c r="D40" s="118" t="str">
        <f t="shared" si="22"/>
        <v>중형</v>
      </c>
      <c r="E40" s="114" t="str">
        <f t="shared" si="16"/>
        <v>A</v>
      </c>
      <c r="F40" s="164">
        <f t="shared" si="17"/>
        <v>0.81440000000000001</v>
      </c>
      <c r="G40" s="165">
        <f t="shared" si="18"/>
        <v>2.036</v>
      </c>
      <c r="H40" s="166">
        <f t="shared" si="19"/>
        <v>2.5</v>
      </c>
      <c r="I40" s="167">
        <f t="shared" si="23"/>
        <v>2979.3420000000001</v>
      </c>
      <c r="J40" s="168">
        <f t="shared" si="24"/>
        <v>3.4021091526021792E-2</v>
      </c>
      <c r="K40" s="168">
        <f t="shared" si="25"/>
        <v>0.41657397790130363</v>
      </c>
      <c r="L40" s="168">
        <f t="shared" si="26"/>
        <v>0.17587776092841975</v>
      </c>
      <c r="M40" s="169">
        <f t="shared" si="27"/>
        <v>12.362</v>
      </c>
      <c r="N40" s="170">
        <f t="shared" si="28"/>
        <v>0</v>
      </c>
      <c r="O40" s="170">
        <f t="shared" si="29"/>
        <v>10.64</v>
      </c>
      <c r="P40" s="171">
        <f t="shared" si="30"/>
        <v>0</v>
      </c>
      <c r="Q40" s="172">
        <f t="shared" si="31"/>
        <v>61</v>
      </c>
      <c r="R40" s="173">
        <f t="shared" si="32"/>
        <v>22.262269449346611</v>
      </c>
      <c r="S40" s="145">
        <f t="shared" si="33"/>
        <v>0</v>
      </c>
      <c r="T40" s="145">
        <f t="shared" si="34"/>
        <v>317</v>
      </c>
      <c r="U40" t="s">
        <v>118</v>
      </c>
      <c r="V40" t="s">
        <v>122</v>
      </c>
      <c r="W40" s="4" t="s">
        <v>118</v>
      </c>
      <c r="X40" s="4" t="s">
        <v>122</v>
      </c>
      <c r="Y40" s="4" t="s">
        <v>245</v>
      </c>
      <c r="Z40" s="4" t="s">
        <v>196</v>
      </c>
      <c r="AA40" s="4" t="s">
        <v>48</v>
      </c>
      <c r="AB40" s="4">
        <v>525</v>
      </c>
      <c r="AC40" s="4">
        <v>2979.3420000000001</v>
      </c>
      <c r="AD40" s="4">
        <v>1463.6389999999999</v>
      </c>
      <c r="AE40" s="4">
        <v>2.036</v>
      </c>
      <c r="AF40" s="4">
        <v>2.5</v>
      </c>
      <c r="AG40" s="4">
        <v>12.362</v>
      </c>
      <c r="AH40" s="4">
        <v>243.589392</v>
      </c>
      <c r="AI40" s="4">
        <v>8.2871769999999998</v>
      </c>
      <c r="AJ40" s="4">
        <v>101.47300199999999</v>
      </c>
      <c r="AK40" s="4">
        <v>524</v>
      </c>
      <c r="AL40" s="4">
        <v>0</v>
      </c>
      <c r="AM40" s="4">
        <v>317</v>
      </c>
      <c r="AN40" s="4">
        <v>61</v>
      </c>
      <c r="AO40" s="4">
        <v>12.231</v>
      </c>
      <c r="AP40" s="4">
        <v>0</v>
      </c>
      <c r="AQ40" s="4">
        <v>0</v>
      </c>
      <c r="AR40" s="4">
        <v>95</v>
      </c>
      <c r="AS40" s="4">
        <v>36851</v>
      </c>
      <c r="AT40" s="4">
        <v>0</v>
      </c>
      <c r="AU40" s="4">
        <v>10.64</v>
      </c>
      <c r="AV40" s="4">
        <v>25518</v>
      </c>
      <c r="AW40" s="4">
        <v>0</v>
      </c>
      <c r="AX40" s="4">
        <v>0.59</v>
      </c>
      <c r="AY40">
        <v>0.9716129032258064</v>
      </c>
      <c r="AZ40" t="s">
        <v>66</v>
      </c>
      <c r="BA40" t="s">
        <v>218</v>
      </c>
      <c r="BB40">
        <v>2</v>
      </c>
      <c r="BC40" t="s">
        <v>476</v>
      </c>
      <c r="BD40">
        <v>15</v>
      </c>
      <c r="BE40">
        <v>118006.656</v>
      </c>
      <c r="BF40">
        <v>0.11807583124802723</v>
      </c>
      <c r="BG40">
        <v>0.11472400119969613</v>
      </c>
      <c r="BH40">
        <v>286959.85800000007</v>
      </c>
      <c r="BI40">
        <v>4.8556387283966378E-2</v>
      </c>
      <c r="BJ40">
        <v>4.71780124191312E-2</v>
      </c>
      <c r="BK40">
        <v>1</v>
      </c>
      <c r="BL40" t="s">
        <v>71</v>
      </c>
      <c r="BM40">
        <v>-1</v>
      </c>
      <c r="BN40" t="s">
        <v>482</v>
      </c>
    </row>
    <row r="41" spans="1:66" x14ac:dyDescent="0.25">
      <c r="A41" s="146" t="str">
        <f t="shared" si="20"/>
        <v>신흥교통</v>
      </c>
      <c r="B41" s="146" t="str">
        <f t="shared" si="1"/>
        <v>519</v>
      </c>
      <c r="C41" s="147" t="str">
        <f t="shared" si="21"/>
        <v>74바1008</v>
      </c>
      <c r="D41" s="135" t="str">
        <f t="shared" si="22"/>
        <v>중형</v>
      </c>
      <c r="E41" s="131" t="str">
        <f t="shared" si="16"/>
        <v>A</v>
      </c>
      <c r="F41" s="154">
        <f t="shared" si="17"/>
        <v>0.81440000000000001</v>
      </c>
      <c r="G41" s="155">
        <f t="shared" si="18"/>
        <v>2.036</v>
      </c>
      <c r="H41" s="156">
        <f t="shared" si="19"/>
        <v>2.5</v>
      </c>
      <c r="I41" s="157">
        <f t="shared" si="23"/>
        <v>4976.402</v>
      </c>
      <c r="J41" s="158">
        <f t="shared" si="24"/>
        <v>4.027130888104824E-2</v>
      </c>
      <c r="K41" s="158">
        <f t="shared" si="25"/>
        <v>0.40743798105541507</v>
      </c>
      <c r="L41" s="158">
        <f t="shared" si="26"/>
        <v>0.20054649925789758</v>
      </c>
      <c r="M41" s="159">
        <f t="shared" si="27"/>
        <v>13.448</v>
      </c>
      <c r="N41" s="160">
        <f t="shared" si="28"/>
        <v>0</v>
      </c>
      <c r="O41" s="160">
        <f t="shared" si="29"/>
        <v>10.63</v>
      </c>
      <c r="P41" s="161">
        <f t="shared" si="30"/>
        <v>0</v>
      </c>
      <c r="Q41" s="162">
        <f t="shared" si="31"/>
        <v>61</v>
      </c>
      <c r="R41" s="163">
        <f t="shared" si="32"/>
        <v>22.749025120049126</v>
      </c>
      <c r="S41" s="148">
        <f t="shared" si="33"/>
        <v>0</v>
      </c>
      <c r="T41" s="148">
        <f t="shared" si="34"/>
        <v>529</v>
      </c>
      <c r="U41" t="s">
        <v>118</v>
      </c>
      <c r="V41" t="s">
        <v>122</v>
      </c>
      <c r="W41" t="s">
        <v>118</v>
      </c>
      <c r="X41" s="4" t="s">
        <v>122</v>
      </c>
      <c r="Y41" s="4" t="s">
        <v>246</v>
      </c>
      <c r="Z41" s="4" t="s">
        <v>196</v>
      </c>
      <c r="AA41" s="4" t="s">
        <v>48</v>
      </c>
      <c r="AB41" s="4">
        <v>525</v>
      </c>
      <c r="AC41" s="4">
        <v>4976.402</v>
      </c>
      <c r="AD41" s="4">
        <v>2444.6709999999998</v>
      </c>
      <c r="AE41" s="4">
        <v>2.036</v>
      </c>
      <c r="AF41" s="4">
        <v>2.5</v>
      </c>
      <c r="AG41" s="4">
        <v>13.448</v>
      </c>
      <c r="AH41" s="4">
        <v>396.08183700000001</v>
      </c>
      <c r="AI41" s="4">
        <v>15.950734000000001</v>
      </c>
      <c r="AJ41" s="4">
        <v>161.378784</v>
      </c>
      <c r="AK41" s="4">
        <v>998</v>
      </c>
      <c r="AL41" s="4">
        <v>0</v>
      </c>
      <c r="AM41" s="4">
        <v>529</v>
      </c>
      <c r="AN41" s="4">
        <v>61</v>
      </c>
      <c r="AO41" s="4">
        <v>12.564075000000001</v>
      </c>
      <c r="AP41" s="4">
        <v>0</v>
      </c>
      <c r="AQ41" s="4">
        <v>0</v>
      </c>
      <c r="AR41" s="4">
        <v>115</v>
      </c>
      <c r="AS41" s="4">
        <v>38532</v>
      </c>
      <c r="AT41" s="4">
        <v>0</v>
      </c>
      <c r="AU41" s="4">
        <v>10.63</v>
      </c>
      <c r="AV41" s="4">
        <v>42595</v>
      </c>
      <c r="AW41" s="4">
        <v>0</v>
      </c>
      <c r="AX41" s="4">
        <v>0.61</v>
      </c>
      <c r="AY41">
        <v>0.98218749999999988</v>
      </c>
      <c r="AZ41" t="s">
        <v>66</v>
      </c>
      <c r="BA41" t="s">
        <v>218</v>
      </c>
      <c r="BB41">
        <v>1</v>
      </c>
      <c r="BC41" t="s">
        <v>477</v>
      </c>
      <c r="BD41">
        <v>9</v>
      </c>
      <c r="BE41">
        <v>118006.656</v>
      </c>
      <c r="BF41">
        <v>0.10192592017860416</v>
      </c>
      <c r="BG41">
        <v>0.10011036472542276</v>
      </c>
      <c r="BH41">
        <v>286959.85800000007</v>
      </c>
      <c r="BI41">
        <v>4.191505071068162E-2</v>
      </c>
      <c r="BJ41">
        <v>4.11684388698976E-2</v>
      </c>
      <c r="BK41">
        <v>1</v>
      </c>
      <c r="BL41" t="s">
        <v>71</v>
      </c>
      <c r="BM41">
        <v>-1</v>
      </c>
      <c r="BN41" t="s">
        <v>482</v>
      </c>
    </row>
    <row r="42" spans="1:66" x14ac:dyDescent="0.25">
      <c r="A42" s="143" t="str">
        <f t="shared" si="20"/>
        <v>신흥교통</v>
      </c>
      <c r="B42" s="143" t="str">
        <f t="shared" si="1"/>
        <v>82</v>
      </c>
      <c r="C42" s="144" t="str">
        <f t="shared" si="21"/>
        <v>70바4019</v>
      </c>
      <c r="D42" s="118" t="str">
        <f t="shared" si="22"/>
        <v>대형</v>
      </c>
      <c r="E42" s="114" t="str">
        <f t="shared" si="16"/>
        <v>C</v>
      </c>
      <c r="F42" s="164">
        <f t="shared" si="17"/>
        <v>0.89782608695652177</v>
      </c>
      <c r="G42" s="165">
        <f t="shared" si="18"/>
        <v>2.0649999999999999</v>
      </c>
      <c r="H42" s="166">
        <f t="shared" si="19"/>
        <v>2.2999999999999998</v>
      </c>
      <c r="I42" s="167">
        <f t="shared" si="23"/>
        <v>6668.1170000000002</v>
      </c>
      <c r="J42" s="168">
        <f t="shared" si="24"/>
        <v>2.6425970517261282E-2</v>
      </c>
      <c r="K42" s="168">
        <f t="shared" si="25"/>
        <v>0.36306509580999152</v>
      </c>
      <c r="L42" s="168">
        <f t="shared" si="26"/>
        <v>0.14891760297547268</v>
      </c>
      <c r="M42" s="169">
        <f t="shared" si="27"/>
        <v>14.33</v>
      </c>
      <c r="N42" s="170">
        <f t="shared" si="28"/>
        <v>0.24</v>
      </c>
      <c r="O42" s="170">
        <f t="shared" si="29"/>
        <v>9.4779999999999998</v>
      </c>
      <c r="P42" s="171">
        <f t="shared" si="30"/>
        <v>0</v>
      </c>
      <c r="Q42" s="172">
        <f t="shared" si="31"/>
        <v>70</v>
      </c>
      <c r="R42" s="173">
        <f t="shared" si="32"/>
        <v>26.214834687132679</v>
      </c>
      <c r="S42" s="145">
        <f t="shared" si="33"/>
        <v>16</v>
      </c>
      <c r="T42" s="145">
        <f t="shared" si="34"/>
        <v>632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247</v>
      </c>
      <c r="Z42" s="4" t="s">
        <v>202</v>
      </c>
      <c r="AA42" s="4" t="s">
        <v>48</v>
      </c>
      <c r="AB42" s="4">
        <v>525</v>
      </c>
      <c r="AC42" s="4">
        <v>6668.1170000000002</v>
      </c>
      <c r="AD42" s="4">
        <v>3229.4180000000001</v>
      </c>
      <c r="AE42" s="4">
        <v>2.0649999999999999</v>
      </c>
      <c r="AF42" s="4">
        <v>2.2999999999999998</v>
      </c>
      <c r="AG42" s="4">
        <v>14.33</v>
      </c>
      <c r="AH42" s="4">
        <v>416.64297599999998</v>
      </c>
      <c r="AI42" s="4">
        <v>11.010195</v>
      </c>
      <c r="AJ42" s="4">
        <v>151.26852199999999</v>
      </c>
      <c r="AK42" s="4">
        <v>993</v>
      </c>
      <c r="AL42" s="4">
        <v>16</v>
      </c>
      <c r="AM42" s="4">
        <v>632</v>
      </c>
      <c r="AN42" s="4">
        <v>70</v>
      </c>
      <c r="AO42" s="4">
        <v>16.004390000000001</v>
      </c>
      <c r="AP42" s="4">
        <v>814.5</v>
      </c>
      <c r="AQ42" s="4">
        <v>0</v>
      </c>
      <c r="AR42" s="4">
        <v>39</v>
      </c>
      <c r="AS42" s="4">
        <v>18791</v>
      </c>
      <c r="AT42" s="4">
        <v>0.24</v>
      </c>
      <c r="AU42" s="4">
        <v>9.4779999999999998</v>
      </c>
      <c r="AV42" s="4">
        <v>57672</v>
      </c>
      <c r="AW42" s="4">
        <v>0</v>
      </c>
      <c r="AX42" s="4">
        <v>0.56000000000000005</v>
      </c>
      <c r="AY42">
        <v>0.89363636363636367</v>
      </c>
      <c r="AZ42" t="s">
        <v>69</v>
      </c>
      <c r="BA42" t="s">
        <v>218</v>
      </c>
      <c r="BB42">
        <v>1</v>
      </c>
      <c r="BC42" t="s">
        <v>226</v>
      </c>
      <c r="BD42">
        <v>7</v>
      </c>
      <c r="BE42">
        <v>118006.656</v>
      </c>
      <c r="BF42">
        <v>0.11466099844401997</v>
      </c>
      <c r="BG42">
        <v>0.10246523770042876</v>
      </c>
      <c r="BH42">
        <v>286959.85800000007</v>
      </c>
      <c r="BI42">
        <v>4.71521037621924E-2</v>
      </c>
      <c r="BJ42">
        <v>4.2136834543850123E-2</v>
      </c>
      <c r="BK42">
        <v>1</v>
      </c>
      <c r="BL42" t="s">
        <v>68</v>
      </c>
      <c r="BM42">
        <v>-1</v>
      </c>
      <c r="BN42" t="s">
        <v>482</v>
      </c>
    </row>
    <row r="43" spans="1:66" x14ac:dyDescent="0.25">
      <c r="A43" s="146" t="str">
        <f t="shared" si="20"/>
        <v>신흥교통</v>
      </c>
      <c r="B43" s="146" t="str">
        <f t="shared" si="1"/>
        <v>82</v>
      </c>
      <c r="C43" s="147" t="str">
        <f t="shared" si="21"/>
        <v>71바6256</v>
      </c>
      <c r="D43" s="135" t="str">
        <f t="shared" si="22"/>
        <v>대형</v>
      </c>
      <c r="E43" s="131" t="str">
        <f t="shared" si="16"/>
        <v>C</v>
      </c>
      <c r="F43" s="154">
        <f t="shared" si="17"/>
        <v>0.73750000000000004</v>
      </c>
      <c r="G43" s="155">
        <f t="shared" si="18"/>
        <v>1.77</v>
      </c>
      <c r="H43" s="156">
        <f t="shared" si="19"/>
        <v>2.4</v>
      </c>
      <c r="I43" s="157">
        <f t="shared" si="23"/>
        <v>3168.07</v>
      </c>
      <c r="J43" s="158">
        <f t="shared" si="24"/>
        <v>9.1697059583830988E-3</v>
      </c>
      <c r="K43" s="158">
        <f t="shared" si="25"/>
        <v>0.46699239491905692</v>
      </c>
      <c r="L43" s="158">
        <f t="shared" si="26"/>
        <v>0.19664969524031981</v>
      </c>
      <c r="M43" s="159">
        <f t="shared" si="27"/>
        <v>19.625</v>
      </c>
      <c r="N43" s="160">
        <f t="shared" si="28"/>
        <v>6.3E-2</v>
      </c>
      <c r="O43" s="160">
        <f t="shared" si="29"/>
        <v>53.25</v>
      </c>
      <c r="P43" s="161">
        <f t="shared" si="30"/>
        <v>0</v>
      </c>
      <c r="Q43" s="162">
        <f t="shared" si="31"/>
        <v>75</v>
      </c>
      <c r="R43" s="163">
        <f t="shared" si="32"/>
        <v>28.044077765607025</v>
      </c>
      <c r="S43" s="148">
        <f t="shared" si="33"/>
        <v>2</v>
      </c>
      <c r="T43" s="148">
        <f t="shared" si="34"/>
        <v>1687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520</v>
      </c>
      <c r="Z43" s="4" t="s">
        <v>202</v>
      </c>
      <c r="AA43" s="4" t="s">
        <v>48</v>
      </c>
      <c r="AB43" s="4">
        <v>525</v>
      </c>
      <c r="AC43" s="4">
        <v>3168.07</v>
      </c>
      <c r="AD43" s="4">
        <v>1790.317</v>
      </c>
      <c r="AE43" s="4">
        <v>1.77</v>
      </c>
      <c r="AF43" s="4">
        <v>2.4</v>
      </c>
      <c r="AG43" s="4">
        <v>19.625</v>
      </c>
      <c r="AH43" s="4">
        <v>215.65358900000001</v>
      </c>
      <c r="AI43" s="4">
        <v>1.9774799999999999</v>
      </c>
      <c r="AJ43" s="4">
        <v>100.708586</v>
      </c>
      <c r="AK43" s="4">
        <v>623</v>
      </c>
      <c r="AL43" s="4">
        <v>2</v>
      </c>
      <c r="AM43" s="4">
        <v>1687</v>
      </c>
      <c r="AN43" s="4">
        <v>75</v>
      </c>
      <c r="AO43" s="4">
        <v>14.69055</v>
      </c>
      <c r="AP43" s="4">
        <v>1986.2</v>
      </c>
      <c r="AQ43" s="4">
        <v>0</v>
      </c>
      <c r="AR43" s="4">
        <v>101</v>
      </c>
      <c r="AS43" s="4">
        <v>64038</v>
      </c>
      <c r="AT43" s="4">
        <v>6.3E-2</v>
      </c>
      <c r="AU43" s="4">
        <v>53.25</v>
      </c>
      <c r="AV43" s="4">
        <v>27207</v>
      </c>
      <c r="AW43" s="4">
        <v>0</v>
      </c>
      <c r="AX43" s="4">
        <v>0.56000000000000005</v>
      </c>
      <c r="AY43">
        <v>0.8899999999999999</v>
      </c>
      <c r="AZ43" t="s">
        <v>69</v>
      </c>
      <c r="BA43" t="s">
        <v>218</v>
      </c>
      <c r="BB43">
        <v>2</v>
      </c>
      <c r="BC43" t="s">
        <v>478</v>
      </c>
      <c r="BD43">
        <v>13</v>
      </c>
      <c r="BE43">
        <v>118006.656</v>
      </c>
      <c r="BF43">
        <v>0.12583795273378479</v>
      </c>
      <c r="BG43">
        <v>0.11199577793306845</v>
      </c>
      <c r="BH43">
        <v>286959.85800000007</v>
      </c>
      <c r="BI43">
        <v>5.174840865721364E-2</v>
      </c>
      <c r="BJ43">
        <v>4.6056083704920134E-2</v>
      </c>
      <c r="BK43">
        <v>1</v>
      </c>
      <c r="BL43" t="s">
        <v>69</v>
      </c>
      <c r="BM43">
        <v>0</v>
      </c>
      <c r="BN43" t="s">
        <v>501</v>
      </c>
    </row>
    <row r="44" spans="1:66" x14ac:dyDescent="0.25">
      <c r="A44" s="143" t="str">
        <f t="shared" si="20"/>
        <v>신흥교통</v>
      </c>
      <c r="B44" s="143" t="str">
        <f t="shared" si="1"/>
        <v>82</v>
      </c>
      <c r="C44" s="144" t="str">
        <f t="shared" si="21"/>
        <v>71바6273</v>
      </c>
      <c r="D44" s="118" t="str">
        <f t="shared" si="22"/>
        <v>대형</v>
      </c>
      <c r="E44" s="114" t="str">
        <f t="shared" si="16"/>
        <v>S</v>
      </c>
      <c r="F44" s="164">
        <f t="shared" si="17"/>
        <v>0.81041666666666667</v>
      </c>
      <c r="G44" s="165">
        <f t="shared" si="18"/>
        <v>1.9450000000000001</v>
      </c>
      <c r="H44" s="166">
        <f t="shared" si="19"/>
        <v>2.4</v>
      </c>
      <c r="I44" s="167">
        <f t="shared" si="23"/>
        <v>4677.3919999999998</v>
      </c>
      <c r="J44" s="168">
        <f t="shared" si="24"/>
        <v>1.9451491977958611E-2</v>
      </c>
      <c r="K44" s="168">
        <f t="shared" si="25"/>
        <v>0.40253581123993076</v>
      </c>
      <c r="L44" s="168">
        <f t="shared" si="26"/>
        <v>0.20887708363977192</v>
      </c>
      <c r="M44" s="169">
        <f t="shared" si="27"/>
        <v>17.248000000000001</v>
      </c>
      <c r="N44" s="170">
        <f t="shared" si="28"/>
        <v>2.1000000000000001E-2</v>
      </c>
      <c r="O44" s="170">
        <f t="shared" si="29"/>
        <v>50.862000000000002</v>
      </c>
      <c r="P44" s="171">
        <f t="shared" si="30"/>
        <v>0</v>
      </c>
      <c r="Q44" s="172">
        <f t="shared" si="31"/>
        <v>77</v>
      </c>
      <c r="R44" s="173">
        <f t="shared" si="32"/>
        <v>28.070752412257516</v>
      </c>
      <c r="S44" s="145">
        <f t="shared" si="33"/>
        <v>1</v>
      </c>
      <c r="T44" s="145">
        <f t="shared" si="34"/>
        <v>2379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248</v>
      </c>
      <c r="Z44" s="4" t="s">
        <v>202</v>
      </c>
      <c r="AA44" s="4" t="s">
        <v>48</v>
      </c>
      <c r="AB44" s="4">
        <v>525</v>
      </c>
      <c r="AC44" s="4">
        <v>4677.3919999999998</v>
      </c>
      <c r="AD44" s="4">
        <v>2404.9340000000002</v>
      </c>
      <c r="AE44" s="4">
        <v>1.9450000000000001</v>
      </c>
      <c r="AF44" s="4">
        <v>2.4</v>
      </c>
      <c r="AG44" s="4">
        <v>17.248000000000001</v>
      </c>
      <c r="AH44" s="4">
        <v>288.27855499999998</v>
      </c>
      <c r="AI44" s="4">
        <v>5.6074479999999998</v>
      </c>
      <c r="AJ44" s="4">
        <v>116.04244199999999</v>
      </c>
      <c r="AK44" s="4">
        <v>977</v>
      </c>
      <c r="AL44" s="4">
        <v>1</v>
      </c>
      <c r="AM44" s="4">
        <v>2379</v>
      </c>
      <c r="AN44" s="4">
        <v>77</v>
      </c>
      <c r="AO44" s="4">
        <v>16.225251</v>
      </c>
      <c r="AP44" s="4">
        <v>2115.1999999999998</v>
      </c>
      <c r="AQ44" s="4">
        <v>0</v>
      </c>
      <c r="AR44" s="4">
        <v>37</v>
      </c>
      <c r="AS44" s="4">
        <v>19806</v>
      </c>
      <c r="AT44" s="4">
        <v>2.1000000000000001E-2</v>
      </c>
      <c r="AU44" s="4">
        <v>50.862000000000002</v>
      </c>
      <c r="AV44" s="4">
        <v>39797</v>
      </c>
      <c r="AW44" s="4">
        <v>0</v>
      </c>
      <c r="AX44" s="4">
        <v>0.56000000000000005</v>
      </c>
      <c r="AY44">
        <v>1.072121212121212</v>
      </c>
      <c r="AZ44" t="s">
        <v>71</v>
      </c>
      <c r="BA44" t="s">
        <v>218</v>
      </c>
      <c r="BB44">
        <v>1</v>
      </c>
      <c r="BC44" t="s">
        <v>220</v>
      </c>
      <c r="BD44">
        <v>6</v>
      </c>
      <c r="BE44">
        <v>118006.656</v>
      </c>
      <c r="BF44">
        <v>8.9903657637752224E-2</v>
      </c>
      <c r="BG44">
        <v>9.638761840071737E-2</v>
      </c>
      <c r="BH44">
        <v>286959.85800000007</v>
      </c>
      <c r="BI44">
        <v>3.6971129251116362E-2</v>
      </c>
      <c r="BJ44">
        <v>3.9637531906196871E-2</v>
      </c>
      <c r="BK44">
        <v>1</v>
      </c>
      <c r="BL44" t="s">
        <v>71</v>
      </c>
      <c r="BM44">
        <v>0</v>
      </c>
      <c r="BN44" t="s">
        <v>501</v>
      </c>
    </row>
    <row r="45" spans="1:66" x14ac:dyDescent="0.25">
      <c r="A45" s="146" t="str">
        <f t="shared" si="20"/>
        <v>신흥교통</v>
      </c>
      <c r="B45" s="146" t="str">
        <f t="shared" si="1"/>
        <v>82</v>
      </c>
      <c r="C45" s="147" t="str">
        <f t="shared" si="21"/>
        <v>74바1001</v>
      </c>
      <c r="D45" s="135" t="str">
        <f t="shared" si="22"/>
        <v>대형</v>
      </c>
      <c r="E45" s="131" t="str">
        <f t="shared" si="16"/>
        <v>B</v>
      </c>
      <c r="F45" s="154">
        <f t="shared" si="17"/>
        <v>0.76839999999999997</v>
      </c>
      <c r="G45" s="155">
        <f t="shared" si="18"/>
        <v>1.921</v>
      </c>
      <c r="H45" s="156">
        <f t="shared" si="19"/>
        <v>2.5</v>
      </c>
      <c r="I45" s="157">
        <f t="shared" si="23"/>
        <v>5049.1490000000003</v>
      </c>
      <c r="J45" s="158">
        <f t="shared" si="24"/>
        <v>1.7195666254227839E-2</v>
      </c>
      <c r="K45" s="158">
        <f t="shared" si="25"/>
        <v>0.43399040397403305</v>
      </c>
      <c r="L45" s="158">
        <f t="shared" si="26"/>
        <v>0.15428342479098953</v>
      </c>
      <c r="M45" s="159">
        <f t="shared" si="27"/>
        <v>15.452999999999999</v>
      </c>
      <c r="N45" s="160">
        <f t="shared" si="28"/>
        <v>0.41599999999999998</v>
      </c>
      <c r="O45" s="160">
        <f t="shared" si="29"/>
        <v>28.797000000000001</v>
      </c>
      <c r="P45" s="161">
        <f t="shared" si="30"/>
        <v>0</v>
      </c>
      <c r="Q45" s="162">
        <f t="shared" si="31"/>
        <v>76</v>
      </c>
      <c r="R45" s="163">
        <f t="shared" si="32"/>
        <v>27.653893772692847</v>
      </c>
      <c r="S45" s="148">
        <f t="shared" si="33"/>
        <v>21</v>
      </c>
      <c r="T45" s="148">
        <f t="shared" si="34"/>
        <v>1454</v>
      </c>
      <c r="U45" t="s">
        <v>118</v>
      </c>
      <c r="V45" t="s">
        <v>123</v>
      </c>
      <c r="W45" t="s">
        <v>118</v>
      </c>
      <c r="X45" s="4" t="s">
        <v>123</v>
      </c>
      <c r="Y45" s="4" t="s">
        <v>249</v>
      </c>
      <c r="Z45" s="4" t="s">
        <v>202</v>
      </c>
      <c r="AA45" s="4" t="s">
        <v>48</v>
      </c>
      <c r="AB45" s="4">
        <v>525</v>
      </c>
      <c r="AC45" s="4">
        <v>5049.1490000000003</v>
      </c>
      <c r="AD45" s="4">
        <v>2628.1790000000001</v>
      </c>
      <c r="AE45" s="4">
        <v>1.921</v>
      </c>
      <c r="AF45" s="4">
        <v>2.5</v>
      </c>
      <c r="AG45" s="4">
        <v>15.452999999999999</v>
      </c>
      <c r="AH45" s="4">
        <v>332.68772000000001</v>
      </c>
      <c r="AI45" s="4">
        <v>5.7207869999999996</v>
      </c>
      <c r="AJ45" s="4">
        <v>144.38327799999999</v>
      </c>
      <c r="AK45" s="4">
        <v>779</v>
      </c>
      <c r="AL45" s="4">
        <v>21</v>
      </c>
      <c r="AM45" s="4">
        <v>1454</v>
      </c>
      <c r="AN45" s="4">
        <v>76</v>
      </c>
      <c r="AO45" s="4">
        <v>15.176842000000001</v>
      </c>
      <c r="AP45" s="4">
        <v>3108.5</v>
      </c>
      <c r="AQ45" s="4">
        <v>0</v>
      </c>
      <c r="AR45" s="4">
        <v>110</v>
      </c>
      <c r="AS45" s="4">
        <v>71176</v>
      </c>
      <c r="AT45" s="4">
        <v>0.41599999999999998</v>
      </c>
      <c r="AU45" s="4">
        <v>28.797000000000001</v>
      </c>
      <c r="AV45" s="4">
        <v>43656</v>
      </c>
      <c r="AW45" s="4">
        <v>0</v>
      </c>
      <c r="AX45" s="4">
        <v>0.52</v>
      </c>
      <c r="AY45">
        <v>0.91484848484848491</v>
      </c>
      <c r="AZ45" t="s">
        <v>68</v>
      </c>
      <c r="BA45" t="s">
        <v>218</v>
      </c>
      <c r="BB45">
        <v>1</v>
      </c>
      <c r="BC45" t="s">
        <v>224</v>
      </c>
      <c r="BD45">
        <v>7</v>
      </c>
      <c r="BE45">
        <v>118006.656</v>
      </c>
      <c r="BF45">
        <v>0.11231242752951155</v>
      </c>
      <c r="BG45">
        <v>0.10274885415502891</v>
      </c>
      <c r="BH45">
        <v>286959.85800000007</v>
      </c>
      <c r="BI45">
        <v>4.6186299687951467E-2</v>
      </c>
      <c r="BJ45">
        <v>4.2253466290280449E-2</v>
      </c>
      <c r="BK45">
        <v>1</v>
      </c>
      <c r="BL45" t="s">
        <v>68</v>
      </c>
      <c r="BM45">
        <v>0</v>
      </c>
      <c r="BN45" t="s">
        <v>501</v>
      </c>
    </row>
    <row r="46" spans="1:66" x14ac:dyDescent="0.25">
      <c r="A46" s="143" t="str">
        <f t="shared" ref="A46:A48" si="35">W46</f>
        <v>신흥교통</v>
      </c>
      <c r="B46" s="143" t="str">
        <f t="shared" si="1"/>
        <v>82</v>
      </c>
      <c r="C46" s="144" t="str">
        <f t="shared" ref="C46:C48" si="36">Y46</f>
        <v>74바1002</v>
      </c>
      <c r="D46" s="118" t="str">
        <f t="shared" ref="D46:D48" si="37">Z46</f>
        <v>대형</v>
      </c>
      <c r="E46" s="114" t="str">
        <f t="shared" ref="E46:E48" si="38">AZ46</f>
        <v>B</v>
      </c>
      <c r="F46" s="164">
        <f t="shared" ref="F46:F48" si="39">G46/H46</f>
        <v>0.81720000000000004</v>
      </c>
      <c r="G46" s="165">
        <f t="shared" ref="G46:G48" si="40">AE46</f>
        <v>2.0430000000000001</v>
      </c>
      <c r="H46" s="166">
        <f t="shared" ref="H46:H48" si="41">AF46</f>
        <v>2.5</v>
      </c>
      <c r="I46" s="167">
        <f t="shared" ref="I46:I48" si="42">AC46</f>
        <v>5822.3209999999999</v>
      </c>
      <c r="J46" s="168">
        <f t="shared" ref="J46:J48" si="43">AI46/AH46</f>
        <v>1.598012127689789E-2</v>
      </c>
      <c r="K46" s="168">
        <f t="shared" ref="K46:K48" si="44">AJ46/AH46</f>
        <v>0.36419990717443917</v>
      </c>
      <c r="L46" s="168">
        <f t="shared" ref="L46:L48" si="45">AK46/AC46</f>
        <v>0.18978685647871357</v>
      </c>
      <c r="M46" s="169">
        <f t="shared" ref="M46:M48" si="46">AG46</f>
        <v>12.789</v>
      </c>
      <c r="N46" s="170">
        <f t="shared" ref="N46:N48" si="47">IF(AW46=0,AT46,"속도계이상")</f>
        <v>0.10299999999999999</v>
      </c>
      <c r="O46" s="170">
        <f t="shared" ref="O46:O48" si="48">IF(AW46=0,AU46,"속도계이상")</f>
        <v>14.651</v>
      </c>
      <c r="P46" s="171">
        <f t="shared" ref="P46:P48" si="49">AQ46/60</f>
        <v>0</v>
      </c>
      <c r="Q46" s="172">
        <f t="shared" ref="Q46:Q48" si="50">AN46</f>
        <v>71</v>
      </c>
      <c r="R46" s="173">
        <f t="shared" ref="R46:R48" si="51">AC46/(AH46-AI46-AJ46)</f>
        <v>26.951541125159341</v>
      </c>
      <c r="S46" s="145">
        <f t="shared" ref="S46:S48" si="52">IF(AW46=0,AL46,"속도계이상")</f>
        <v>6</v>
      </c>
      <c r="T46" s="145">
        <f t="shared" ref="T46:T48" si="53">IF(AW46=0,AM46,"속도계이상")</f>
        <v>853</v>
      </c>
      <c r="U46" t="s">
        <v>118</v>
      </c>
      <c r="V46" t="s">
        <v>123</v>
      </c>
      <c r="W46" t="s">
        <v>118</v>
      </c>
      <c r="X46" s="4" t="s">
        <v>123</v>
      </c>
      <c r="Y46" s="4" t="s">
        <v>250</v>
      </c>
      <c r="Z46" s="4" t="s">
        <v>202</v>
      </c>
      <c r="AA46" s="4" t="s">
        <v>48</v>
      </c>
      <c r="AB46" s="4">
        <v>525</v>
      </c>
      <c r="AC46" s="4">
        <v>5822.3209999999999</v>
      </c>
      <c r="AD46" s="4">
        <v>2850.223</v>
      </c>
      <c r="AE46" s="4">
        <v>2.0430000000000001</v>
      </c>
      <c r="AF46" s="4">
        <v>2.5</v>
      </c>
      <c r="AG46" s="4">
        <v>12.789</v>
      </c>
      <c r="AH46" s="4">
        <v>348.53546499999999</v>
      </c>
      <c r="AI46" s="4">
        <v>5.5696389999999996</v>
      </c>
      <c r="AJ46" s="4">
        <v>126.936584</v>
      </c>
      <c r="AK46" s="4">
        <v>1105</v>
      </c>
      <c r="AL46" s="4">
        <v>6</v>
      </c>
      <c r="AM46" s="4">
        <v>853</v>
      </c>
      <c r="AN46" s="4">
        <v>71</v>
      </c>
      <c r="AO46" s="4">
        <v>16.705103000000001</v>
      </c>
      <c r="AP46" s="4">
        <v>1361.6</v>
      </c>
      <c r="AQ46" s="4">
        <v>0</v>
      </c>
      <c r="AR46" s="4">
        <v>31</v>
      </c>
      <c r="AS46" s="4">
        <v>12496</v>
      </c>
      <c r="AT46" s="4">
        <v>0.10299999999999999</v>
      </c>
      <c r="AU46" s="4">
        <v>14.651</v>
      </c>
      <c r="AV46" s="4">
        <v>49893</v>
      </c>
      <c r="AW46" s="4">
        <v>0</v>
      </c>
      <c r="AX46" s="4">
        <v>0.5</v>
      </c>
      <c r="AY46">
        <v>0.91129032258064524</v>
      </c>
      <c r="AZ46" t="s">
        <v>68</v>
      </c>
      <c r="BA46" t="s">
        <v>218</v>
      </c>
      <c r="BB46">
        <v>3</v>
      </c>
      <c r="BC46" t="s">
        <v>521</v>
      </c>
      <c r="BD46">
        <v>11</v>
      </c>
      <c r="BE46">
        <v>118006.656</v>
      </c>
      <c r="BF46">
        <v>0.10865453216469417</v>
      </c>
      <c r="BG46">
        <v>9.901582366621324E-2</v>
      </c>
      <c r="BH46">
        <v>286959.85800000007</v>
      </c>
      <c r="BI46">
        <v>4.4682061419196818E-2</v>
      </c>
      <c r="BJ46">
        <v>4.0718330164268068E-2</v>
      </c>
      <c r="BK46">
        <v>1</v>
      </c>
      <c r="BL46" t="s">
        <v>68</v>
      </c>
      <c r="BM46">
        <v>0</v>
      </c>
      <c r="BN46" t="s">
        <v>501</v>
      </c>
    </row>
    <row r="47" spans="1:66" x14ac:dyDescent="0.25">
      <c r="A47" s="146" t="str">
        <f t="shared" si="35"/>
        <v>신흥교통</v>
      </c>
      <c r="B47" s="146" t="str">
        <f t="shared" si="1"/>
        <v>82</v>
      </c>
      <c r="C47" s="147" t="str">
        <f t="shared" si="36"/>
        <v>74바1003</v>
      </c>
      <c r="D47" s="135" t="str">
        <f t="shared" si="37"/>
        <v>대형</v>
      </c>
      <c r="E47" s="131" t="str">
        <f t="shared" si="38"/>
        <v>A</v>
      </c>
      <c r="F47" s="154">
        <f t="shared" si="39"/>
        <v>0.78166666666666662</v>
      </c>
      <c r="G47" s="155">
        <f t="shared" si="40"/>
        <v>1.8759999999999999</v>
      </c>
      <c r="H47" s="156">
        <f t="shared" si="41"/>
        <v>2.4</v>
      </c>
      <c r="I47" s="157">
        <f t="shared" si="42"/>
        <v>3245.2109999999998</v>
      </c>
      <c r="J47" s="158">
        <f t="shared" si="43"/>
        <v>2.576055913077923E-2</v>
      </c>
      <c r="K47" s="158">
        <f t="shared" si="44"/>
        <v>0.39432145171623034</v>
      </c>
      <c r="L47" s="158">
        <f t="shared" si="45"/>
        <v>0.17964933559019738</v>
      </c>
      <c r="M47" s="159">
        <f t="shared" si="46"/>
        <v>16.98</v>
      </c>
      <c r="N47" s="160">
        <f t="shared" si="47"/>
        <v>3.1E-2</v>
      </c>
      <c r="O47" s="160">
        <f t="shared" si="48"/>
        <v>17.04</v>
      </c>
      <c r="P47" s="161">
        <f t="shared" si="49"/>
        <v>0</v>
      </c>
      <c r="Q47" s="162">
        <f t="shared" si="50"/>
        <v>70</v>
      </c>
      <c r="R47" s="163">
        <f t="shared" si="51"/>
        <v>26.776890951439981</v>
      </c>
      <c r="S47" s="148">
        <f t="shared" si="52"/>
        <v>1</v>
      </c>
      <c r="T47" s="148">
        <f t="shared" si="53"/>
        <v>553</v>
      </c>
      <c r="U47" t="s">
        <v>118</v>
      </c>
      <c r="V47" t="s">
        <v>123</v>
      </c>
      <c r="W47" t="s">
        <v>118</v>
      </c>
      <c r="X47" s="4" t="s">
        <v>123</v>
      </c>
      <c r="Y47" s="4" t="s">
        <v>251</v>
      </c>
      <c r="Z47" s="4" t="s">
        <v>202</v>
      </c>
      <c r="AA47" s="4" t="s">
        <v>48</v>
      </c>
      <c r="AB47" s="4">
        <v>525</v>
      </c>
      <c r="AC47" s="4">
        <v>3245.2109999999998</v>
      </c>
      <c r="AD47" s="4">
        <v>1730.048</v>
      </c>
      <c r="AE47" s="4">
        <v>1.8759999999999999</v>
      </c>
      <c r="AF47" s="4">
        <v>2.4</v>
      </c>
      <c r="AG47" s="4">
        <v>16.98</v>
      </c>
      <c r="AH47" s="4">
        <v>208.98552599999999</v>
      </c>
      <c r="AI47" s="4">
        <v>5.3835839999999999</v>
      </c>
      <c r="AJ47" s="4">
        <v>82.407476000000003</v>
      </c>
      <c r="AK47" s="4">
        <v>583</v>
      </c>
      <c r="AL47" s="4">
        <v>1</v>
      </c>
      <c r="AM47" s="4">
        <v>553</v>
      </c>
      <c r="AN47" s="4">
        <v>70</v>
      </c>
      <c r="AO47" s="4">
        <v>15.5284</v>
      </c>
      <c r="AP47" s="4">
        <v>1296.5999999999999</v>
      </c>
      <c r="AQ47" s="4">
        <v>0</v>
      </c>
      <c r="AR47" s="4">
        <v>51</v>
      </c>
      <c r="AS47" s="4">
        <v>20713</v>
      </c>
      <c r="AT47" s="4">
        <v>3.1E-2</v>
      </c>
      <c r="AU47" s="4">
        <v>17.04</v>
      </c>
      <c r="AV47" s="4">
        <v>27353</v>
      </c>
      <c r="AW47" s="4">
        <v>0</v>
      </c>
      <c r="AX47" s="4">
        <v>0.56000000000000005</v>
      </c>
      <c r="AY47">
        <v>0.95757575757575764</v>
      </c>
      <c r="AZ47" t="s">
        <v>66</v>
      </c>
      <c r="BA47" t="s">
        <v>218</v>
      </c>
      <c r="BB47">
        <v>3</v>
      </c>
      <c r="BC47" t="s">
        <v>479</v>
      </c>
      <c r="BD47">
        <v>11</v>
      </c>
      <c r="BE47">
        <v>118006.656</v>
      </c>
      <c r="BF47">
        <v>0.12237507179256059</v>
      </c>
      <c r="BG47">
        <v>0.11718340208014894</v>
      </c>
      <c r="BH47">
        <v>286959.85800000007</v>
      </c>
      <c r="BI47">
        <v>5.0324366274254281E-2</v>
      </c>
      <c r="BJ47">
        <v>4.818939315958895E-2</v>
      </c>
      <c r="BK47">
        <v>1</v>
      </c>
      <c r="BL47" t="s">
        <v>68</v>
      </c>
      <c r="BM47">
        <v>1</v>
      </c>
      <c r="BN47" t="s">
        <v>522</v>
      </c>
    </row>
    <row r="48" spans="1:66" x14ac:dyDescent="0.25">
      <c r="A48" s="143" t="str">
        <f t="shared" si="35"/>
        <v>신흥교통</v>
      </c>
      <c r="B48" s="143" t="str">
        <f t="shared" si="1"/>
        <v>82</v>
      </c>
      <c r="C48" s="144" t="str">
        <f t="shared" si="36"/>
        <v>74바1004</v>
      </c>
      <c r="D48" s="118" t="str">
        <f t="shared" si="37"/>
        <v>대형</v>
      </c>
      <c r="E48" s="114" t="str">
        <f t="shared" si="38"/>
        <v>B</v>
      </c>
      <c r="F48" s="164">
        <f t="shared" si="39"/>
        <v>0.76</v>
      </c>
      <c r="G48" s="165">
        <f t="shared" si="40"/>
        <v>1.9</v>
      </c>
      <c r="H48" s="166">
        <f t="shared" si="41"/>
        <v>2.5</v>
      </c>
      <c r="I48" s="167">
        <f t="shared" si="42"/>
        <v>6829.2579999999998</v>
      </c>
      <c r="J48" s="168">
        <f t="shared" si="43"/>
        <v>3.2068585172404719E-2</v>
      </c>
      <c r="K48" s="168">
        <f t="shared" si="44"/>
        <v>0.41417603647682094</v>
      </c>
      <c r="L48" s="168">
        <f t="shared" si="45"/>
        <v>0.14232878593838452</v>
      </c>
      <c r="M48" s="169">
        <f t="shared" si="46"/>
        <v>17.11</v>
      </c>
      <c r="N48" s="170">
        <f t="shared" si="47"/>
        <v>7.2999999999999995E-2</v>
      </c>
      <c r="O48" s="170">
        <f t="shared" si="48"/>
        <v>35.332999999999998</v>
      </c>
      <c r="P48" s="171">
        <f t="shared" si="49"/>
        <v>0</v>
      </c>
      <c r="Q48" s="172">
        <f t="shared" si="50"/>
        <v>73</v>
      </c>
      <c r="R48" s="173">
        <f t="shared" si="51"/>
        <v>28.272965036448536</v>
      </c>
      <c r="S48" s="145">
        <f t="shared" si="52"/>
        <v>5</v>
      </c>
      <c r="T48" s="145">
        <f t="shared" si="53"/>
        <v>2413</v>
      </c>
      <c r="U48" t="s">
        <v>118</v>
      </c>
      <c r="V48" t="s">
        <v>123</v>
      </c>
      <c r="W48" t="s">
        <v>118</v>
      </c>
      <c r="X48" s="4" t="s">
        <v>123</v>
      </c>
      <c r="Y48" s="4" t="s">
        <v>252</v>
      </c>
      <c r="Z48" s="4" t="s">
        <v>202</v>
      </c>
      <c r="AA48" s="4" t="s">
        <v>48</v>
      </c>
      <c r="AB48" s="4">
        <v>525</v>
      </c>
      <c r="AC48" s="4">
        <v>6829.2579999999998</v>
      </c>
      <c r="AD48" s="4">
        <v>3594.527</v>
      </c>
      <c r="AE48" s="4">
        <v>1.9</v>
      </c>
      <c r="AF48" s="4">
        <v>2.5</v>
      </c>
      <c r="AG48" s="4">
        <v>17.11</v>
      </c>
      <c r="AH48" s="4">
        <v>436.19853899999998</v>
      </c>
      <c r="AI48" s="4">
        <v>13.98827</v>
      </c>
      <c r="AJ48" s="4">
        <v>180.662982</v>
      </c>
      <c r="AK48" s="4">
        <v>972</v>
      </c>
      <c r="AL48" s="4">
        <v>5</v>
      </c>
      <c r="AM48" s="4">
        <v>2413</v>
      </c>
      <c r="AN48" s="4">
        <v>73</v>
      </c>
      <c r="AO48" s="4">
        <v>15.656306000000001</v>
      </c>
      <c r="AP48" s="4">
        <v>2920</v>
      </c>
      <c r="AQ48" s="4">
        <v>0</v>
      </c>
      <c r="AR48" s="4">
        <v>98</v>
      </c>
      <c r="AS48" s="4">
        <v>52055</v>
      </c>
      <c r="AT48" s="4">
        <v>7.2999999999999995E-2</v>
      </c>
      <c r="AU48" s="4">
        <v>35.332999999999998</v>
      </c>
      <c r="AV48" s="4">
        <v>60748</v>
      </c>
      <c r="AW48" s="4">
        <v>0</v>
      </c>
      <c r="AX48" s="4">
        <v>0.54</v>
      </c>
      <c r="AY48">
        <v>0.91294117647058826</v>
      </c>
      <c r="AZ48" t="s">
        <v>68</v>
      </c>
      <c r="BA48" t="s">
        <v>218</v>
      </c>
      <c r="BB48">
        <v>2</v>
      </c>
      <c r="BC48" t="s">
        <v>229</v>
      </c>
      <c r="BD48">
        <v>8</v>
      </c>
      <c r="BE48">
        <v>118006.656</v>
      </c>
      <c r="BF48">
        <v>0.10625360827104531</v>
      </c>
      <c r="BG48">
        <v>9.7003294139213131E-2</v>
      </c>
      <c r="BH48">
        <v>286959.85800000007</v>
      </c>
      <c r="BI48">
        <v>4.3694728201322142E-2</v>
      </c>
      <c r="BJ48">
        <v>3.9890716569677624E-2</v>
      </c>
      <c r="BK48">
        <v>1</v>
      </c>
      <c r="BL48" t="s">
        <v>68</v>
      </c>
      <c r="BM48">
        <v>0</v>
      </c>
      <c r="BN48" t="s">
        <v>501</v>
      </c>
    </row>
    <row r="49" spans="1:66" x14ac:dyDescent="0.25">
      <c r="A49" s="146" t="str">
        <f t="shared" ref="A49:A52" si="54">W49</f>
        <v>신흥교통</v>
      </c>
      <c r="B49" s="146" t="str">
        <f t="shared" ref="B49:B52" si="55">X49</f>
        <v>82</v>
      </c>
      <c r="C49" s="147" t="str">
        <f t="shared" ref="C49:C52" si="56">Y49</f>
        <v>74바1005</v>
      </c>
      <c r="D49" s="135" t="str">
        <f t="shared" ref="D49:D52" si="57">Z49</f>
        <v>대형</v>
      </c>
      <c r="E49" s="131" t="str">
        <f t="shared" ref="E49:E52" si="58">AZ49</f>
        <v>B</v>
      </c>
      <c r="F49" s="154">
        <f t="shared" ref="F49:F52" si="59">G49/H49</f>
        <v>0.79720000000000002</v>
      </c>
      <c r="G49" s="155">
        <f t="shared" ref="G49:G52" si="60">AE49</f>
        <v>1.9930000000000001</v>
      </c>
      <c r="H49" s="156">
        <f t="shared" ref="H49:H52" si="61">AF49</f>
        <v>2.5</v>
      </c>
      <c r="I49" s="157">
        <f t="shared" ref="I49:I52" si="62">AC49</f>
        <v>6910.2359999999999</v>
      </c>
      <c r="J49" s="158">
        <f t="shared" ref="J49:J52" si="63">AI49/AH49</f>
        <v>1.7850608582256913E-2</v>
      </c>
      <c r="K49" s="158">
        <f t="shared" ref="K49:K52" si="64">AJ49/AH49</f>
        <v>0.41257368033231373</v>
      </c>
      <c r="L49" s="158">
        <f t="shared" ref="L49:L52" si="65">AK49/AC49</f>
        <v>0.1819040623214605</v>
      </c>
      <c r="M49" s="159">
        <f t="shared" ref="M49:M52" si="66">AG49</f>
        <v>15.512</v>
      </c>
      <c r="N49" s="160">
        <f t="shared" ref="N49:N52" si="67">IF(AW49=0,AT49,"속도계이상")</f>
        <v>1.4E-2</v>
      </c>
      <c r="O49" s="160">
        <f t="shared" ref="O49:O52" si="68">IF(AW49=0,AU49,"속도계이상")</f>
        <v>21.736000000000001</v>
      </c>
      <c r="P49" s="161">
        <f t="shared" ref="P49:P52" si="69">AQ49/60</f>
        <v>0</v>
      </c>
      <c r="Q49" s="162">
        <f t="shared" ref="Q49:Q52" si="70">AN49</f>
        <v>73</v>
      </c>
      <c r="R49" s="163">
        <f t="shared" ref="R49:R52" si="71">AC49/(AH49-AI49-AJ49)</f>
        <v>27.692413895854425</v>
      </c>
      <c r="S49" s="148">
        <f t="shared" ref="S49:S52" si="72">IF(AW49=0,AL49,"속도계이상")</f>
        <v>1</v>
      </c>
      <c r="T49" s="148">
        <f t="shared" ref="T49:T52" si="73">IF(AW49=0,AM49,"속도계이상")</f>
        <v>1502</v>
      </c>
      <c r="U49" t="s">
        <v>118</v>
      </c>
      <c r="V49" t="s">
        <v>123</v>
      </c>
      <c r="W49" t="s">
        <v>118</v>
      </c>
      <c r="X49" s="4" t="s">
        <v>123</v>
      </c>
      <c r="Y49" s="4" t="s">
        <v>253</v>
      </c>
      <c r="Z49" s="4" t="s">
        <v>202</v>
      </c>
      <c r="AA49" s="4" t="s">
        <v>48</v>
      </c>
      <c r="AB49" s="4">
        <v>525</v>
      </c>
      <c r="AC49" s="4">
        <v>6910.2359999999999</v>
      </c>
      <c r="AD49" s="4">
        <v>3467.4209999999998</v>
      </c>
      <c r="AE49" s="4">
        <v>1.9930000000000001</v>
      </c>
      <c r="AF49" s="4">
        <v>2.5</v>
      </c>
      <c r="AG49" s="4">
        <v>15.512</v>
      </c>
      <c r="AH49" s="4">
        <v>438.107416</v>
      </c>
      <c r="AI49" s="4">
        <v>7.8204840000000004</v>
      </c>
      <c r="AJ49" s="4">
        <v>180.751589</v>
      </c>
      <c r="AK49" s="4">
        <v>1257</v>
      </c>
      <c r="AL49" s="4">
        <v>1</v>
      </c>
      <c r="AM49" s="4">
        <v>1502</v>
      </c>
      <c r="AN49" s="4">
        <v>73</v>
      </c>
      <c r="AO49" s="4">
        <v>15.772926</v>
      </c>
      <c r="AP49" s="4">
        <v>1435.2</v>
      </c>
      <c r="AQ49" s="4">
        <v>0</v>
      </c>
      <c r="AR49" s="4">
        <v>86</v>
      </c>
      <c r="AS49" s="4">
        <v>42736</v>
      </c>
      <c r="AT49" s="4">
        <v>1.4E-2</v>
      </c>
      <c r="AU49" s="4">
        <v>21.736000000000001</v>
      </c>
      <c r="AV49" s="4">
        <v>61121</v>
      </c>
      <c r="AW49" s="4">
        <v>0</v>
      </c>
      <c r="AX49" s="4">
        <v>0.54</v>
      </c>
      <c r="AY49">
        <v>0.92349999999999999</v>
      </c>
      <c r="AZ49" t="s">
        <v>68</v>
      </c>
      <c r="BA49" t="s">
        <v>231</v>
      </c>
      <c r="BB49">
        <v>1</v>
      </c>
      <c r="BC49" t="s">
        <v>235</v>
      </c>
      <c r="BD49">
        <v>16</v>
      </c>
      <c r="BE49">
        <v>51311.971000000005</v>
      </c>
      <c r="BF49">
        <v>0.10447121588839375</v>
      </c>
      <c r="BG49">
        <v>9.6479167872931634E-2</v>
      </c>
      <c r="BH49">
        <v>286959.85800000007</v>
      </c>
      <c r="BI49">
        <v>1.8680745235105319E-2</v>
      </c>
      <c r="BJ49">
        <v>1.7251668224619762E-2</v>
      </c>
      <c r="BK49">
        <v>2</v>
      </c>
      <c r="BL49" t="s">
        <v>66</v>
      </c>
      <c r="BM49">
        <v>-1</v>
      </c>
      <c r="BN49" t="s">
        <v>482</v>
      </c>
    </row>
    <row r="50" spans="1:66" x14ac:dyDescent="0.25">
      <c r="A50" s="143" t="str">
        <f t="shared" si="54"/>
        <v>신흥교통</v>
      </c>
      <c r="B50" s="143" t="str">
        <f t="shared" si="55"/>
        <v>93</v>
      </c>
      <c r="C50" s="144" t="str">
        <f t="shared" si="56"/>
        <v>70바4005</v>
      </c>
      <c r="D50" s="118" t="str">
        <f t="shared" si="57"/>
        <v>대형</v>
      </c>
      <c r="E50" s="114" t="str">
        <f t="shared" si="58"/>
        <v>A</v>
      </c>
      <c r="F50" s="164">
        <f t="shared" si="59"/>
        <v>0.96899999999999997</v>
      </c>
      <c r="G50" s="165">
        <f t="shared" si="60"/>
        <v>1.9379999999999999</v>
      </c>
      <c r="H50" s="166">
        <f t="shared" si="61"/>
        <v>2</v>
      </c>
      <c r="I50" s="167">
        <f t="shared" si="62"/>
        <v>6085.4979999999996</v>
      </c>
      <c r="J50" s="168">
        <f t="shared" si="63"/>
        <v>3.1826839296284055E-2</v>
      </c>
      <c r="K50" s="168">
        <f t="shared" si="64"/>
        <v>0.37335989343417075</v>
      </c>
      <c r="L50" s="168">
        <f t="shared" si="65"/>
        <v>0.19275332930846417</v>
      </c>
      <c r="M50" s="169">
        <f t="shared" si="66"/>
        <v>15.766999999999999</v>
      </c>
      <c r="N50" s="170">
        <f t="shared" si="67"/>
        <v>1.6E-2</v>
      </c>
      <c r="O50" s="170">
        <f t="shared" si="68"/>
        <v>5.1109999999999998</v>
      </c>
      <c r="P50" s="171">
        <f t="shared" si="69"/>
        <v>0</v>
      </c>
      <c r="Q50" s="172">
        <f t="shared" si="70"/>
        <v>77</v>
      </c>
      <c r="R50" s="173">
        <f t="shared" si="71"/>
        <v>26.262719907303165</v>
      </c>
      <c r="S50" s="145">
        <f t="shared" si="72"/>
        <v>1</v>
      </c>
      <c r="T50" s="145">
        <f t="shared" si="73"/>
        <v>311</v>
      </c>
      <c r="U50" t="s">
        <v>118</v>
      </c>
      <c r="V50" t="s">
        <v>124</v>
      </c>
      <c r="W50" t="s">
        <v>118</v>
      </c>
      <c r="X50" s="4" t="s">
        <v>124</v>
      </c>
      <c r="Y50" s="4" t="s">
        <v>254</v>
      </c>
      <c r="Z50" s="4" t="s">
        <v>202</v>
      </c>
      <c r="AA50" s="4" t="s">
        <v>48</v>
      </c>
      <c r="AB50" s="4">
        <v>525</v>
      </c>
      <c r="AC50" s="4">
        <v>6085.4979999999996</v>
      </c>
      <c r="AD50" s="4">
        <v>3140.1120000000001</v>
      </c>
      <c r="AE50" s="4">
        <v>1.9379999999999999</v>
      </c>
      <c r="AF50" s="4">
        <v>2</v>
      </c>
      <c r="AG50" s="4">
        <v>15.766999999999999</v>
      </c>
      <c r="AH50" s="4">
        <v>389.56127199999997</v>
      </c>
      <c r="AI50" s="4">
        <v>12.398504000000001</v>
      </c>
      <c r="AJ50" s="4">
        <v>145.44655499999999</v>
      </c>
      <c r="AK50" s="4">
        <v>1173</v>
      </c>
      <c r="AL50" s="4">
        <v>1</v>
      </c>
      <c r="AM50" s="4">
        <v>311</v>
      </c>
      <c r="AN50" s="4">
        <v>77</v>
      </c>
      <c r="AO50" s="4">
        <v>15.621414</v>
      </c>
      <c r="AP50" s="4">
        <v>3272.7</v>
      </c>
      <c r="AQ50" s="4">
        <v>0</v>
      </c>
      <c r="AR50" s="4">
        <v>10</v>
      </c>
      <c r="AS50" s="4">
        <v>2057</v>
      </c>
      <c r="AT50" s="4">
        <v>1.6E-2</v>
      </c>
      <c r="AU50" s="4">
        <v>5.1109999999999998</v>
      </c>
      <c r="AV50" s="4">
        <v>53286</v>
      </c>
      <c r="AW50" s="4">
        <v>0</v>
      </c>
      <c r="AX50" s="4">
        <v>0.56000000000000005</v>
      </c>
      <c r="AY50">
        <v>0.98699999999999999</v>
      </c>
      <c r="AZ50" t="s">
        <v>66</v>
      </c>
      <c r="BA50" t="s">
        <v>231</v>
      </c>
      <c r="BB50">
        <v>3</v>
      </c>
      <c r="BC50" t="s">
        <v>523</v>
      </c>
      <c r="BD50">
        <v>4</v>
      </c>
      <c r="BE50">
        <v>51311.971000000005</v>
      </c>
      <c r="BF50">
        <v>1.589492635159152E-2</v>
      </c>
      <c r="BG50">
        <v>1.5688292309020829E-2</v>
      </c>
      <c r="BH50">
        <v>286959.85800000007</v>
      </c>
      <c r="BI50">
        <v>2.8422093796826448E-3</v>
      </c>
      <c r="BJ50">
        <v>2.8052606577467702E-3</v>
      </c>
      <c r="BK50">
        <v>1</v>
      </c>
      <c r="BL50" t="s">
        <v>71</v>
      </c>
      <c r="BM50">
        <v>-1</v>
      </c>
      <c r="BN50" t="s">
        <v>482</v>
      </c>
    </row>
    <row r="51" spans="1:66" x14ac:dyDescent="0.25">
      <c r="A51" s="146" t="str">
        <f t="shared" si="54"/>
        <v>신흥교통</v>
      </c>
      <c r="B51" s="146" t="str">
        <f t="shared" si="55"/>
        <v>93</v>
      </c>
      <c r="C51" s="147" t="str">
        <f t="shared" si="56"/>
        <v>70바4017</v>
      </c>
      <c r="D51" s="135" t="str">
        <f t="shared" si="57"/>
        <v>대형</v>
      </c>
      <c r="E51" s="131" t="str">
        <f t="shared" si="58"/>
        <v>B</v>
      </c>
      <c r="F51" s="154">
        <f t="shared" si="59"/>
        <v>1.0352631578947369</v>
      </c>
      <c r="G51" s="155">
        <f t="shared" si="60"/>
        <v>1.9670000000000001</v>
      </c>
      <c r="H51" s="156">
        <f t="shared" si="61"/>
        <v>1.9</v>
      </c>
      <c r="I51" s="157">
        <f t="shared" si="62"/>
        <v>5012.893</v>
      </c>
      <c r="J51" s="158">
        <f t="shared" si="63"/>
        <v>3.2475659911017071E-2</v>
      </c>
      <c r="K51" s="158">
        <f t="shared" si="64"/>
        <v>0.35698844628782633</v>
      </c>
      <c r="L51" s="158">
        <f t="shared" si="65"/>
        <v>0.12248416233899267</v>
      </c>
      <c r="M51" s="159">
        <f t="shared" si="66"/>
        <v>16.884</v>
      </c>
      <c r="N51" s="160">
        <f t="shared" si="67"/>
        <v>0.06</v>
      </c>
      <c r="O51" s="160">
        <f t="shared" si="68"/>
        <v>15.301</v>
      </c>
      <c r="P51" s="161">
        <f t="shared" si="69"/>
        <v>0</v>
      </c>
      <c r="Q51" s="162">
        <f t="shared" si="70"/>
        <v>80</v>
      </c>
      <c r="R51" s="163">
        <f t="shared" si="71"/>
        <v>27.963619697788875</v>
      </c>
      <c r="S51" s="148">
        <f t="shared" si="72"/>
        <v>3</v>
      </c>
      <c r="T51" s="148">
        <f t="shared" si="73"/>
        <v>767</v>
      </c>
      <c r="U51" t="s">
        <v>118</v>
      </c>
      <c r="V51" t="s">
        <v>124</v>
      </c>
      <c r="W51" t="s">
        <v>118</v>
      </c>
      <c r="X51" s="4" t="s">
        <v>124</v>
      </c>
      <c r="Y51" s="4" t="s">
        <v>255</v>
      </c>
      <c r="Z51" s="4" t="s">
        <v>202</v>
      </c>
      <c r="AA51" s="4" t="s">
        <v>48</v>
      </c>
      <c r="AB51" s="4">
        <v>525</v>
      </c>
      <c r="AC51" s="4">
        <v>5012.893</v>
      </c>
      <c r="AD51" s="4">
        <v>2548.3890000000001</v>
      </c>
      <c r="AE51" s="4">
        <v>1.9670000000000001</v>
      </c>
      <c r="AF51" s="4">
        <v>1.9</v>
      </c>
      <c r="AG51" s="4">
        <v>16.884</v>
      </c>
      <c r="AH51" s="4">
        <v>293.61879099999999</v>
      </c>
      <c r="AI51" s="4">
        <v>9.5354639999999993</v>
      </c>
      <c r="AJ51" s="4">
        <v>104.818516</v>
      </c>
      <c r="AK51" s="4">
        <v>614</v>
      </c>
      <c r="AL51" s="4">
        <v>3</v>
      </c>
      <c r="AM51" s="4">
        <v>767</v>
      </c>
      <c r="AN51" s="4">
        <v>80</v>
      </c>
      <c r="AO51" s="4">
        <v>17.072793000000001</v>
      </c>
      <c r="AP51" s="4">
        <v>5068.8999999999996</v>
      </c>
      <c r="AQ51" s="4">
        <v>0</v>
      </c>
      <c r="AR51" s="4">
        <v>23</v>
      </c>
      <c r="AS51" s="4">
        <v>2536</v>
      </c>
      <c r="AT51" s="4">
        <v>0.06</v>
      </c>
      <c r="AU51" s="4">
        <v>15.301</v>
      </c>
      <c r="AV51" s="4">
        <v>39850</v>
      </c>
      <c r="AW51" s="4">
        <v>0</v>
      </c>
      <c r="AX51" s="4">
        <v>0.56000000000000005</v>
      </c>
      <c r="AY51">
        <v>0.90142857142857136</v>
      </c>
      <c r="AZ51" t="s">
        <v>68</v>
      </c>
      <c r="BA51" t="s">
        <v>231</v>
      </c>
      <c r="BB51">
        <v>5</v>
      </c>
      <c r="BC51" t="s">
        <v>524</v>
      </c>
      <c r="BD51">
        <v>12</v>
      </c>
      <c r="BE51">
        <v>51311.971000000005</v>
      </c>
      <c r="BF51">
        <v>0.12330381929783987</v>
      </c>
      <c r="BG51">
        <v>0.11114958568133851</v>
      </c>
      <c r="BH51">
        <v>286959.85800000007</v>
      </c>
      <c r="BI51">
        <v>2.2048247598449811E-2</v>
      </c>
      <c r="BJ51">
        <v>1.9874920335174042E-2</v>
      </c>
      <c r="BK51">
        <v>1</v>
      </c>
      <c r="BL51" t="s">
        <v>66</v>
      </c>
      <c r="BM51">
        <v>-1</v>
      </c>
      <c r="BN51" t="s">
        <v>482</v>
      </c>
    </row>
    <row r="52" spans="1:66" x14ac:dyDescent="0.25">
      <c r="A52" s="143" t="str">
        <f t="shared" si="54"/>
        <v>신흥교통</v>
      </c>
      <c r="B52" s="143" t="str">
        <f t="shared" si="55"/>
        <v>93</v>
      </c>
      <c r="C52" s="144" t="str">
        <f t="shared" si="56"/>
        <v>71바6296</v>
      </c>
      <c r="D52" s="118" t="str">
        <f t="shared" si="57"/>
        <v>대형</v>
      </c>
      <c r="E52" s="114" t="str">
        <f t="shared" si="58"/>
        <v>C</v>
      </c>
      <c r="F52" s="164">
        <f t="shared" si="59"/>
        <v>1.0027777777777778</v>
      </c>
      <c r="G52" s="165">
        <f t="shared" si="60"/>
        <v>1.8049999999999999</v>
      </c>
      <c r="H52" s="166">
        <f t="shared" si="61"/>
        <v>1.8</v>
      </c>
      <c r="I52" s="167">
        <f t="shared" si="62"/>
        <v>5720.9930000000004</v>
      </c>
      <c r="J52" s="168">
        <f t="shared" si="63"/>
        <v>2.737989710614917E-2</v>
      </c>
      <c r="K52" s="168">
        <f t="shared" si="64"/>
        <v>0.35839857209826248</v>
      </c>
      <c r="L52" s="168">
        <f t="shared" si="65"/>
        <v>0.18248580272690421</v>
      </c>
      <c r="M52" s="169">
        <f t="shared" si="66"/>
        <v>18.045999999999999</v>
      </c>
      <c r="N52" s="170">
        <f t="shared" si="67"/>
        <v>1.7000000000000001E-2</v>
      </c>
      <c r="O52" s="170">
        <f t="shared" si="68"/>
        <v>3.5129999999999999</v>
      </c>
      <c r="P52" s="171">
        <f t="shared" si="69"/>
        <v>0</v>
      </c>
      <c r="Q52" s="172">
        <f t="shared" si="70"/>
        <v>74</v>
      </c>
      <c r="R52" s="173">
        <f t="shared" si="71"/>
        <v>26.915585530507897</v>
      </c>
      <c r="S52" s="145">
        <f t="shared" si="72"/>
        <v>1</v>
      </c>
      <c r="T52" s="145">
        <f t="shared" si="73"/>
        <v>201</v>
      </c>
      <c r="U52" t="s">
        <v>118</v>
      </c>
      <c r="V52" t="s">
        <v>124</v>
      </c>
      <c r="W52" t="s">
        <v>118</v>
      </c>
      <c r="X52" s="4" t="s">
        <v>124</v>
      </c>
      <c r="Y52" s="4" t="s">
        <v>256</v>
      </c>
      <c r="Z52" s="4" t="s">
        <v>202</v>
      </c>
      <c r="AA52" s="4" t="s">
        <v>48</v>
      </c>
      <c r="AB52" s="4">
        <v>525</v>
      </c>
      <c r="AC52" s="4">
        <v>5720.9930000000004</v>
      </c>
      <c r="AD52" s="4">
        <v>3168.672</v>
      </c>
      <c r="AE52" s="4">
        <v>1.8049999999999999</v>
      </c>
      <c r="AF52" s="4">
        <v>1.8</v>
      </c>
      <c r="AG52" s="4">
        <v>18.045999999999999</v>
      </c>
      <c r="AH52" s="4">
        <v>346.05294400000002</v>
      </c>
      <c r="AI52" s="4">
        <v>9.4748940000000008</v>
      </c>
      <c r="AJ52" s="4">
        <v>124.02488099999999</v>
      </c>
      <c r="AK52" s="4">
        <v>1044</v>
      </c>
      <c r="AL52" s="4">
        <v>1</v>
      </c>
      <c r="AM52" s="4">
        <v>201</v>
      </c>
      <c r="AN52" s="4">
        <v>74</v>
      </c>
      <c r="AO52" s="4">
        <v>16.532132000000001</v>
      </c>
      <c r="AP52" s="4">
        <v>6015.1</v>
      </c>
      <c r="AQ52" s="4">
        <v>0</v>
      </c>
      <c r="AR52" s="4">
        <v>6</v>
      </c>
      <c r="AS52" s="4">
        <v>1889</v>
      </c>
      <c r="AT52" s="4">
        <v>1.7000000000000001E-2</v>
      </c>
      <c r="AU52" s="4">
        <v>3.5129999999999999</v>
      </c>
      <c r="AV52" s="4">
        <v>52005</v>
      </c>
      <c r="AW52" s="4">
        <v>0</v>
      </c>
      <c r="AX52" s="4">
        <v>0.56000000000000005</v>
      </c>
      <c r="AY52">
        <v>0.89700000000000002</v>
      </c>
      <c r="AZ52" t="s">
        <v>69</v>
      </c>
      <c r="BA52" t="s">
        <v>231</v>
      </c>
      <c r="BB52">
        <v>1</v>
      </c>
      <c r="BC52" t="s">
        <v>237</v>
      </c>
      <c r="BD52">
        <v>10</v>
      </c>
      <c r="BE52">
        <v>51311.971000000005</v>
      </c>
      <c r="BF52">
        <v>4.5742970972602076E-2</v>
      </c>
      <c r="BG52">
        <v>4.1031444962424064E-2</v>
      </c>
      <c r="BH52">
        <v>286959.85800000007</v>
      </c>
      <c r="BI52">
        <v>8.1794088426124026E-3</v>
      </c>
      <c r="BJ52">
        <v>7.3369297318233249E-3</v>
      </c>
      <c r="BK52">
        <v>1</v>
      </c>
      <c r="BL52" t="s">
        <v>68</v>
      </c>
      <c r="BM52">
        <v>-1</v>
      </c>
      <c r="BN52" t="s">
        <v>482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8"/>
      <c r="R1" s="228"/>
    </row>
    <row r="2" spans="1:68" ht="45" customHeight="1" x14ac:dyDescent="0.25">
      <c r="A2" s="10" t="s">
        <v>32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9"/>
      <c r="R2" s="229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158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4" t="s">
        <v>38</v>
      </c>
      <c r="B4" s="125" t="s">
        <v>49</v>
      </c>
      <c r="C4" s="126" t="s">
        <v>142</v>
      </c>
      <c r="D4" s="126" t="s">
        <v>159</v>
      </c>
      <c r="E4" s="127" t="s">
        <v>148</v>
      </c>
      <c r="F4" s="125" t="s">
        <v>152</v>
      </c>
      <c r="G4" s="127" t="s">
        <v>150</v>
      </c>
      <c r="H4" s="127" t="s">
        <v>154</v>
      </c>
      <c r="I4" s="128" t="s">
        <v>156</v>
      </c>
      <c r="J4" s="127" t="s">
        <v>11</v>
      </c>
      <c r="K4" s="127" t="s">
        <v>12</v>
      </c>
      <c r="L4" s="127" t="s">
        <v>13</v>
      </c>
      <c r="M4" s="127" t="s">
        <v>73</v>
      </c>
      <c r="N4" s="127" t="s">
        <v>6</v>
      </c>
      <c r="O4" s="127" t="s">
        <v>7</v>
      </c>
      <c r="P4" s="127" t="s">
        <v>183</v>
      </c>
      <c r="Q4" s="231" t="s">
        <v>43</v>
      </c>
      <c r="R4" s="231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 x14ac:dyDescent="0.25">
      <c r="A5" s="129" t="str">
        <f>BF5</f>
        <v>신흥교통</v>
      </c>
      <c r="B5" s="130" t="str">
        <f>BH5</f>
        <v>강성귀</v>
      </c>
      <c r="C5" s="131" t="str">
        <f>BN5</f>
        <v>A</v>
      </c>
      <c r="D5" s="132">
        <f>BM5</f>
        <v>0.99105263157894741</v>
      </c>
      <c r="E5" s="133">
        <f>U5</f>
        <v>9070</v>
      </c>
      <c r="F5" s="134" t="str">
        <f>BG5</f>
        <v>46</v>
      </c>
      <c r="G5" s="135" t="str">
        <f>BK5</f>
        <v>71바6288</v>
      </c>
      <c r="H5" s="136">
        <f>BJ5</f>
        <v>1</v>
      </c>
      <c r="I5" s="137">
        <f>BP5</f>
        <v>2344.8890000000001</v>
      </c>
      <c r="J5" s="138">
        <f>AB5/AA5</f>
        <v>1.1347912731085225E-2</v>
      </c>
      <c r="K5" s="138">
        <f>AC5/AA5</f>
        <v>0.35422464865679132</v>
      </c>
      <c r="L5" s="138">
        <f>AD5/I5</f>
        <v>0.15651060668543371</v>
      </c>
      <c r="M5" s="139">
        <f>Z5</f>
        <v>16.298999999999999</v>
      </c>
      <c r="N5" s="140">
        <f>AE5*100/W5</f>
        <v>0.12793782562841993</v>
      </c>
      <c r="O5" s="140">
        <f>AF5*100/W5</f>
        <v>4.0513644782332978</v>
      </c>
      <c r="P5" s="232">
        <f>AK5</f>
        <v>2</v>
      </c>
      <c r="Q5" s="233">
        <f>AE5</f>
        <v>3</v>
      </c>
      <c r="R5" s="233">
        <f>AF5</f>
        <v>95</v>
      </c>
      <c r="T5">
        <v>525</v>
      </c>
      <c r="U5">
        <v>9070</v>
      </c>
      <c r="V5" t="s">
        <v>257</v>
      </c>
      <c r="W5">
        <v>2344.8890000000001</v>
      </c>
      <c r="X5">
        <v>1245.1289999999999</v>
      </c>
      <c r="Y5">
        <v>1.883</v>
      </c>
      <c r="Z5">
        <v>16.298999999999999</v>
      </c>
      <c r="AA5">
        <v>139.00688500000001</v>
      </c>
      <c r="AB5">
        <v>1.5774379999999999</v>
      </c>
      <c r="AC5">
        <v>49.239665000000002</v>
      </c>
      <c r="AD5" s="1">
        <v>367</v>
      </c>
      <c r="AE5">
        <v>3</v>
      </c>
      <c r="AF5">
        <v>95</v>
      </c>
      <c r="AG5">
        <v>79</v>
      </c>
      <c r="AH5">
        <v>16.868869</v>
      </c>
      <c r="AI5">
        <v>1316.4</v>
      </c>
      <c r="AJ5">
        <v>0</v>
      </c>
      <c r="AK5">
        <v>2</v>
      </c>
      <c r="AL5">
        <v>439</v>
      </c>
      <c r="AM5" t="s">
        <v>258</v>
      </c>
      <c r="AN5" t="s">
        <v>525</v>
      </c>
      <c r="AO5">
        <v>2344.8890000000001</v>
      </c>
      <c r="AR5" t="s">
        <v>118</v>
      </c>
      <c r="AS5" t="s">
        <v>121</v>
      </c>
      <c r="AT5" t="s">
        <v>240</v>
      </c>
      <c r="AU5" t="s">
        <v>257</v>
      </c>
      <c r="AV5" t="s">
        <v>198</v>
      </c>
      <c r="AW5">
        <v>1</v>
      </c>
      <c r="BB5">
        <v>0.99105263157894741</v>
      </c>
      <c r="BC5" t="s">
        <v>66</v>
      </c>
      <c r="BF5" t="s">
        <v>118</v>
      </c>
      <c r="BG5" t="s">
        <v>121</v>
      </c>
      <c r="BH5" t="s">
        <v>257</v>
      </c>
      <c r="BI5">
        <v>9070</v>
      </c>
      <c r="BJ5">
        <v>1</v>
      </c>
      <c r="BK5" t="s">
        <v>240</v>
      </c>
      <c r="BL5" t="s">
        <v>176</v>
      </c>
      <c r="BM5">
        <v>0.99105263157894741</v>
      </c>
      <c r="BN5" t="s">
        <v>66</v>
      </c>
      <c r="BO5" t="s">
        <v>180</v>
      </c>
      <c r="BP5">
        <v>2344.8890000000001</v>
      </c>
    </row>
    <row r="6" spans="1:68" ht="16.5" x14ac:dyDescent="0.25">
      <c r="A6" s="112" t="str">
        <f t="shared" ref="A6:A7" si="0">BF6</f>
        <v>신흥교통</v>
      </c>
      <c r="B6" s="113" t="str">
        <f t="shared" ref="B6:B7" si="1">BH6</f>
        <v>강화석</v>
      </c>
      <c r="C6" s="114" t="str">
        <f t="shared" ref="C6:C7" si="2">BN6</f>
        <v>C</v>
      </c>
      <c r="D6" s="115">
        <f t="shared" ref="D6:D7" si="3">BM6</f>
        <v>0.86913043478260876</v>
      </c>
      <c r="E6" s="116">
        <f t="shared" ref="E6:E7" si="4">U6</f>
        <v>7399</v>
      </c>
      <c r="F6" s="117" t="str">
        <f t="shared" ref="F6:F7" si="5">BG6</f>
        <v>13</v>
      </c>
      <c r="G6" s="118" t="str">
        <f t="shared" ref="G6:G7" si="6">BK6</f>
        <v>71바6286</v>
      </c>
      <c r="H6" s="119">
        <f t="shared" ref="H6:H7" si="7">BJ6</f>
        <v>1</v>
      </c>
      <c r="I6" s="120">
        <f t="shared" ref="I6:I7" si="8">BP6</f>
        <v>2281.88</v>
      </c>
      <c r="J6" s="121">
        <f t="shared" ref="J6:J7" si="9">AB6/AA6</f>
        <v>6.1422321342311639E-2</v>
      </c>
      <c r="K6" s="121">
        <f t="shared" ref="K6:K7" si="10">AC6/AA6</f>
        <v>0.36955554165363774</v>
      </c>
      <c r="L6" s="121">
        <f t="shared" ref="L6:L7" si="11">AD6/I6</f>
        <v>0.11437937139551597</v>
      </c>
      <c r="M6" s="122">
        <f t="shared" ref="M6:M7" si="12">Z6</f>
        <v>14.096</v>
      </c>
      <c r="N6" s="123">
        <f t="shared" ref="N6:N7" si="13">AE6*100/W6</f>
        <v>0</v>
      </c>
      <c r="O6" s="123">
        <f t="shared" ref="O6:O7" si="14">AF6*100/W6</f>
        <v>5.4779392430802671</v>
      </c>
      <c r="P6" s="234">
        <f t="shared" ref="P6:P7" si="15">AK6</f>
        <v>23</v>
      </c>
      <c r="Q6" s="235">
        <f t="shared" ref="Q6:Q7" si="16">AE6</f>
        <v>0</v>
      </c>
      <c r="R6" s="235">
        <f t="shared" ref="R6:R7" si="17">AF6</f>
        <v>125</v>
      </c>
      <c r="T6">
        <v>525</v>
      </c>
      <c r="U6">
        <v>7399</v>
      </c>
      <c r="V6" t="s">
        <v>259</v>
      </c>
      <c r="W6">
        <v>2281.88</v>
      </c>
      <c r="X6">
        <v>1141.5119999999999</v>
      </c>
      <c r="Y6">
        <v>1.9990000000000001</v>
      </c>
      <c r="Z6">
        <v>14.096</v>
      </c>
      <c r="AA6">
        <v>159.75413800000001</v>
      </c>
      <c r="AB6">
        <v>9.8124699999999994</v>
      </c>
      <c r="AC6">
        <v>59.038027</v>
      </c>
      <c r="AD6" s="1">
        <v>261</v>
      </c>
      <c r="AE6">
        <v>0</v>
      </c>
      <c r="AF6">
        <v>125</v>
      </c>
      <c r="AG6">
        <v>65</v>
      </c>
      <c r="AH6">
        <v>14.283697999999999</v>
      </c>
      <c r="AI6">
        <v>0</v>
      </c>
      <c r="AJ6">
        <v>0</v>
      </c>
      <c r="AK6">
        <v>23</v>
      </c>
      <c r="AL6">
        <v>23871</v>
      </c>
      <c r="AM6" t="s">
        <v>260</v>
      </c>
      <c r="AN6" t="s">
        <v>526</v>
      </c>
      <c r="AO6">
        <v>2281.88</v>
      </c>
      <c r="AR6" t="s">
        <v>118</v>
      </c>
      <c r="AS6" t="s">
        <v>119</v>
      </c>
      <c r="AT6" t="s">
        <v>214</v>
      </c>
      <c r="AU6" t="s">
        <v>259</v>
      </c>
      <c r="AV6" t="s">
        <v>48</v>
      </c>
      <c r="AW6">
        <v>1</v>
      </c>
      <c r="BB6">
        <v>0.86913043478260876</v>
      </c>
      <c r="BC6" t="s">
        <v>69</v>
      </c>
      <c r="BF6" t="s">
        <v>118</v>
      </c>
      <c r="BG6" t="s">
        <v>119</v>
      </c>
      <c r="BH6" t="s">
        <v>259</v>
      </c>
      <c r="BI6">
        <v>7399</v>
      </c>
      <c r="BJ6">
        <v>1</v>
      </c>
      <c r="BK6" t="s">
        <v>214</v>
      </c>
      <c r="BL6" t="s">
        <v>176</v>
      </c>
      <c r="BM6">
        <v>0.86913043478260876</v>
      </c>
      <c r="BN6" t="s">
        <v>69</v>
      </c>
      <c r="BO6" t="s">
        <v>179</v>
      </c>
      <c r="BP6">
        <v>2281.88</v>
      </c>
    </row>
    <row r="7" spans="1:68" ht="16.5" x14ac:dyDescent="0.25">
      <c r="A7" s="129" t="str">
        <f t="shared" si="0"/>
        <v>신흥교통</v>
      </c>
      <c r="B7" s="130" t="str">
        <f t="shared" si="1"/>
        <v>권영준</v>
      </c>
      <c r="C7" s="131" t="str">
        <f t="shared" si="2"/>
        <v>D</v>
      </c>
      <c r="D7" s="132">
        <f t="shared" si="3"/>
        <v>0.82412223163424136</v>
      </c>
      <c r="E7" s="133">
        <f t="shared" si="4"/>
        <v>8368</v>
      </c>
      <c r="F7" s="134" t="str">
        <f t="shared" si="5"/>
        <v>13</v>
      </c>
      <c r="G7" s="135" t="str">
        <f t="shared" si="6"/>
        <v>70바4015</v>
      </c>
      <c r="H7" s="136">
        <f t="shared" si="7"/>
        <v>7</v>
      </c>
      <c r="I7" s="137">
        <f t="shared" si="8"/>
        <v>1650.8400000000001</v>
      </c>
      <c r="J7" s="138">
        <f t="shared" si="9"/>
        <v>4.9252867034710476E-2</v>
      </c>
      <c r="K7" s="138">
        <f t="shared" si="10"/>
        <v>0.37907987327617132</v>
      </c>
      <c r="L7" s="138">
        <f t="shared" si="11"/>
        <v>0.12417920573768505</v>
      </c>
      <c r="M7" s="139">
        <f t="shared" si="12"/>
        <v>18.934999999999999</v>
      </c>
      <c r="N7" s="140">
        <f t="shared" si="13"/>
        <v>10.60066390443653</v>
      </c>
      <c r="O7" s="140">
        <f t="shared" si="14"/>
        <v>41.61517772770226</v>
      </c>
      <c r="P7" s="232">
        <f t="shared" si="15"/>
        <v>6</v>
      </c>
      <c r="Q7" s="233">
        <f t="shared" si="16"/>
        <v>175</v>
      </c>
      <c r="R7" s="233">
        <f t="shared" si="17"/>
        <v>687</v>
      </c>
      <c r="T7">
        <v>525</v>
      </c>
      <c r="U7">
        <v>8368</v>
      </c>
      <c r="V7" t="s">
        <v>261</v>
      </c>
      <c r="W7">
        <v>1650.84</v>
      </c>
      <c r="X7">
        <v>896.86800000000005</v>
      </c>
      <c r="Y7">
        <v>1.841</v>
      </c>
      <c r="Z7">
        <v>18.934999999999999</v>
      </c>
      <c r="AA7">
        <v>101.56164099999999</v>
      </c>
      <c r="AB7">
        <v>5.0022019999999996</v>
      </c>
      <c r="AC7">
        <v>38.499974000000002</v>
      </c>
      <c r="AD7" s="1">
        <v>205</v>
      </c>
      <c r="AE7">
        <v>175</v>
      </c>
      <c r="AF7">
        <v>687</v>
      </c>
      <c r="AG7">
        <v>83</v>
      </c>
      <c r="AH7">
        <v>16.254562</v>
      </c>
      <c r="AI7">
        <v>241.1</v>
      </c>
      <c r="AJ7">
        <v>0</v>
      </c>
      <c r="AK7">
        <v>6</v>
      </c>
      <c r="AL7">
        <v>6535</v>
      </c>
      <c r="AM7" t="s">
        <v>262</v>
      </c>
      <c r="AN7" t="s">
        <v>527</v>
      </c>
      <c r="AO7">
        <v>348.76600000000002</v>
      </c>
      <c r="AR7" t="s">
        <v>118</v>
      </c>
      <c r="AS7" t="s">
        <v>119</v>
      </c>
      <c r="AT7" t="s">
        <v>489</v>
      </c>
      <c r="AU7" t="s">
        <v>261</v>
      </c>
      <c r="AV7" t="s">
        <v>48</v>
      </c>
      <c r="AW7">
        <v>7</v>
      </c>
      <c r="BB7">
        <v>0.82412223163424136</v>
      </c>
      <c r="BC7" t="s">
        <v>67</v>
      </c>
      <c r="BF7" t="s">
        <v>118</v>
      </c>
      <c r="BG7" t="s">
        <v>119</v>
      </c>
      <c r="BH7" t="s">
        <v>261</v>
      </c>
      <c r="BI7">
        <v>8368</v>
      </c>
      <c r="BJ7">
        <v>7</v>
      </c>
      <c r="BK7" t="s">
        <v>489</v>
      </c>
      <c r="BL7" t="s">
        <v>205</v>
      </c>
      <c r="BM7">
        <v>0.82412223163424136</v>
      </c>
      <c r="BN7" t="s">
        <v>67</v>
      </c>
      <c r="BO7" t="s">
        <v>181</v>
      </c>
      <c r="BP7">
        <v>1650.8400000000001</v>
      </c>
    </row>
    <row r="8" spans="1:68" ht="16.5" x14ac:dyDescent="0.25">
      <c r="A8" s="112" t="str">
        <f t="shared" ref="A8:A71" si="18">BF8</f>
        <v>신흥교통</v>
      </c>
      <c r="B8" s="113" t="str">
        <f t="shared" ref="B8:B71" si="19">BH8</f>
        <v>김대선</v>
      </c>
      <c r="C8" s="114" t="str">
        <f t="shared" ref="C8:C71" si="20">BN8</f>
        <v>F</v>
      </c>
      <c r="D8" s="115">
        <f t="shared" ref="D8:D71" si="21">BM8</f>
        <v>0.68830372764795766</v>
      </c>
      <c r="E8" s="116">
        <f t="shared" ref="E8:E71" si="22">U8</f>
        <v>1028</v>
      </c>
      <c r="F8" s="117" t="str">
        <f t="shared" ref="F8:F71" si="23">BG8</f>
        <v>82</v>
      </c>
      <c r="G8" s="118" t="str">
        <f t="shared" ref="G8:G71" si="24">BK8</f>
        <v>74바1005</v>
      </c>
      <c r="H8" s="119">
        <f t="shared" ref="H8:H71" si="25">BJ8</f>
        <v>6</v>
      </c>
      <c r="I8" s="120">
        <f t="shared" ref="I8:I71" si="26">BP8</f>
        <v>1072.5120000000002</v>
      </c>
      <c r="J8" s="121">
        <f t="shared" ref="J8:J71" si="27">AB8/AA8</f>
        <v>1.5355753695050843E-2</v>
      </c>
      <c r="K8" s="121">
        <f t="shared" ref="K8:K71" si="28">AC8/AA8</f>
        <v>0.47914240047572365</v>
      </c>
      <c r="L8" s="121">
        <f t="shared" ref="L8:L71" si="29">AD8/I8</f>
        <v>0.19300483351235229</v>
      </c>
      <c r="M8" s="122">
        <f t="shared" ref="M8:M71" si="30">Z8</f>
        <v>22.081</v>
      </c>
      <c r="N8" s="123">
        <f t="shared" ref="N8:N71" si="31">AE8*100/W8</f>
        <v>0</v>
      </c>
      <c r="O8" s="123">
        <f t="shared" ref="O8:O71" si="32">AF8*100/W8</f>
        <v>39.813074352548036</v>
      </c>
      <c r="P8" s="234">
        <f t="shared" ref="P8:P71" si="33">AK8</f>
        <v>39</v>
      </c>
      <c r="Q8" s="235">
        <f t="shared" ref="Q8:Q71" si="34">AE8</f>
        <v>0</v>
      </c>
      <c r="R8" s="235">
        <f t="shared" ref="R8:R71" si="35">AF8</f>
        <v>427</v>
      </c>
      <c r="T8">
        <v>525</v>
      </c>
      <c r="U8">
        <v>1028</v>
      </c>
      <c r="V8" t="s">
        <v>263</v>
      </c>
      <c r="W8">
        <v>1072.5119999999999</v>
      </c>
      <c r="X8">
        <v>668.38599999999997</v>
      </c>
      <c r="Y8">
        <v>1.605</v>
      </c>
      <c r="Z8">
        <v>22.081</v>
      </c>
      <c r="AA8">
        <v>74.799715000000006</v>
      </c>
      <c r="AB8">
        <v>1.148606</v>
      </c>
      <c r="AC8">
        <v>35.839714999999998</v>
      </c>
      <c r="AD8" s="1">
        <v>207</v>
      </c>
      <c r="AE8">
        <v>0</v>
      </c>
      <c r="AF8">
        <v>427</v>
      </c>
      <c r="AG8">
        <v>91</v>
      </c>
      <c r="AH8">
        <v>14.33845</v>
      </c>
      <c r="AI8">
        <v>1325.5</v>
      </c>
      <c r="AJ8">
        <v>90.3</v>
      </c>
      <c r="AK8">
        <v>39</v>
      </c>
      <c r="AL8">
        <v>27278</v>
      </c>
      <c r="AM8" t="s">
        <v>264</v>
      </c>
      <c r="AN8" t="s">
        <v>528</v>
      </c>
      <c r="AO8">
        <v>358.315</v>
      </c>
      <c r="AR8" t="s">
        <v>118</v>
      </c>
      <c r="AS8" t="s">
        <v>123</v>
      </c>
      <c r="AT8" t="s">
        <v>253</v>
      </c>
      <c r="AU8" t="s">
        <v>263</v>
      </c>
      <c r="AV8" t="s">
        <v>48</v>
      </c>
      <c r="AW8">
        <v>6</v>
      </c>
      <c r="BB8">
        <v>0.68830372764795766</v>
      </c>
      <c r="BC8" t="s">
        <v>70</v>
      </c>
      <c r="BF8" t="s">
        <v>118</v>
      </c>
      <c r="BG8" t="s">
        <v>123</v>
      </c>
      <c r="BH8" t="s">
        <v>263</v>
      </c>
      <c r="BI8">
        <v>1028</v>
      </c>
      <c r="BJ8">
        <v>6</v>
      </c>
      <c r="BK8" t="s">
        <v>253</v>
      </c>
      <c r="BL8" t="s">
        <v>520</v>
      </c>
      <c r="BM8">
        <v>0.68830372764795766</v>
      </c>
      <c r="BN8" t="s">
        <v>70</v>
      </c>
      <c r="BO8" t="s">
        <v>190</v>
      </c>
      <c r="BP8">
        <v>1072.5120000000002</v>
      </c>
    </row>
    <row r="9" spans="1:68" ht="16.5" x14ac:dyDescent="0.25">
      <c r="A9" s="129" t="str">
        <f t="shared" si="18"/>
        <v>신흥교통</v>
      </c>
      <c r="B9" s="130" t="str">
        <f t="shared" si="19"/>
        <v>김동찬</v>
      </c>
      <c r="C9" s="131" t="str">
        <f t="shared" si="20"/>
        <v>D</v>
      </c>
      <c r="D9" s="132">
        <f t="shared" si="21"/>
        <v>0.84072091398083582</v>
      </c>
      <c r="E9" s="133">
        <f t="shared" si="22"/>
        <v>9689</v>
      </c>
      <c r="F9" s="134" t="str">
        <f t="shared" si="23"/>
        <v>46</v>
      </c>
      <c r="G9" s="135" t="str">
        <f t="shared" si="24"/>
        <v>71바6279</v>
      </c>
      <c r="H9" s="136">
        <f t="shared" si="25"/>
        <v>7</v>
      </c>
      <c r="I9" s="137">
        <f t="shared" si="26"/>
        <v>961.77</v>
      </c>
      <c r="J9" s="138">
        <f t="shared" si="27"/>
        <v>3.9919119381490599E-2</v>
      </c>
      <c r="K9" s="138">
        <f t="shared" si="28"/>
        <v>0.39247014877381942</v>
      </c>
      <c r="L9" s="138">
        <f t="shared" si="29"/>
        <v>0.20587042640132255</v>
      </c>
      <c r="M9" s="139">
        <f t="shared" si="30"/>
        <v>19.863</v>
      </c>
      <c r="N9" s="140">
        <f t="shared" si="31"/>
        <v>0.29842936624545019</v>
      </c>
      <c r="O9" s="140">
        <f t="shared" si="32"/>
        <v>5.968587324909004</v>
      </c>
      <c r="P9" s="232">
        <f t="shared" si="33"/>
        <v>13</v>
      </c>
      <c r="Q9" s="233">
        <f t="shared" si="34"/>
        <v>3</v>
      </c>
      <c r="R9" s="233">
        <f t="shared" si="35"/>
        <v>60</v>
      </c>
      <c r="T9">
        <v>525</v>
      </c>
      <c r="U9">
        <v>9689</v>
      </c>
      <c r="V9" t="s">
        <v>265</v>
      </c>
      <c r="W9">
        <v>1005.263</v>
      </c>
      <c r="X9">
        <v>569.62900000000002</v>
      </c>
      <c r="Y9">
        <v>1.7649999999999999</v>
      </c>
      <c r="Z9">
        <v>19.863</v>
      </c>
      <c r="AA9">
        <v>62.013868000000002</v>
      </c>
      <c r="AB9">
        <v>2.4755389999999999</v>
      </c>
      <c r="AC9">
        <v>24.338591999999998</v>
      </c>
      <c r="AD9" s="1">
        <v>198</v>
      </c>
      <c r="AE9">
        <v>3</v>
      </c>
      <c r="AF9">
        <v>60</v>
      </c>
      <c r="AG9">
        <v>84</v>
      </c>
      <c r="AH9">
        <v>16.210293</v>
      </c>
      <c r="AI9">
        <v>447.6</v>
      </c>
      <c r="AJ9">
        <v>6.7</v>
      </c>
      <c r="AK9">
        <v>13</v>
      </c>
      <c r="AL9">
        <v>5284</v>
      </c>
      <c r="AM9" t="s">
        <v>266</v>
      </c>
      <c r="AN9" t="s">
        <v>529</v>
      </c>
      <c r="AO9">
        <v>213.55699999999999</v>
      </c>
      <c r="AR9" t="s">
        <v>118</v>
      </c>
      <c r="AS9" t="s">
        <v>121</v>
      </c>
      <c r="AT9" t="s">
        <v>233</v>
      </c>
      <c r="AU9" t="s">
        <v>265</v>
      </c>
      <c r="AV9" t="s">
        <v>48</v>
      </c>
      <c r="AW9">
        <v>7</v>
      </c>
      <c r="BB9">
        <v>0.84072091398083582</v>
      </c>
      <c r="BC9" t="s">
        <v>67</v>
      </c>
      <c r="BF9" t="s">
        <v>118</v>
      </c>
      <c r="BG9" t="s">
        <v>121</v>
      </c>
      <c r="BH9" t="s">
        <v>265</v>
      </c>
      <c r="BI9">
        <v>9689</v>
      </c>
      <c r="BJ9">
        <v>7</v>
      </c>
      <c r="BK9" t="s">
        <v>233</v>
      </c>
      <c r="BL9" t="s">
        <v>240</v>
      </c>
      <c r="BM9">
        <v>0.84072091398083582</v>
      </c>
      <c r="BN9" t="s">
        <v>67</v>
      </c>
      <c r="BO9" t="s">
        <v>181</v>
      </c>
      <c r="BP9">
        <v>961.77</v>
      </c>
    </row>
    <row r="10" spans="1:68" ht="16.5" x14ac:dyDescent="0.25">
      <c r="A10" s="112" t="str">
        <f t="shared" si="18"/>
        <v>신흥교통</v>
      </c>
      <c r="B10" s="113" t="str">
        <f t="shared" si="19"/>
        <v>김락규</v>
      </c>
      <c r="C10" s="114" t="str">
        <f t="shared" si="20"/>
        <v>C</v>
      </c>
      <c r="D10" s="115">
        <f t="shared" si="21"/>
        <v>0.88184190741743418</v>
      </c>
      <c r="E10" s="116">
        <f t="shared" si="22"/>
        <v>5085</v>
      </c>
      <c r="F10" s="117" t="str">
        <f t="shared" si="23"/>
        <v>330</v>
      </c>
      <c r="G10" s="118" t="str">
        <f t="shared" si="24"/>
        <v>70바4014</v>
      </c>
      <c r="H10" s="119">
        <f t="shared" si="25"/>
        <v>7</v>
      </c>
      <c r="I10" s="120">
        <f t="shared" si="26"/>
        <v>3161.6019999999999</v>
      </c>
      <c r="J10" s="121">
        <f t="shared" si="27"/>
        <v>8.5839483398124916E-3</v>
      </c>
      <c r="K10" s="121">
        <f t="shared" si="28"/>
        <v>0.25642582184588675</v>
      </c>
      <c r="L10" s="121">
        <f t="shared" si="29"/>
        <v>8.4767152854786906E-2</v>
      </c>
      <c r="M10" s="122">
        <f t="shared" si="30"/>
        <v>19.55</v>
      </c>
      <c r="N10" s="123">
        <f t="shared" si="31"/>
        <v>0.63259069294617098</v>
      </c>
      <c r="O10" s="123">
        <f t="shared" si="32"/>
        <v>7.5278292460594347</v>
      </c>
      <c r="P10" s="234">
        <f t="shared" si="33"/>
        <v>2</v>
      </c>
      <c r="Q10" s="235">
        <f t="shared" si="34"/>
        <v>20</v>
      </c>
      <c r="R10" s="235">
        <f t="shared" si="35"/>
        <v>238</v>
      </c>
      <c r="T10">
        <v>525</v>
      </c>
      <c r="U10">
        <v>5085</v>
      </c>
      <c r="V10" t="s">
        <v>267</v>
      </c>
      <c r="W10">
        <v>3161.6019999999999</v>
      </c>
      <c r="X10">
        <v>1139.4960000000001</v>
      </c>
      <c r="Y10">
        <v>2.7749999999999999</v>
      </c>
      <c r="Z10">
        <v>19.55</v>
      </c>
      <c r="AA10">
        <v>98.110213000000002</v>
      </c>
      <c r="AB10">
        <v>0.84217299999999995</v>
      </c>
      <c r="AC10">
        <v>25.157992</v>
      </c>
      <c r="AD10" s="1">
        <v>268</v>
      </c>
      <c r="AE10">
        <v>20</v>
      </c>
      <c r="AF10">
        <v>238</v>
      </c>
      <c r="AG10">
        <v>110</v>
      </c>
      <c r="AH10">
        <v>32.225003000000001</v>
      </c>
      <c r="AI10">
        <v>14205.4</v>
      </c>
      <c r="AJ10">
        <v>2911.3</v>
      </c>
      <c r="AK10">
        <v>2</v>
      </c>
      <c r="AL10">
        <v>227</v>
      </c>
      <c r="AM10" t="s">
        <v>268</v>
      </c>
      <c r="AN10" t="s">
        <v>530</v>
      </c>
      <c r="AO10">
        <v>723.12900000000002</v>
      </c>
      <c r="AR10" t="s">
        <v>118</v>
      </c>
      <c r="AS10" t="s">
        <v>120</v>
      </c>
      <c r="AT10" t="s">
        <v>222</v>
      </c>
      <c r="AU10" t="s">
        <v>267</v>
      </c>
      <c r="AV10" t="s">
        <v>48</v>
      </c>
      <c r="AW10">
        <v>7</v>
      </c>
      <c r="BB10">
        <v>0.88184190741743418</v>
      </c>
      <c r="BC10" t="s">
        <v>69</v>
      </c>
      <c r="BF10" t="s">
        <v>118</v>
      </c>
      <c r="BG10" t="s">
        <v>120</v>
      </c>
      <c r="BH10" t="s">
        <v>267</v>
      </c>
      <c r="BI10">
        <v>5085</v>
      </c>
      <c r="BJ10">
        <v>7</v>
      </c>
      <c r="BK10" t="s">
        <v>222</v>
      </c>
      <c r="BL10" t="s">
        <v>219</v>
      </c>
      <c r="BM10">
        <v>0.88184190741743418</v>
      </c>
      <c r="BN10" t="s">
        <v>69</v>
      </c>
      <c r="BO10" t="s">
        <v>179</v>
      </c>
      <c r="BP10">
        <v>3161.6019999999999</v>
      </c>
    </row>
    <row r="11" spans="1:68" ht="16.5" x14ac:dyDescent="0.25">
      <c r="A11" s="129" t="str">
        <f t="shared" si="18"/>
        <v>신흥교통</v>
      </c>
      <c r="B11" s="130" t="str">
        <f t="shared" si="19"/>
        <v>김미연</v>
      </c>
      <c r="C11" s="131" t="str">
        <f t="shared" si="20"/>
        <v>F</v>
      </c>
      <c r="D11" s="132">
        <f t="shared" si="21"/>
        <v>0.78600000000000003</v>
      </c>
      <c r="E11" s="133">
        <f t="shared" si="22"/>
        <v>6284</v>
      </c>
      <c r="F11" s="134" t="str">
        <f t="shared" si="23"/>
        <v>13</v>
      </c>
      <c r="G11" s="135" t="str">
        <f t="shared" si="24"/>
        <v>70바4008</v>
      </c>
      <c r="H11" s="136">
        <f t="shared" si="25"/>
        <v>1</v>
      </c>
      <c r="I11" s="137">
        <f t="shared" si="26"/>
        <v>972.48400000000004</v>
      </c>
      <c r="J11" s="138">
        <f t="shared" si="27"/>
        <v>1.1332438541977005E-2</v>
      </c>
      <c r="K11" s="138">
        <f t="shared" si="28"/>
        <v>0.38812536778466084</v>
      </c>
      <c r="L11" s="138">
        <f t="shared" si="29"/>
        <v>0.24267751448867025</v>
      </c>
      <c r="M11" s="139">
        <f t="shared" si="30"/>
        <v>15.398</v>
      </c>
      <c r="N11" s="140">
        <f t="shared" si="31"/>
        <v>0.10282945529180942</v>
      </c>
      <c r="O11" s="140">
        <f t="shared" si="32"/>
        <v>18.097984131358459</v>
      </c>
      <c r="P11" s="232">
        <f t="shared" si="33"/>
        <v>5</v>
      </c>
      <c r="Q11" s="233">
        <f t="shared" si="34"/>
        <v>1</v>
      </c>
      <c r="R11" s="233">
        <f t="shared" si="35"/>
        <v>176</v>
      </c>
      <c r="T11">
        <v>525</v>
      </c>
      <c r="U11">
        <v>6284</v>
      </c>
      <c r="V11" t="s">
        <v>531</v>
      </c>
      <c r="W11">
        <v>972.48400000000004</v>
      </c>
      <c r="X11">
        <v>494.83699999999999</v>
      </c>
      <c r="Y11">
        <v>1.9650000000000001</v>
      </c>
      <c r="Z11">
        <v>15.398</v>
      </c>
      <c r="AA11">
        <v>61.817762999999999</v>
      </c>
      <c r="AB11">
        <v>0.700546</v>
      </c>
      <c r="AC11">
        <v>23.993041999999999</v>
      </c>
      <c r="AD11" s="1">
        <v>236</v>
      </c>
      <c r="AE11">
        <v>1</v>
      </c>
      <c r="AF11">
        <v>176</v>
      </c>
      <c r="AG11">
        <v>66</v>
      </c>
      <c r="AH11">
        <v>15.731465</v>
      </c>
      <c r="AI11">
        <v>19.600000000000001</v>
      </c>
      <c r="AJ11">
        <v>0</v>
      </c>
      <c r="AK11">
        <v>5</v>
      </c>
      <c r="AL11">
        <v>2692</v>
      </c>
      <c r="AM11" t="s">
        <v>532</v>
      </c>
      <c r="AN11" t="s">
        <v>533</v>
      </c>
      <c r="AO11">
        <v>972.48400000000004</v>
      </c>
      <c r="AR11" t="s">
        <v>118</v>
      </c>
      <c r="AS11" t="s">
        <v>119</v>
      </c>
      <c r="AT11" t="s">
        <v>484</v>
      </c>
      <c r="AU11" t="s">
        <v>531</v>
      </c>
      <c r="AV11" t="s">
        <v>48</v>
      </c>
      <c r="AW11">
        <v>1</v>
      </c>
      <c r="BB11">
        <v>0.78600000000000003</v>
      </c>
      <c r="BC11" t="s">
        <v>70</v>
      </c>
      <c r="BF11" t="s">
        <v>118</v>
      </c>
      <c r="BG11" t="s">
        <v>119</v>
      </c>
      <c r="BH11" t="s">
        <v>531</v>
      </c>
      <c r="BI11">
        <v>6284</v>
      </c>
      <c r="BJ11">
        <v>1</v>
      </c>
      <c r="BK11" t="s">
        <v>484</v>
      </c>
      <c r="BL11" t="s">
        <v>176</v>
      </c>
      <c r="BM11">
        <v>0.78600000000000003</v>
      </c>
      <c r="BN11" t="s">
        <v>70</v>
      </c>
      <c r="BO11" t="s">
        <v>190</v>
      </c>
      <c r="BP11">
        <v>972.48400000000004</v>
      </c>
    </row>
    <row r="12" spans="1:68" ht="16.5" x14ac:dyDescent="0.25">
      <c r="A12" s="112" t="str">
        <f t="shared" si="18"/>
        <v>신흥교통</v>
      </c>
      <c r="B12" s="113" t="str">
        <f t="shared" si="19"/>
        <v>김범수</v>
      </c>
      <c r="C12" s="114" t="str">
        <f t="shared" si="20"/>
        <v>C</v>
      </c>
      <c r="D12" s="115">
        <f t="shared" si="21"/>
        <v>0.8521048525438637</v>
      </c>
      <c r="E12" s="116">
        <f t="shared" si="22"/>
        <v>6651</v>
      </c>
      <c r="F12" s="117" t="str">
        <f t="shared" si="23"/>
        <v>330</v>
      </c>
      <c r="G12" s="118" t="str">
        <f t="shared" si="24"/>
        <v>71바6255</v>
      </c>
      <c r="H12" s="119">
        <f t="shared" si="25"/>
        <v>4</v>
      </c>
      <c r="I12" s="120">
        <f t="shared" si="26"/>
        <v>4194.3090000000002</v>
      </c>
      <c r="J12" s="121">
        <f t="shared" si="27"/>
        <v>8.7372736170825364E-3</v>
      </c>
      <c r="K12" s="121">
        <f t="shared" si="28"/>
        <v>0.29253161152908402</v>
      </c>
      <c r="L12" s="121">
        <f t="shared" si="29"/>
        <v>8.0346965376179955E-2</v>
      </c>
      <c r="M12" s="122">
        <f t="shared" si="30"/>
        <v>18.771999999999998</v>
      </c>
      <c r="N12" s="123">
        <f t="shared" si="31"/>
        <v>0</v>
      </c>
      <c r="O12" s="123">
        <f t="shared" si="32"/>
        <v>4.9114168746270241</v>
      </c>
      <c r="P12" s="234">
        <f t="shared" si="33"/>
        <v>28</v>
      </c>
      <c r="Q12" s="235">
        <f t="shared" si="34"/>
        <v>0</v>
      </c>
      <c r="R12" s="235">
        <f t="shared" si="35"/>
        <v>206</v>
      </c>
      <c r="T12">
        <v>525</v>
      </c>
      <c r="U12">
        <v>6651</v>
      </c>
      <c r="V12" t="s">
        <v>269</v>
      </c>
      <c r="W12">
        <v>4194.3090000000002</v>
      </c>
      <c r="X12">
        <v>1476.682</v>
      </c>
      <c r="Y12">
        <v>2.84</v>
      </c>
      <c r="Z12">
        <v>18.771999999999998</v>
      </c>
      <c r="AA12">
        <v>129.83775600000001</v>
      </c>
      <c r="AB12">
        <v>1.134428</v>
      </c>
      <c r="AC12">
        <v>37.981648</v>
      </c>
      <c r="AD12" s="1">
        <v>337</v>
      </c>
      <c r="AE12">
        <v>0</v>
      </c>
      <c r="AF12">
        <v>206</v>
      </c>
      <c r="AG12">
        <v>117</v>
      </c>
      <c r="AH12">
        <v>32.304231999999999</v>
      </c>
      <c r="AI12">
        <v>53467.1</v>
      </c>
      <c r="AJ12">
        <v>17907.5</v>
      </c>
      <c r="AK12">
        <v>28</v>
      </c>
      <c r="AL12">
        <v>13017</v>
      </c>
      <c r="AM12" t="s">
        <v>270</v>
      </c>
      <c r="AN12" t="s">
        <v>534</v>
      </c>
      <c r="AO12">
        <v>3354.7370000000001</v>
      </c>
      <c r="AR12" t="s">
        <v>118</v>
      </c>
      <c r="AS12" t="s">
        <v>120</v>
      </c>
      <c r="AT12" t="s">
        <v>225</v>
      </c>
      <c r="AU12" t="s">
        <v>269</v>
      </c>
      <c r="AV12" t="s">
        <v>48</v>
      </c>
      <c r="AW12">
        <v>4</v>
      </c>
      <c r="BB12">
        <v>0.8521048525438637</v>
      </c>
      <c r="BC12" t="s">
        <v>69</v>
      </c>
      <c r="BF12" t="s">
        <v>118</v>
      </c>
      <c r="BG12" t="s">
        <v>120</v>
      </c>
      <c r="BH12" t="s">
        <v>269</v>
      </c>
      <c r="BI12">
        <v>6651</v>
      </c>
      <c r="BJ12">
        <v>4</v>
      </c>
      <c r="BK12" t="s">
        <v>225</v>
      </c>
      <c r="BL12" t="s">
        <v>244</v>
      </c>
      <c r="BM12">
        <v>0.8521048525438637</v>
      </c>
      <c r="BN12" t="s">
        <v>69</v>
      </c>
      <c r="BO12" t="s">
        <v>179</v>
      </c>
      <c r="BP12">
        <v>4194.3090000000002</v>
      </c>
    </row>
    <row r="13" spans="1:68" ht="16.5" x14ac:dyDescent="0.25">
      <c r="A13" s="129" t="str">
        <f t="shared" si="18"/>
        <v>신흥교통</v>
      </c>
      <c r="B13" s="130" t="str">
        <f t="shared" si="19"/>
        <v>김상용</v>
      </c>
      <c r="C13" s="131" t="str">
        <f t="shared" si="20"/>
        <v>C</v>
      </c>
      <c r="D13" s="132">
        <f t="shared" si="21"/>
        <v>0.87920447935182366</v>
      </c>
      <c r="E13" s="133">
        <f t="shared" si="22"/>
        <v>4211</v>
      </c>
      <c r="F13" s="134" t="str">
        <f t="shared" si="23"/>
        <v>13</v>
      </c>
      <c r="G13" s="135" t="str">
        <f t="shared" si="24"/>
        <v>71바6290</v>
      </c>
      <c r="H13" s="136">
        <f t="shared" si="25"/>
        <v>10</v>
      </c>
      <c r="I13" s="137">
        <f t="shared" si="26"/>
        <v>1456.1030000000001</v>
      </c>
      <c r="J13" s="138">
        <f t="shared" si="27"/>
        <v>4.9336018108386191E-2</v>
      </c>
      <c r="K13" s="138">
        <f t="shared" si="28"/>
        <v>0.41921672237800761</v>
      </c>
      <c r="L13" s="138">
        <f t="shared" si="29"/>
        <v>0.2211382024485905</v>
      </c>
      <c r="M13" s="139">
        <f t="shared" si="30"/>
        <v>16.995999999999999</v>
      </c>
      <c r="N13" s="140">
        <f t="shared" si="31"/>
        <v>15.108821285307426</v>
      </c>
      <c r="O13" s="140">
        <f t="shared" si="32"/>
        <v>14.765438983368622</v>
      </c>
      <c r="P13" s="232">
        <f t="shared" si="33"/>
        <v>25</v>
      </c>
      <c r="Q13" s="233">
        <f t="shared" si="34"/>
        <v>220</v>
      </c>
      <c r="R13" s="233">
        <f t="shared" si="35"/>
        <v>215</v>
      </c>
      <c r="T13">
        <v>525</v>
      </c>
      <c r="U13">
        <v>4211</v>
      </c>
      <c r="V13" t="s">
        <v>271</v>
      </c>
      <c r="W13">
        <v>1456.1030000000001</v>
      </c>
      <c r="X13">
        <v>754.91099999999994</v>
      </c>
      <c r="Y13">
        <v>1.929</v>
      </c>
      <c r="Z13">
        <v>16.995999999999999</v>
      </c>
      <c r="AA13">
        <v>98.733039000000005</v>
      </c>
      <c r="AB13">
        <v>4.8710950000000004</v>
      </c>
      <c r="AC13">
        <v>41.390540999999999</v>
      </c>
      <c r="AD13" s="1">
        <v>322</v>
      </c>
      <c r="AE13">
        <v>220</v>
      </c>
      <c r="AF13">
        <v>215</v>
      </c>
      <c r="AG13">
        <v>96</v>
      </c>
      <c r="AH13">
        <v>14.747878999999999</v>
      </c>
      <c r="AI13">
        <v>178.1</v>
      </c>
      <c r="AJ13">
        <v>0</v>
      </c>
      <c r="AK13">
        <v>25</v>
      </c>
      <c r="AL13">
        <v>21914</v>
      </c>
      <c r="AM13" t="s">
        <v>272</v>
      </c>
      <c r="AN13" t="s">
        <v>535</v>
      </c>
      <c r="AO13">
        <v>392.459</v>
      </c>
      <c r="AR13" t="s">
        <v>118</v>
      </c>
      <c r="AS13" t="s">
        <v>119</v>
      </c>
      <c r="AT13" t="s">
        <v>215</v>
      </c>
      <c r="AU13" t="s">
        <v>271</v>
      </c>
      <c r="AV13" t="s">
        <v>48</v>
      </c>
      <c r="AW13">
        <v>10</v>
      </c>
      <c r="BB13">
        <v>0.87920447935182366</v>
      </c>
      <c r="BC13" t="s">
        <v>69</v>
      </c>
      <c r="BF13" t="s">
        <v>118</v>
      </c>
      <c r="BG13" t="s">
        <v>119</v>
      </c>
      <c r="BH13" t="s">
        <v>271</v>
      </c>
      <c r="BI13">
        <v>4211</v>
      </c>
      <c r="BJ13">
        <v>10</v>
      </c>
      <c r="BK13" t="s">
        <v>215</v>
      </c>
      <c r="BL13" t="s">
        <v>210</v>
      </c>
      <c r="BM13">
        <v>0.87920447935182366</v>
      </c>
      <c r="BN13" t="s">
        <v>69</v>
      </c>
      <c r="BO13" t="s">
        <v>179</v>
      </c>
      <c r="BP13">
        <v>1456.1030000000001</v>
      </c>
    </row>
    <row r="14" spans="1:68" ht="16.5" x14ac:dyDescent="0.25">
      <c r="A14" s="112" t="str">
        <f t="shared" si="18"/>
        <v>신흥교통</v>
      </c>
      <c r="B14" s="113" t="str">
        <f t="shared" si="19"/>
        <v>김세원</v>
      </c>
      <c r="C14" s="114" t="str">
        <f t="shared" si="20"/>
        <v>F</v>
      </c>
      <c r="D14" s="115">
        <f t="shared" si="21"/>
        <v>0.74306428048606366</v>
      </c>
      <c r="E14" s="116">
        <f t="shared" si="22"/>
        <v>1640</v>
      </c>
      <c r="F14" s="117" t="str">
        <f t="shared" si="23"/>
        <v>13</v>
      </c>
      <c r="G14" s="118" t="str">
        <f t="shared" si="24"/>
        <v>71바6286</v>
      </c>
      <c r="H14" s="119">
        <f t="shared" si="25"/>
        <v>3</v>
      </c>
      <c r="I14" s="120">
        <f t="shared" si="26"/>
        <v>426.75299999999999</v>
      </c>
      <c r="J14" s="121">
        <f t="shared" si="27"/>
        <v>3.0543867368738192E-2</v>
      </c>
      <c r="K14" s="121">
        <f t="shared" si="28"/>
        <v>0.42405871245711413</v>
      </c>
      <c r="L14" s="121">
        <f t="shared" si="29"/>
        <v>0.18746206822213318</v>
      </c>
      <c r="M14" s="122">
        <f t="shared" si="30"/>
        <v>20.844000000000001</v>
      </c>
      <c r="N14" s="123">
        <f t="shared" si="31"/>
        <v>0.17422118773552528</v>
      </c>
      <c r="O14" s="123">
        <f t="shared" si="32"/>
        <v>29.96604429051035</v>
      </c>
      <c r="P14" s="234">
        <f t="shared" si="33"/>
        <v>6</v>
      </c>
      <c r="Q14" s="235">
        <f t="shared" si="34"/>
        <v>1</v>
      </c>
      <c r="R14" s="235">
        <f t="shared" si="35"/>
        <v>172</v>
      </c>
      <c r="T14">
        <v>525</v>
      </c>
      <c r="U14">
        <v>1640</v>
      </c>
      <c r="V14" t="s">
        <v>273</v>
      </c>
      <c r="W14">
        <v>573.98299999999995</v>
      </c>
      <c r="X14">
        <v>342.50299999999999</v>
      </c>
      <c r="Y14">
        <v>1.6759999999999999</v>
      </c>
      <c r="Z14">
        <v>20.844000000000001</v>
      </c>
      <c r="AA14">
        <v>37.805264999999999</v>
      </c>
      <c r="AB14">
        <v>1.1547190000000001</v>
      </c>
      <c r="AC14">
        <v>16.031652000000001</v>
      </c>
      <c r="AD14" s="1">
        <v>80</v>
      </c>
      <c r="AE14">
        <v>1</v>
      </c>
      <c r="AF14">
        <v>172</v>
      </c>
      <c r="AG14">
        <v>76</v>
      </c>
      <c r="AH14">
        <v>15.18262</v>
      </c>
      <c r="AI14">
        <v>84.8</v>
      </c>
      <c r="AJ14">
        <v>0</v>
      </c>
      <c r="AK14">
        <v>6</v>
      </c>
      <c r="AL14">
        <v>7866</v>
      </c>
      <c r="AM14" t="s">
        <v>274</v>
      </c>
      <c r="AN14" t="s">
        <v>536</v>
      </c>
      <c r="AO14">
        <v>217.53100000000001</v>
      </c>
      <c r="AR14" t="s">
        <v>118</v>
      </c>
      <c r="AS14" t="s">
        <v>119</v>
      </c>
      <c r="AT14" t="s">
        <v>214</v>
      </c>
      <c r="AU14" t="s">
        <v>273</v>
      </c>
      <c r="AV14" t="s">
        <v>48</v>
      </c>
      <c r="AW14">
        <v>3</v>
      </c>
      <c r="BB14">
        <v>0.74306428048606366</v>
      </c>
      <c r="BC14" t="s">
        <v>70</v>
      </c>
      <c r="BF14" t="s">
        <v>118</v>
      </c>
      <c r="BG14" t="s">
        <v>119</v>
      </c>
      <c r="BH14" t="s">
        <v>273</v>
      </c>
      <c r="BI14">
        <v>1640</v>
      </c>
      <c r="BJ14">
        <v>3</v>
      </c>
      <c r="BK14" t="s">
        <v>214</v>
      </c>
      <c r="BL14" t="s">
        <v>207</v>
      </c>
      <c r="BM14">
        <v>0.74306428048606366</v>
      </c>
      <c r="BN14" t="s">
        <v>70</v>
      </c>
      <c r="BO14" t="s">
        <v>190</v>
      </c>
      <c r="BP14">
        <v>426.75299999999999</v>
      </c>
    </row>
    <row r="15" spans="1:68" ht="16.5" x14ac:dyDescent="0.25">
      <c r="A15" s="129" t="str">
        <f t="shared" si="18"/>
        <v>신흥교통</v>
      </c>
      <c r="B15" s="130" t="str">
        <f t="shared" si="19"/>
        <v>김영갑</v>
      </c>
      <c r="C15" s="131" t="str">
        <f t="shared" si="20"/>
        <v>C</v>
      </c>
      <c r="D15" s="132">
        <f t="shared" si="21"/>
        <v>0.85506534075795315</v>
      </c>
      <c r="E15" s="133">
        <f t="shared" si="22"/>
        <v>1649</v>
      </c>
      <c r="F15" s="134" t="str">
        <f t="shared" si="23"/>
        <v>330</v>
      </c>
      <c r="G15" s="135" t="str">
        <f t="shared" si="24"/>
        <v>71바6298</v>
      </c>
      <c r="H15" s="136">
        <f t="shared" si="25"/>
        <v>11</v>
      </c>
      <c r="I15" s="137">
        <f t="shared" si="26"/>
        <v>5482.3829999999998</v>
      </c>
      <c r="J15" s="138">
        <f t="shared" si="27"/>
        <v>1.2308848727803308E-2</v>
      </c>
      <c r="K15" s="138">
        <f t="shared" si="28"/>
        <v>0.24564986962664728</v>
      </c>
      <c r="L15" s="138">
        <f t="shared" si="29"/>
        <v>9.4484460498290623E-2</v>
      </c>
      <c r="M15" s="139">
        <f t="shared" si="30"/>
        <v>21.123000000000001</v>
      </c>
      <c r="N15" s="140">
        <f t="shared" si="31"/>
        <v>0.58368778686202694</v>
      </c>
      <c r="O15" s="140">
        <f t="shared" si="32"/>
        <v>5.7274364085836398</v>
      </c>
      <c r="P15" s="232">
        <f t="shared" si="33"/>
        <v>3</v>
      </c>
      <c r="Q15" s="233">
        <f t="shared" si="34"/>
        <v>32</v>
      </c>
      <c r="R15" s="233">
        <f t="shared" si="35"/>
        <v>314</v>
      </c>
      <c r="T15">
        <v>525</v>
      </c>
      <c r="U15">
        <v>1649</v>
      </c>
      <c r="V15" t="s">
        <v>275</v>
      </c>
      <c r="W15">
        <v>5482.3829999999998</v>
      </c>
      <c r="X15">
        <v>1978.8230000000001</v>
      </c>
      <c r="Y15">
        <v>2.7709999999999999</v>
      </c>
      <c r="Z15">
        <v>21.123000000000001</v>
      </c>
      <c r="AA15">
        <v>158.281578</v>
      </c>
      <c r="AB15">
        <v>1.948264</v>
      </c>
      <c r="AC15">
        <v>38.881849000000003</v>
      </c>
      <c r="AD15" s="1">
        <v>518</v>
      </c>
      <c r="AE15">
        <v>32</v>
      </c>
      <c r="AF15">
        <v>314</v>
      </c>
      <c r="AG15">
        <v>113</v>
      </c>
      <c r="AH15">
        <v>34.636898000000002</v>
      </c>
      <c r="AI15">
        <v>28337.599999999999</v>
      </c>
      <c r="AJ15">
        <v>7129.9</v>
      </c>
      <c r="AK15">
        <v>3</v>
      </c>
      <c r="AL15">
        <v>860</v>
      </c>
      <c r="AM15" t="s">
        <v>276</v>
      </c>
      <c r="AN15" t="s">
        <v>537</v>
      </c>
      <c r="AO15">
        <v>1058.309</v>
      </c>
      <c r="AR15" t="s">
        <v>118</v>
      </c>
      <c r="AS15" t="s">
        <v>120</v>
      </c>
      <c r="AT15" t="s">
        <v>230</v>
      </c>
      <c r="AU15" t="s">
        <v>275</v>
      </c>
      <c r="AV15" t="s">
        <v>48</v>
      </c>
      <c r="AW15">
        <v>11</v>
      </c>
      <c r="BB15">
        <v>0.85506534075795315</v>
      </c>
      <c r="BC15" t="s">
        <v>69</v>
      </c>
      <c r="BF15" t="s">
        <v>118</v>
      </c>
      <c r="BG15" t="s">
        <v>120</v>
      </c>
      <c r="BH15" t="s">
        <v>275</v>
      </c>
      <c r="BI15">
        <v>1649</v>
      </c>
      <c r="BJ15">
        <v>11</v>
      </c>
      <c r="BK15" t="s">
        <v>230</v>
      </c>
      <c r="BL15" t="s">
        <v>217</v>
      </c>
      <c r="BM15">
        <v>0.85506534075795315</v>
      </c>
      <c r="BN15" t="s">
        <v>69</v>
      </c>
      <c r="BO15" t="s">
        <v>179</v>
      </c>
      <c r="BP15">
        <v>5482.3829999999998</v>
      </c>
    </row>
    <row r="16" spans="1:68" ht="16.5" x14ac:dyDescent="0.25">
      <c r="A16" s="112" t="str">
        <f t="shared" si="18"/>
        <v>신흥교통</v>
      </c>
      <c r="B16" s="113" t="str">
        <f t="shared" si="19"/>
        <v>김영주B</v>
      </c>
      <c r="C16" s="114" t="str">
        <f t="shared" si="20"/>
        <v>B</v>
      </c>
      <c r="D16" s="115">
        <f t="shared" si="21"/>
        <v>0.93470588235294116</v>
      </c>
      <c r="E16" s="116">
        <f t="shared" si="22"/>
        <v>2042</v>
      </c>
      <c r="F16" s="117" t="str">
        <f t="shared" si="23"/>
        <v>330</v>
      </c>
      <c r="G16" s="118" t="str">
        <f t="shared" si="24"/>
        <v>71바6298</v>
      </c>
      <c r="H16" s="119">
        <f t="shared" si="25"/>
        <v>2</v>
      </c>
      <c r="I16" s="120">
        <f t="shared" si="26"/>
        <v>5698.7280000000001</v>
      </c>
      <c r="J16" s="121">
        <f t="shared" si="27"/>
        <v>7.044918726734681E-3</v>
      </c>
      <c r="K16" s="121">
        <f t="shared" si="28"/>
        <v>0.2230601793758305</v>
      </c>
      <c r="L16" s="121">
        <f t="shared" si="29"/>
        <v>0.12950258373447548</v>
      </c>
      <c r="M16" s="122">
        <f t="shared" si="30"/>
        <v>17.431000000000001</v>
      </c>
      <c r="N16" s="123">
        <f t="shared" si="31"/>
        <v>0</v>
      </c>
      <c r="O16" s="123">
        <f t="shared" si="32"/>
        <v>3.0708607254110039</v>
      </c>
      <c r="P16" s="234">
        <f t="shared" si="33"/>
        <v>4</v>
      </c>
      <c r="Q16" s="235">
        <f t="shared" si="34"/>
        <v>0</v>
      </c>
      <c r="R16" s="235">
        <f t="shared" si="35"/>
        <v>175</v>
      </c>
      <c r="T16">
        <v>525</v>
      </c>
      <c r="U16">
        <v>2042</v>
      </c>
      <c r="V16" t="s">
        <v>277</v>
      </c>
      <c r="W16">
        <v>5698.7280000000001</v>
      </c>
      <c r="X16">
        <v>1790.9349999999999</v>
      </c>
      <c r="Y16">
        <v>3.1819999999999999</v>
      </c>
      <c r="Z16">
        <v>17.431000000000001</v>
      </c>
      <c r="AA16">
        <v>159.95912000000001</v>
      </c>
      <c r="AB16">
        <v>1.1268990000000001</v>
      </c>
      <c r="AC16">
        <v>35.680509999999998</v>
      </c>
      <c r="AD16" s="1">
        <v>738</v>
      </c>
      <c r="AE16">
        <v>0</v>
      </c>
      <c r="AF16">
        <v>175</v>
      </c>
      <c r="AG16">
        <v>102</v>
      </c>
      <c r="AH16">
        <v>35.626151999999998</v>
      </c>
      <c r="AI16">
        <v>42557</v>
      </c>
      <c r="AJ16">
        <v>5907</v>
      </c>
      <c r="AK16">
        <v>4</v>
      </c>
      <c r="AL16">
        <v>3278</v>
      </c>
      <c r="AM16" t="s">
        <v>278</v>
      </c>
      <c r="AN16" t="s">
        <v>538</v>
      </c>
      <c r="AO16">
        <v>5559.375</v>
      </c>
      <c r="AR16" t="s">
        <v>118</v>
      </c>
      <c r="AS16" t="s">
        <v>120</v>
      </c>
      <c r="AT16" t="s">
        <v>230</v>
      </c>
      <c r="AU16" t="s">
        <v>277</v>
      </c>
      <c r="AV16" t="s">
        <v>48</v>
      </c>
      <c r="AW16">
        <v>2</v>
      </c>
      <c r="BB16">
        <v>0.93470588235294116</v>
      </c>
      <c r="BC16" t="s">
        <v>68</v>
      </c>
      <c r="BF16" t="s">
        <v>118</v>
      </c>
      <c r="BG16" t="s">
        <v>120</v>
      </c>
      <c r="BH16" t="s">
        <v>277</v>
      </c>
      <c r="BI16">
        <v>2042</v>
      </c>
      <c r="BJ16">
        <v>2</v>
      </c>
      <c r="BK16" t="s">
        <v>230</v>
      </c>
      <c r="BL16" t="s">
        <v>494</v>
      </c>
      <c r="BM16">
        <v>0.93470588235294116</v>
      </c>
      <c r="BN16" t="s">
        <v>68</v>
      </c>
      <c r="BO16" t="s">
        <v>177</v>
      </c>
      <c r="BP16">
        <v>5698.7280000000001</v>
      </c>
    </row>
    <row r="17" spans="1:68" ht="16.5" x14ac:dyDescent="0.25">
      <c r="A17" s="129" t="str">
        <f t="shared" si="18"/>
        <v>신흥교통</v>
      </c>
      <c r="B17" s="130" t="str">
        <f t="shared" si="19"/>
        <v>김용만</v>
      </c>
      <c r="C17" s="131" t="str">
        <f t="shared" si="20"/>
        <v>D</v>
      </c>
      <c r="D17" s="132">
        <f t="shared" si="21"/>
        <v>0.82141775294509445</v>
      </c>
      <c r="E17" s="133">
        <f t="shared" si="22"/>
        <v>865</v>
      </c>
      <c r="F17" s="134" t="str">
        <f t="shared" si="23"/>
        <v>13</v>
      </c>
      <c r="G17" s="135" t="str">
        <f t="shared" si="24"/>
        <v>70바4015</v>
      </c>
      <c r="H17" s="136">
        <f t="shared" si="25"/>
        <v>8</v>
      </c>
      <c r="I17" s="137">
        <f t="shared" si="26"/>
        <v>1441.865</v>
      </c>
      <c r="J17" s="138">
        <f t="shared" si="27"/>
        <v>2.3103488179172984E-2</v>
      </c>
      <c r="K17" s="138">
        <f t="shared" si="28"/>
        <v>0.40101547714816715</v>
      </c>
      <c r="L17" s="138">
        <f t="shared" si="29"/>
        <v>0.19211229900164023</v>
      </c>
      <c r="M17" s="139">
        <f t="shared" si="30"/>
        <v>18.228999999999999</v>
      </c>
      <c r="N17" s="140">
        <f t="shared" si="31"/>
        <v>0.48548234404746632</v>
      </c>
      <c r="O17" s="140">
        <f t="shared" si="32"/>
        <v>48.61758902532484</v>
      </c>
      <c r="P17" s="232">
        <f t="shared" si="33"/>
        <v>17</v>
      </c>
      <c r="Q17" s="233">
        <f t="shared" si="34"/>
        <v>7</v>
      </c>
      <c r="R17" s="233">
        <f t="shared" si="35"/>
        <v>701</v>
      </c>
      <c r="T17">
        <v>525</v>
      </c>
      <c r="U17">
        <v>865</v>
      </c>
      <c r="V17" t="s">
        <v>279</v>
      </c>
      <c r="W17">
        <v>1441.865</v>
      </c>
      <c r="X17">
        <v>775.26400000000001</v>
      </c>
      <c r="Y17">
        <v>1.86</v>
      </c>
      <c r="Z17">
        <v>18.228999999999999</v>
      </c>
      <c r="AA17">
        <v>89.656374999999997</v>
      </c>
      <c r="AB17">
        <v>2.0713750000000002</v>
      </c>
      <c r="AC17">
        <v>35.953594000000002</v>
      </c>
      <c r="AD17" s="1">
        <v>277</v>
      </c>
      <c r="AE17">
        <v>7</v>
      </c>
      <c r="AF17">
        <v>701</v>
      </c>
      <c r="AG17">
        <v>89</v>
      </c>
      <c r="AH17">
        <v>16.082124</v>
      </c>
      <c r="AI17">
        <v>323.89999999999998</v>
      </c>
      <c r="AJ17">
        <v>8</v>
      </c>
      <c r="AK17">
        <v>17</v>
      </c>
      <c r="AL17">
        <v>9731</v>
      </c>
      <c r="AM17" t="s">
        <v>280</v>
      </c>
      <c r="AN17" t="s">
        <v>539</v>
      </c>
      <c r="AO17">
        <v>287.14299999999997</v>
      </c>
      <c r="AR17" t="s">
        <v>118</v>
      </c>
      <c r="AS17" t="s">
        <v>119</v>
      </c>
      <c r="AT17" t="s">
        <v>489</v>
      </c>
      <c r="AU17" t="s">
        <v>279</v>
      </c>
      <c r="AV17" t="s">
        <v>48</v>
      </c>
      <c r="AW17">
        <v>8</v>
      </c>
      <c r="BB17">
        <v>0.82141775294509445</v>
      </c>
      <c r="BC17" t="s">
        <v>67</v>
      </c>
      <c r="BF17" t="s">
        <v>118</v>
      </c>
      <c r="BG17" t="s">
        <v>119</v>
      </c>
      <c r="BH17" t="s">
        <v>279</v>
      </c>
      <c r="BI17">
        <v>865</v>
      </c>
      <c r="BJ17">
        <v>8</v>
      </c>
      <c r="BK17" t="s">
        <v>489</v>
      </c>
      <c r="BL17" t="s">
        <v>212</v>
      </c>
      <c r="BM17">
        <v>0.82141775294509445</v>
      </c>
      <c r="BN17" t="s">
        <v>67</v>
      </c>
      <c r="BO17" t="s">
        <v>181</v>
      </c>
      <c r="BP17">
        <v>1441.865</v>
      </c>
    </row>
    <row r="18" spans="1:68" ht="16.5" x14ac:dyDescent="0.25">
      <c r="A18" s="112" t="str">
        <f t="shared" si="18"/>
        <v>신흥교통</v>
      </c>
      <c r="B18" s="113" t="str">
        <f t="shared" si="19"/>
        <v>김용진</v>
      </c>
      <c r="C18" s="114" t="str">
        <f t="shared" si="20"/>
        <v>C</v>
      </c>
      <c r="D18" s="115">
        <f t="shared" si="21"/>
        <v>0.87552895440693923</v>
      </c>
      <c r="E18" s="116">
        <f t="shared" si="22"/>
        <v>4554</v>
      </c>
      <c r="F18" s="117" t="str">
        <f t="shared" si="23"/>
        <v>330</v>
      </c>
      <c r="G18" s="118" t="str">
        <f t="shared" si="24"/>
        <v>71바6298</v>
      </c>
      <c r="H18" s="119">
        <f t="shared" si="25"/>
        <v>8</v>
      </c>
      <c r="I18" s="120">
        <f t="shared" si="26"/>
        <v>4055.0919999999996</v>
      </c>
      <c r="J18" s="121">
        <f t="shared" si="27"/>
        <v>2.2120772259585694E-2</v>
      </c>
      <c r="K18" s="121">
        <f t="shared" si="28"/>
        <v>0.28468057632007671</v>
      </c>
      <c r="L18" s="121">
        <f t="shared" si="29"/>
        <v>8.902387418090639E-2</v>
      </c>
      <c r="M18" s="122">
        <f t="shared" si="30"/>
        <v>20.826000000000001</v>
      </c>
      <c r="N18" s="123">
        <f t="shared" si="31"/>
        <v>0</v>
      </c>
      <c r="O18" s="123">
        <f t="shared" si="32"/>
        <v>5.4252776509139622</v>
      </c>
      <c r="P18" s="234">
        <f t="shared" si="33"/>
        <v>22</v>
      </c>
      <c r="Q18" s="235">
        <f t="shared" si="34"/>
        <v>0</v>
      </c>
      <c r="R18" s="235">
        <f t="shared" si="35"/>
        <v>220</v>
      </c>
      <c r="T18">
        <v>525</v>
      </c>
      <c r="U18">
        <v>4554</v>
      </c>
      <c r="V18" t="s">
        <v>281</v>
      </c>
      <c r="W18">
        <v>4055.0920000000001</v>
      </c>
      <c r="X18">
        <v>1427.078</v>
      </c>
      <c r="Y18">
        <v>2.8420000000000001</v>
      </c>
      <c r="Z18">
        <v>20.826000000000001</v>
      </c>
      <c r="AA18">
        <v>123.90191299999999</v>
      </c>
      <c r="AB18">
        <v>2.7408060000000001</v>
      </c>
      <c r="AC18">
        <v>35.272468000000003</v>
      </c>
      <c r="AD18" s="1">
        <v>361</v>
      </c>
      <c r="AE18">
        <v>0</v>
      </c>
      <c r="AF18">
        <v>220</v>
      </c>
      <c r="AG18">
        <v>103</v>
      </c>
      <c r="AH18">
        <v>32.728242999999999</v>
      </c>
      <c r="AI18">
        <v>31564.799999999999</v>
      </c>
      <c r="AJ18">
        <v>12734.2</v>
      </c>
      <c r="AK18">
        <v>22</v>
      </c>
      <c r="AL18">
        <v>5886</v>
      </c>
      <c r="AM18" t="s">
        <v>282</v>
      </c>
      <c r="AN18" t="s">
        <v>540</v>
      </c>
      <c r="AO18">
        <v>817.85400000000004</v>
      </c>
      <c r="AR18" t="s">
        <v>118</v>
      </c>
      <c r="AS18" t="s">
        <v>120</v>
      </c>
      <c r="AT18" t="s">
        <v>230</v>
      </c>
      <c r="AU18" t="s">
        <v>281</v>
      </c>
      <c r="AV18" t="s">
        <v>48</v>
      </c>
      <c r="AW18">
        <v>8</v>
      </c>
      <c r="BB18">
        <v>0.87552895440693923</v>
      </c>
      <c r="BC18" t="s">
        <v>69</v>
      </c>
      <c r="BF18" t="s">
        <v>118</v>
      </c>
      <c r="BG18" t="s">
        <v>120</v>
      </c>
      <c r="BH18" t="s">
        <v>281</v>
      </c>
      <c r="BI18">
        <v>4554</v>
      </c>
      <c r="BJ18">
        <v>8</v>
      </c>
      <c r="BK18" t="s">
        <v>230</v>
      </c>
      <c r="BL18" t="s">
        <v>219</v>
      </c>
      <c r="BM18">
        <v>0.87552895440693923</v>
      </c>
      <c r="BN18" t="s">
        <v>69</v>
      </c>
      <c r="BO18" t="s">
        <v>179</v>
      </c>
      <c r="BP18">
        <v>4055.0919999999996</v>
      </c>
    </row>
    <row r="19" spans="1:68" ht="16.5" x14ac:dyDescent="0.25">
      <c r="A19" s="129" t="str">
        <f t="shared" si="18"/>
        <v>신흥교통</v>
      </c>
      <c r="B19" s="130" t="str">
        <f t="shared" si="19"/>
        <v>김운상</v>
      </c>
      <c r="C19" s="131" t="str">
        <f t="shared" si="20"/>
        <v>F</v>
      </c>
      <c r="D19" s="132">
        <f t="shared" si="21"/>
        <v>0.78748200937862789</v>
      </c>
      <c r="E19" s="133">
        <f t="shared" si="22"/>
        <v>8246</v>
      </c>
      <c r="F19" s="134" t="str">
        <f t="shared" si="23"/>
        <v>82</v>
      </c>
      <c r="G19" s="135" t="str">
        <f t="shared" si="24"/>
        <v>70바4019</v>
      </c>
      <c r="H19" s="136">
        <f t="shared" si="25"/>
        <v>7</v>
      </c>
      <c r="I19" s="137">
        <f t="shared" si="26"/>
        <v>1283.4259999999999</v>
      </c>
      <c r="J19" s="138">
        <f t="shared" si="27"/>
        <v>2.2037157631617146E-2</v>
      </c>
      <c r="K19" s="138">
        <f t="shared" si="28"/>
        <v>0.43103299407179102</v>
      </c>
      <c r="L19" s="138">
        <f t="shared" si="29"/>
        <v>0.2462159875209011</v>
      </c>
      <c r="M19" s="139">
        <f t="shared" si="30"/>
        <v>17.571999999999999</v>
      </c>
      <c r="N19" s="140">
        <f t="shared" si="31"/>
        <v>0.23374935524136181</v>
      </c>
      <c r="O19" s="140">
        <f t="shared" si="32"/>
        <v>24.54368230034299</v>
      </c>
      <c r="P19" s="232">
        <f t="shared" si="33"/>
        <v>27</v>
      </c>
      <c r="Q19" s="233">
        <f t="shared" si="34"/>
        <v>3</v>
      </c>
      <c r="R19" s="233">
        <f t="shared" si="35"/>
        <v>315</v>
      </c>
      <c r="T19">
        <v>525</v>
      </c>
      <c r="U19">
        <v>8246</v>
      </c>
      <c r="V19" t="s">
        <v>283</v>
      </c>
      <c r="W19">
        <v>1283.4259999999999</v>
      </c>
      <c r="X19">
        <v>681.15099999999995</v>
      </c>
      <c r="Y19">
        <v>1.8839999999999999</v>
      </c>
      <c r="Z19">
        <v>17.571999999999999</v>
      </c>
      <c r="AA19">
        <v>82.599990000000005</v>
      </c>
      <c r="AB19">
        <v>1.8202689999999999</v>
      </c>
      <c r="AC19">
        <v>35.603321000000001</v>
      </c>
      <c r="AD19" s="1">
        <v>316</v>
      </c>
      <c r="AE19">
        <v>3</v>
      </c>
      <c r="AF19">
        <v>315</v>
      </c>
      <c r="AG19">
        <v>75</v>
      </c>
      <c r="AH19">
        <v>15.537846</v>
      </c>
      <c r="AI19">
        <v>1036.8</v>
      </c>
      <c r="AJ19">
        <v>0</v>
      </c>
      <c r="AK19">
        <v>27</v>
      </c>
      <c r="AL19">
        <v>10264</v>
      </c>
      <c r="AM19" t="s">
        <v>284</v>
      </c>
      <c r="AN19" t="s">
        <v>541</v>
      </c>
      <c r="AO19">
        <v>325.27699999999999</v>
      </c>
      <c r="AR19" t="s">
        <v>118</v>
      </c>
      <c r="AS19" t="s">
        <v>123</v>
      </c>
      <c r="AT19" t="s">
        <v>247</v>
      </c>
      <c r="AU19" t="s">
        <v>283</v>
      </c>
      <c r="AV19" t="s">
        <v>48</v>
      </c>
      <c r="AW19">
        <v>7</v>
      </c>
      <c r="BB19">
        <v>0.78748200937862789</v>
      </c>
      <c r="BC19" t="s">
        <v>70</v>
      </c>
      <c r="BF19" t="s">
        <v>118</v>
      </c>
      <c r="BG19" t="s">
        <v>123</v>
      </c>
      <c r="BH19" t="s">
        <v>283</v>
      </c>
      <c r="BI19">
        <v>8246</v>
      </c>
      <c r="BJ19">
        <v>7</v>
      </c>
      <c r="BK19" t="s">
        <v>247</v>
      </c>
      <c r="BL19" t="s">
        <v>253</v>
      </c>
      <c r="BM19">
        <v>0.78748200937862789</v>
      </c>
      <c r="BN19" t="s">
        <v>70</v>
      </c>
      <c r="BO19" t="s">
        <v>190</v>
      </c>
      <c r="BP19">
        <v>1283.4259999999999</v>
      </c>
    </row>
    <row r="20" spans="1:68" ht="16.5" x14ac:dyDescent="0.25">
      <c r="A20" s="112" t="str">
        <f t="shared" si="18"/>
        <v>신흥교통</v>
      </c>
      <c r="B20" s="113" t="str">
        <f t="shared" si="19"/>
        <v>김재민</v>
      </c>
      <c r="C20" s="114" t="str">
        <f t="shared" si="20"/>
        <v>D</v>
      </c>
      <c r="D20" s="115">
        <f t="shared" si="21"/>
        <v>0.83198735671451685</v>
      </c>
      <c r="E20" s="116">
        <f t="shared" si="22"/>
        <v>8017</v>
      </c>
      <c r="F20" s="117" t="str">
        <f t="shared" si="23"/>
        <v>46</v>
      </c>
      <c r="G20" s="118" t="str">
        <f t="shared" si="24"/>
        <v>71바6279</v>
      </c>
      <c r="H20" s="119">
        <f t="shared" si="25"/>
        <v>6</v>
      </c>
      <c r="I20" s="120">
        <f t="shared" si="26"/>
        <v>1186.309</v>
      </c>
      <c r="J20" s="121">
        <f t="shared" si="27"/>
        <v>8.1586961148523793E-3</v>
      </c>
      <c r="K20" s="121">
        <f t="shared" si="28"/>
        <v>0.42079487180092229</v>
      </c>
      <c r="L20" s="121">
        <f t="shared" si="29"/>
        <v>0.17364784385855625</v>
      </c>
      <c r="M20" s="122">
        <f t="shared" si="30"/>
        <v>18.417999999999999</v>
      </c>
      <c r="N20" s="123">
        <f t="shared" si="31"/>
        <v>8.1410087849625806E-2</v>
      </c>
      <c r="O20" s="123">
        <f t="shared" si="32"/>
        <v>52.916557102256775</v>
      </c>
      <c r="P20" s="234">
        <f t="shared" si="33"/>
        <v>10</v>
      </c>
      <c r="Q20" s="235">
        <f t="shared" si="34"/>
        <v>1</v>
      </c>
      <c r="R20" s="235">
        <f t="shared" si="35"/>
        <v>650</v>
      </c>
      <c r="T20">
        <v>525</v>
      </c>
      <c r="U20">
        <v>8017</v>
      </c>
      <c r="V20" t="s">
        <v>285</v>
      </c>
      <c r="W20">
        <v>1228.3489999999999</v>
      </c>
      <c r="X20">
        <v>697.96400000000006</v>
      </c>
      <c r="Y20">
        <v>1.76</v>
      </c>
      <c r="Z20">
        <v>18.417999999999999</v>
      </c>
      <c r="AA20">
        <v>80.518871000000004</v>
      </c>
      <c r="AB20">
        <v>0.65692899999999999</v>
      </c>
      <c r="AC20">
        <v>33.881928000000002</v>
      </c>
      <c r="AD20" s="1">
        <v>206</v>
      </c>
      <c r="AE20">
        <v>1</v>
      </c>
      <c r="AF20">
        <v>650</v>
      </c>
      <c r="AG20">
        <v>100</v>
      </c>
      <c r="AH20">
        <v>15.255417</v>
      </c>
      <c r="AI20">
        <v>847.5</v>
      </c>
      <c r="AJ20">
        <v>184</v>
      </c>
      <c r="AK20">
        <v>10</v>
      </c>
      <c r="AL20">
        <v>4138</v>
      </c>
      <c r="AM20" t="s">
        <v>286</v>
      </c>
      <c r="AN20" t="s">
        <v>542</v>
      </c>
      <c r="AO20">
        <v>309.36200000000002</v>
      </c>
      <c r="AR20" t="s">
        <v>118</v>
      </c>
      <c r="AS20" t="s">
        <v>121</v>
      </c>
      <c r="AT20" t="s">
        <v>233</v>
      </c>
      <c r="AU20" t="s">
        <v>285</v>
      </c>
      <c r="AV20" t="s">
        <v>48</v>
      </c>
      <c r="AW20">
        <v>6</v>
      </c>
      <c r="BB20">
        <v>0.83198735671451685</v>
      </c>
      <c r="BC20" t="s">
        <v>67</v>
      </c>
      <c r="BF20" t="s">
        <v>118</v>
      </c>
      <c r="BG20" t="s">
        <v>121</v>
      </c>
      <c r="BH20" t="s">
        <v>285</v>
      </c>
      <c r="BI20">
        <v>8017</v>
      </c>
      <c r="BJ20">
        <v>6</v>
      </c>
      <c r="BK20" t="s">
        <v>233</v>
      </c>
      <c r="BL20" t="s">
        <v>243</v>
      </c>
      <c r="BM20">
        <v>0.83198735671451685</v>
      </c>
      <c r="BN20" t="s">
        <v>67</v>
      </c>
      <c r="BO20" t="s">
        <v>181</v>
      </c>
      <c r="BP20">
        <v>1186.309</v>
      </c>
    </row>
    <row r="21" spans="1:68" ht="16.5" x14ac:dyDescent="0.25">
      <c r="A21" s="129" t="str">
        <f t="shared" si="18"/>
        <v>신흥교통</v>
      </c>
      <c r="B21" s="130" t="str">
        <f t="shared" si="19"/>
        <v>김정열</v>
      </c>
      <c r="C21" s="131" t="str">
        <f t="shared" si="20"/>
        <v>S</v>
      </c>
      <c r="D21" s="132">
        <f t="shared" si="21"/>
        <v>1.0167300986199181</v>
      </c>
      <c r="E21" s="133">
        <f t="shared" si="22"/>
        <v>5000</v>
      </c>
      <c r="F21" s="134" t="str">
        <f t="shared" si="23"/>
        <v>330</v>
      </c>
      <c r="G21" s="135" t="str">
        <f t="shared" si="24"/>
        <v>71바6297</v>
      </c>
      <c r="H21" s="136">
        <f t="shared" si="25"/>
        <v>9</v>
      </c>
      <c r="I21" s="137">
        <f t="shared" si="26"/>
        <v>5115.8039999999992</v>
      </c>
      <c r="J21" s="138">
        <f t="shared" si="27"/>
        <v>8.0332756275780289E-3</v>
      </c>
      <c r="K21" s="138">
        <f t="shared" si="28"/>
        <v>0.21773959769329831</v>
      </c>
      <c r="L21" s="138">
        <f t="shared" si="29"/>
        <v>0.10496883774280642</v>
      </c>
      <c r="M21" s="139">
        <f t="shared" si="30"/>
        <v>14.898</v>
      </c>
      <c r="N21" s="140">
        <f t="shared" si="31"/>
        <v>1.954726959828797E-2</v>
      </c>
      <c r="O21" s="140">
        <f t="shared" si="32"/>
        <v>1.2705725238887182</v>
      </c>
      <c r="P21" s="232">
        <f t="shared" si="33"/>
        <v>4</v>
      </c>
      <c r="Q21" s="233">
        <f t="shared" si="34"/>
        <v>1</v>
      </c>
      <c r="R21" s="233">
        <f t="shared" si="35"/>
        <v>65</v>
      </c>
      <c r="T21">
        <v>525</v>
      </c>
      <c r="U21">
        <v>5000</v>
      </c>
      <c r="V21" t="s">
        <v>287</v>
      </c>
      <c r="W21">
        <v>5115.8040000000001</v>
      </c>
      <c r="X21">
        <v>1559.249</v>
      </c>
      <c r="Y21">
        <v>3.2810000000000001</v>
      </c>
      <c r="Z21">
        <v>14.898</v>
      </c>
      <c r="AA21">
        <v>153.00495799999999</v>
      </c>
      <c r="AB21">
        <v>1.229131</v>
      </c>
      <c r="AC21">
        <v>33.315238000000001</v>
      </c>
      <c r="AD21" s="1">
        <v>537</v>
      </c>
      <c r="AE21">
        <v>1</v>
      </c>
      <c r="AF21">
        <v>65</v>
      </c>
      <c r="AG21">
        <v>100</v>
      </c>
      <c r="AH21">
        <v>33.435543000000003</v>
      </c>
      <c r="AI21">
        <v>42409.5</v>
      </c>
      <c r="AJ21">
        <v>2050.3000000000002</v>
      </c>
      <c r="AK21">
        <v>4</v>
      </c>
      <c r="AL21">
        <v>589</v>
      </c>
      <c r="AM21" t="s">
        <v>288</v>
      </c>
      <c r="AN21" t="s">
        <v>543</v>
      </c>
      <c r="AO21">
        <v>1097.047</v>
      </c>
      <c r="AR21" t="s">
        <v>118</v>
      </c>
      <c r="AS21" t="s">
        <v>120</v>
      </c>
      <c r="AT21" t="s">
        <v>228</v>
      </c>
      <c r="AU21" t="s">
        <v>287</v>
      </c>
      <c r="AV21" t="s">
        <v>48</v>
      </c>
      <c r="AW21">
        <v>9</v>
      </c>
      <c r="BB21">
        <v>1.0167300986199181</v>
      </c>
      <c r="BC21" t="s">
        <v>71</v>
      </c>
      <c r="BF21" t="s">
        <v>118</v>
      </c>
      <c r="BG21" t="s">
        <v>120</v>
      </c>
      <c r="BH21" t="s">
        <v>287</v>
      </c>
      <c r="BI21">
        <v>5000</v>
      </c>
      <c r="BJ21">
        <v>9</v>
      </c>
      <c r="BK21" t="s">
        <v>228</v>
      </c>
      <c r="BL21" t="s">
        <v>217</v>
      </c>
      <c r="BM21">
        <v>1.0167300986199181</v>
      </c>
      <c r="BN21" t="s">
        <v>71</v>
      </c>
      <c r="BO21" t="s">
        <v>178</v>
      </c>
      <c r="BP21">
        <v>5115.8039999999992</v>
      </c>
    </row>
    <row r="22" spans="1:68" ht="16.5" x14ac:dyDescent="0.25">
      <c r="A22" s="112" t="str">
        <f t="shared" si="18"/>
        <v>신흥교통</v>
      </c>
      <c r="B22" s="113" t="str">
        <f t="shared" si="19"/>
        <v>김정훈</v>
      </c>
      <c r="C22" s="114" t="str">
        <f t="shared" si="20"/>
        <v>A</v>
      </c>
      <c r="D22" s="115">
        <f t="shared" si="21"/>
        <v>0.9588888888888889</v>
      </c>
      <c r="E22" s="116">
        <f t="shared" si="22"/>
        <v>4627</v>
      </c>
      <c r="F22" s="117" t="str">
        <f t="shared" si="23"/>
        <v>46</v>
      </c>
      <c r="G22" s="118" t="str">
        <f t="shared" si="24"/>
        <v>71바6284</v>
      </c>
      <c r="H22" s="119">
        <f t="shared" si="25"/>
        <v>1</v>
      </c>
      <c r="I22" s="120">
        <f t="shared" si="26"/>
        <v>2194.7080000000001</v>
      </c>
      <c r="J22" s="121">
        <f t="shared" si="27"/>
        <v>3.6868997726567931E-2</v>
      </c>
      <c r="K22" s="121">
        <f t="shared" si="28"/>
        <v>0.4253384652633872</v>
      </c>
      <c r="L22" s="121">
        <f t="shared" si="29"/>
        <v>0.17633325253291099</v>
      </c>
      <c r="M22" s="122">
        <f t="shared" si="30"/>
        <v>21.077000000000002</v>
      </c>
      <c r="N22" s="123">
        <f t="shared" si="31"/>
        <v>0.53491096407003058</v>
      </c>
      <c r="O22" s="123">
        <f t="shared" si="32"/>
        <v>36.730552866142098</v>
      </c>
      <c r="P22" s="234">
        <f t="shared" si="33"/>
        <v>68</v>
      </c>
      <c r="Q22" s="235">
        <f t="shared" si="34"/>
        <v>12</v>
      </c>
      <c r="R22" s="235">
        <f t="shared" si="35"/>
        <v>824</v>
      </c>
      <c r="T22">
        <v>525</v>
      </c>
      <c r="U22">
        <v>4627</v>
      </c>
      <c r="V22" t="s">
        <v>289</v>
      </c>
      <c r="W22">
        <v>2243.364</v>
      </c>
      <c r="X22">
        <v>1295.6669999999999</v>
      </c>
      <c r="Y22">
        <v>1.7310000000000001</v>
      </c>
      <c r="Z22">
        <v>21.077000000000002</v>
      </c>
      <c r="AA22">
        <v>144.14330000000001</v>
      </c>
      <c r="AB22">
        <v>5.314419</v>
      </c>
      <c r="AC22">
        <v>61.309690000000003</v>
      </c>
      <c r="AD22" s="1">
        <v>387</v>
      </c>
      <c r="AE22">
        <v>12</v>
      </c>
      <c r="AF22">
        <v>824</v>
      </c>
      <c r="AG22">
        <v>82</v>
      </c>
      <c r="AH22">
        <v>15.563428</v>
      </c>
      <c r="AI22">
        <v>849.3</v>
      </c>
      <c r="AJ22">
        <v>0</v>
      </c>
      <c r="AK22">
        <v>68</v>
      </c>
      <c r="AL22">
        <v>51189</v>
      </c>
      <c r="AM22" t="s">
        <v>290</v>
      </c>
      <c r="AN22" t="s">
        <v>544</v>
      </c>
      <c r="AO22">
        <v>2194.7080000000001</v>
      </c>
      <c r="AR22" t="s">
        <v>118</v>
      </c>
      <c r="AS22" t="s">
        <v>121</v>
      </c>
      <c r="AT22" t="s">
        <v>238</v>
      </c>
      <c r="AU22" t="s">
        <v>289</v>
      </c>
      <c r="AV22" t="s">
        <v>48</v>
      </c>
      <c r="AW22">
        <v>1</v>
      </c>
      <c r="BB22">
        <v>0.9588888888888889</v>
      </c>
      <c r="BC22" t="s">
        <v>66</v>
      </c>
      <c r="BF22" t="s">
        <v>118</v>
      </c>
      <c r="BG22" t="s">
        <v>121</v>
      </c>
      <c r="BH22" t="s">
        <v>289</v>
      </c>
      <c r="BI22">
        <v>4627</v>
      </c>
      <c r="BJ22">
        <v>1</v>
      </c>
      <c r="BK22" t="s">
        <v>238</v>
      </c>
      <c r="BL22" t="s">
        <v>176</v>
      </c>
      <c r="BM22">
        <v>0.9588888888888889</v>
      </c>
      <c r="BN22" t="s">
        <v>66</v>
      </c>
      <c r="BO22" t="s">
        <v>180</v>
      </c>
      <c r="BP22">
        <v>2194.7080000000001</v>
      </c>
    </row>
    <row r="23" spans="1:68" ht="16.5" x14ac:dyDescent="0.25">
      <c r="A23" s="129" t="str">
        <f t="shared" si="18"/>
        <v>신흥교통</v>
      </c>
      <c r="B23" s="130" t="str">
        <f t="shared" si="19"/>
        <v>김종관</v>
      </c>
      <c r="C23" s="131" t="str">
        <f t="shared" si="20"/>
        <v>D</v>
      </c>
      <c r="D23" s="132">
        <f t="shared" si="21"/>
        <v>0.8342857142857143</v>
      </c>
      <c r="E23" s="133">
        <f t="shared" si="22"/>
        <v>9380</v>
      </c>
      <c r="F23" s="134" t="str">
        <f t="shared" si="23"/>
        <v>13</v>
      </c>
      <c r="G23" s="135" t="str">
        <f t="shared" si="24"/>
        <v>71바6261</v>
      </c>
      <c r="H23" s="136">
        <f t="shared" si="25"/>
        <v>1</v>
      </c>
      <c r="I23" s="137">
        <f t="shared" si="26"/>
        <v>2031.626</v>
      </c>
      <c r="J23" s="138">
        <f t="shared" si="27"/>
        <v>3.0533956630788343E-2</v>
      </c>
      <c r="K23" s="138">
        <f t="shared" si="28"/>
        <v>0.4194778042085674</v>
      </c>
      <c r="L23" s="138">
        <f t="shared" si="29"/>
        <v>0.24118612382397153</v>
      </c>
      <c r="M23" s="139">
        <f t="shared" si="30"/>
        <v>21.082000000000001</v>
      </c>
      <c r="N23" s="140">
        <f t="shared" si="31"/>
        <v>0.24610828961629749</v>
      </c>
      <c r="O23" s="140">
        <f t="shared" si="32"/>
        <v>75.702909885973114</v>
      </c>
      <c r="P23" s="232">
        <f t="shared" si="33"/>
        <v>29</v>
      </c>
      <c r="Q23" s="233">
        <f t="shared" si="34"/>
        <v>5</v>
      </c>
      <c r="R23" s="233">
        <f t="shared" si="35"/>
        <v>1538</v>
      </c>
      <c r="T23">
        <v>525</v>
      </c>
      <c r="U23">
        <v>9380</v>
      </c>
      <c r="V23" t="s">
        <v>291</v>
      </c>
      <c r="W23">
        <v>2031.626</v>
      </c>
      <c r="X23">
        <v>1159.825</v>
      </c>
      <c r="Y23">
        <v>1.752</v>
      </c>
      <c r="Z23">
        <v>21.082000000000001</v>
      </c>
      <c r="AA23">
        <v>123.932481</v>
      </c>
      <c r="AB23">
        <v>3.7841490000000002</v>
      </c>
      <c r="AC23">
        <v>51.986924999999999</v>
      </c>
      <c r="AD23" s="1">
        <v>490</v>
      </c>
      <c r="AE23">
        <v>5</v>
      </c>
      <c r="AF23">
        <v>1538</v>
      </c>
      <c r="AG23">
        <v>98</v>
      </c>
      <c r="AH23">
        <v>16.393006</v>
      </c>
      <c r="AI23">
        <v>3873.8</v>
      </c>
      <c r="AJ23">
        <v>218.5</v>
      </c>
      <c r="AK23">
        <v>29</v>
      </c>
      <c r="AL23">
        <v>31082</v>
      </c>
      <c r="AM23" t="s">
        <v>292</v>
      </c>
      <c r="AN23" t="s">
        <v>545</v>
      </c>
      <c r="AO23">
        <v>2031.626</v>
      </c>
      <c r="AR23" t="s">
        <v>118</v>
      </c>
      <c r="AS23" t="s">
        <v>119</v>
      </c>
      <c r="AT23" t="s">
        <v>208</v>
      </c>
      <c r="AU23" t="s">
        <v>291</v>
      </c>
      <c r="AV23" t="s">
        <v>198</v>
      </c>
      <c r="AW23">
        <v>1</v>
      </c>
      <c r="BB23">
        <v>0.8342857142857143</v>
      </c>
      <c r="BC23" t="s">
        <v>67</v>
      </c>
      <c r="BF23" t="s">
        <v>118</v>
      </c>
      <c r="BG23" t="s">
        <v>119</v>
      </c>
      <c r="BH23" t="s">
        <v>291</v>
      </c>
      <c r="BI23">
        <v>9380</v>
      </c>
      <c r="BJ23">
        <v>1</v>
      </c>
      <c r="BK23" t="s">
        <v>208</v>
      </c>
      <c r="BL23" t="s">
        <v>176</v>
      </c>
      <c r="BM23">
        <v>0.8342857142857143</v>
      </c>
      <c r="BN23" t="s">
        <v>67</v>
      </c>
      <c r="BO23" t="s">
        <v>181</v>
      </c>
      <c r="BP23">
        <v>2031.626</v>
      </c>
    </row>
    <row r="24" spans="1:68" ht="16.5" x14ac:dyDescent="0.25">
      <c r="A24" s="112" t="str">
        <f t="shared" si="18"/>
        <v>신흥교통</v>
      </c>
      <c r="B24" s="113" t="str">
        <f t="shared" si="19"/>
        <v>김종현B</v>
      </c>
      <c r="C24" s="114" t="str">
        <f t="shared" si="20"/>
        <v>C</v>
      </c>
      <c r="D24" s="115">
        <f t="shared" si="21"/>
        <v>0.85899999999999999</v>
      </c>
      <c r="E24" s="116">
        <f t="shared" si="22"/>
        <v>922</v>
      </c>
      <c r="F24" s="117" t="str">
        <f t="shared" si="23"/>
        <v>46</v>
      </c>
      <c r="G24" s="118" t="str">
        <f t="shared" si="24"/>
        <v>71바6281</v>
      </c>
      <c r="H24" s="119">
        <f t="shared" si="25"/>
        <v>1</v>
      </c>
      <c r="I24" s="120">
        <f t="shared" si="26"/>
        <v>898.68200000000002</v>
      </c>
      <c r="J24" s="121">
        <f t="shared" si="27"/>
        <v>2.7830325061337157E-2</v>
      </c>
      <c r="K24" s="121">
        <f t="shared" si="28"/>
        <v>0.43232736270417327</v>
      </c>
      <c r="L24" s="121">
        <f t="shared" si="29"/>
        <v>9.7921177902750914E-2</v>
      </c>
      <c r="M24" s="122">
        <f t="shared" si="30"/>
        <v>20.425999999999998</v>
      </c>
      <c r="N24" s="123">
        <f t="shared" si="31"/>
        <v>0.21664364827903704</v>
      </c>
      <c r="O24" s="123">
        <f t="shared" si="32"/>
        <v>78.641644325290443</v>
      </c>
      <c r="P24" s="234">
        <f t="shared" si="33"/>
        <v>23</v>
      </c>
      <c r="Q24" s="235">
        <f t="shared" si="34"/>
        <v>2</v>
      </c>
      <c r="R24" s="235">
        <f t="shared" si="35"/>
        <v>726</v>
      </c>
      <c r="T24">
        <v>525</v>
      </c>
      <c r="U24">
        <v>922</v>
      </c>
      <c r="V24" t="s">
        <v>546</v>
      </c>
      <c r="W24">
        <v>923.17499999999995</v>
      </c>
      <c r="X24">
        <v>537.93499999999995</v>
      </c>
      <c r="Y24">
        <v>1.716</v>
      </c>
      <c r="Z24">
        <v>20.425999999999998</v>
      </c>
      <c r="AA24">
        <v>59.966098000000002</v>
      </c>
      <c r="AB24">
        <v>1.668876</v>
      </c>
      <c r="AC24">
        <v>25.924985</v>
      </c>
      <c r="AD24" s="1">
        <v>88</v>
      </c>
      <c r="AE24">
        <v>2</v>
      </c>
      <c r="AF24">
        <v>726</v>
      </c>
      <c r="AG24">
        <v>79</v>
      </c>
      <c r="AH24">
        <v>15.394947999999999</v>
      </c>
      <c r="AI24">
        <v>105.2</v>
      </c>
      <c r="AJ24">
        <v>0</v>
      </c>
      <c r="AK24">
        <v>23</v>
      </c>
      <c r="AL24">
        <v>7896</v>
      </c>
      <c r="AM24" t="s">
        <v>547</v>
      </c>
      <c r="AN24" t="s">
        <v>548</v>
      </c>
      <c r="AO24">
        <v>898.68200000000002</v>
      </c>
      <c r="AR24" t="s">
        <v>118</v>
      </c>
      <c r="AS24" t="s">
        <v>121</v>
      </c>
      <c r="AT24" t="s">
        <v>517</v>
      </c>
      <c r="AU24" t="s">
        <v>546</v>
      </c>
      <c r="AV24" t="s">
        <v>198</v>
      </c>
      <c r="AW24">
        <v>1</v>
      </c>
      <c r="BB24">
        <v>0.85899999999999999</v>
      </c>
      <c r="BC24" t="s">
        <v>69</v>
      </c>
      <c r="BF24" t="s">
        <v>118</v>
      </c>
      <c r="BG24" t="s">
        <v>121</v>
      </c>
      <c r="BH24" t="s">
        <v>546</v>
      </c>
      <c r="BI24">
        <v>922</v>
      </c>
      <c r="BJ24">
        <v>1</v>
      </c>
      <c r="BK24" t="s">
        <v>517</v>
      </c>
      <c r="BL24" t="s">
        <v>176</v>
      </c>
      <c r="BM24">
        <v>0.85899999999999999</v>
      </c>
      <c r="BN24" t="s">
        <v>69</v>
      </c>
      <c r="BO24" t="s">
        <v>179</v>
      </c>
      <c r="BP24">
        <v>898.68200000000002</v>
      </c>
    </row>
    <row r="25" spans="1:68" ht="16.5" x14ac:dyDescent="0.25">
      <c r="A25" s="129" t="str">
        <f t="shared" si="18"/>
        <v>신흥교통</v>
      </c>
      <c r="B25" s="130" t="str">
        <f t="shared" si="19"/>
        <v>김종호</v>
      </c>
      <c r="C25" s="131" t="str">
        <f t="shared" si="20"/>
        <v>D</v>
      </c>
      <c r="D25" s="132">
        <f t="shared" si="21"/>
        <v>0.82013630744109445</v>
      </c>
      <c r="E25" s="133">
        <f t="shared" si="22"/>
        <v>5600</v>
      </c>
      <c r="F25" s="134" t="str">
        <f t="shared" si="23"/>
        <v>46</v>
      </c>
      <c r="G25" s="135" t="str">
        <f t="shared" si="24"/>
        <v>71바6294</v>
      </c>
      <c r="H25" s="136">
        <f t="shared" si="25"/>
        <v>2</v>
      </c>
      <c r="I25" s="137">
        <f t="shared" si="26"/>
        <v>1762.5229999999999</v>
      </c>
      <c r="J25" s="138">
        <f t="shared" si="27"/>
        <v>2.5872092221864176E-2</v>
      </c>
      <c r="K25" s="138">
        <f t="shared" si="28"/>
        <v>0.48221670777258585</v>
      </c>
      <c r="L25" s="138">
        <f t="shared" si="29"/>
        <v>0.23432318330030305</v>
      </c>
      <c r="M25" s="139">
        <f t="shared" si="30"/>
        <v>16.794</v>
      </c>
      <c r="N25" s="140">
        <f t="shared" si="31"/>
        <v>5.5908587223546011E-2</v>
      </c>
      <c r="O25" s="140">
        <f t="shared" si="32"/>
        <v>66.810761732137479</v>
      </c>
      <c r="P25" s="232">
        <f t="shared" si="33"/>
        <v>70</v>
      </c>
      <c r="Q25" s="233">
        <f t="shared" si="34"/>
        <v>1</v>
      </c>
      <c r="R25" s="233">
        <f t="shared" si="35"/>
        <v>1195</v>
      </c>
      <c r="T25">
        <v>525</v>
      </c>
      <c r="U25">
        <v>5600</v>
      </c>
      <c r="V25" t="s">
        <v>293</v>
      </c>
      <c r="W25">
        <v>1788.634</v>
      </c>
      <c r="X25">
        <v>921.23500000000001</v>
      </c>
      <c r="Y25">
        <v>1.9419999999999999</v>
      </c>
      <c r="Z25">
        <v>16.794</v>
      </c>
      <c r="AA25">
        <v>132.037756</v>
      </c>
      <c r="AB25">
        <v>3.416093</v>
      </c>
      <c r="AC25">
        <v>63.670811999999998</v>
      </c>
      <c r="AD25" s="1">
        <v>413</v>
      </c>
      <c r="AE25">
        <v>1</v>
      </c>
      <c r="AF25">
        <v>1195</v>
      </c>
      <c r="AG25">
        <v>66</v>
      </c>
      <c r="AH25">
        <v>13.546381999999999</v>
      </c>
      <c r="AI25">
        <v>68.900000000000006</v>
      </c>
      <c r="AJ25">
        <v>0</v>
      </c>
      <c r="AK25">
        <v>70</v>
      </c>
      <c r="AL25">
        <v>42485</v>
      </c>
      <c r="AM25" t="s">
        <v>294</v>
      </c>
      <c r="AN25" t="s">
        <v>549</v>
      </c>
      <c r="AO25">
        <v>1671.8579999999999</v>
      </c>
      <c r="AR25" t="s">
        <v>118</v>
      </c>
      <c r="AS25" t="s">
        <v>121</v>
      </c>
      <c r="AT25" t="s">
        <v>243</v>
      </c>
      <c r="AU25" t="s">
        <v>293</v>
      </c>
      <c r="AV25" t="s">
        <v>48</v>
      </c>
      <c r="AW25">
        <v>2</v>
      </c>
      <c r="BB25">
        <v>0.82013630744109445</v>
      </c>
      <c r="BC25" t="s">
        <v>67</v>
      </c>
      <c r="BF25" t="s">
        <v>118</v>
      </c>
      <c r="BG25" t="s">
        <v>121</v>
      </c>
      <c r="BH25" t="s">
        <v>293</v>
      </c>
      <c r="BI25">
        <v>5600</v>
      </c>
      <c r="BJ25">
        <v>2</v>
      </c>
      <c r="BK25" t="s">
        <v>243</v>
      </c>
      <c r="BL25" t="s">
        <v>234</v>
      </c>
      <c r="BM25">
        <v>0.82013630744109445</v>
      </c>
      <c r="BN25" t="s">
        <v>67</v>
      </c>
      <c r="BO25" t="s">
        <v>181</v>
      </c>
      <c r="BP25">
        <v>1762.5229999999999</v>
      </c>
    </row>
    <row r="26" spans="1:68" ht="16.5" x14ac:dyDescent="0.25">
      <c r="A26" s="112" t="str">
        <f t="shared" si="18"/>
        <v>신흥교통</v>
      </c>
      <c r="B26" s="113" t="str">
        <f t="shared" si="19"/>
        <v>김종희</v>
      </c>
      <c r="C26" s="114" t="str">
        <f t="shared" si="20"/>
        <v>B</v>
      </c>
      <c r="D26" s="115">
        <f t="shared" si="21"/>
        <v>0.93619047619047613</v>
      </c>
      <c r="E26" s="116">
        <f t="shared" si="22"/>
        <v>5321</v>
      </c>
      <c r="F26" s="117" t="str">
        <f t="shared" si="23"/>
        <v>46</v>
      </c>
      <c r="G26" s="118" t="str">
        <f t="shared" si="24"/>
        <v>71바6279</v>
      </c>
      <c r="H26" s="119">
        <f t="shared" si="25"/>
        <v>1</v>
      </c>
      <c r="I26" s="120">
        <f t="shared" si="26"/>
        <v>2535.7240000000002</v>
      </c>
      <c r="J26" s="121">
        <f t="shared" si="27"/>
        <v>1.609316742172278E-2</v>
      </c>
      <c r="K26" s="121">
        <f t="shared" si="28"/>
        <v>0.3640113330250736</v>
      </c>
      <c r="L26" s="121">
        <f t="shared" si="29"/>
        <v>0.20309781348443284</v>
      </c>
      <c r="M26" s="122">
        <f t="shared" si="30"/>
        <v>14.87</v>
      </c>
      <c r="N26" s="123">
        <f t="shared" si="31"/>
        <v>7.8872937275507898E-2</v>
      </c>
      <c r="O26" s="123">
        <f t="shared" si="32"/>
        <v>19.481615507050449</v>
      </c>
      <c r="P26" s="234">
        <f t="shared" si="33"/>
        <v>21</v>
      </c>
      <c r="Q26" s="235">
        <f t="shared" si="34"/>
        <v>2</v>
      </c>
      <c r="R26" s="235">
        <f t="shared" si="35"/>
        <v>494</v>
      </c>
      <c r="T26">
        <v>525</v>
      </c>
      <c r="U26">
        <v>5321</v>
      </c>
      <c r="V26" t="s">
        <v>295</v>
      </c>
      <c r="W26">
        <v>2535.7240000000002</v>
      </c>
      <c r="X26">
        <v>1289.51</v>
      </c>
      <c r="Y26">
        <v>1.966</v>
      </c>
      <c r="Z26">
        <v>14.87</v>
      </c>
      <c r="AA26">
        <v>159.813288</v>
      </c>
      <c r="AB26">
        <v>2.5719020000000001</v>
      </c>
      <c r="AC26">
        <v>58.173848</v>
      </c>
      <c r="AD26" s="1">
        <v>515</v>
      </c>
      <c r="AE26">
        <v>2</v>
      </c>
      <c r="AF26">
        <v>494</v>
      </c>
      <c r="AG26">
        <v>68</v>
      </c>
      <c r="AH26">
        <v>15.86679</v>
      </c>
      <c r="AI26">
        <v>44.4</v>
      </c>
      <c r="AJ26">
        <v>0</v>
      </c>
      <c r="AK26">
        <v>21</v>
      </c>
      <c r="AL26">
        <v>7857</v>
      </c>
      <c r="AM26" t="s">
        <v>296</v>
      </c>
      <c r="AN26" t="s">
        <v>550</v>
      </c>
      <c r="AO26">
        <v>2535.7240000000002</v>
      </c>
      <c r="AR26" t="s">
        <v>118</v>
      </c>
      <c r="AS26" t="s">
        <v>121</v>
      </c>
      <c r="AT26" t="s">
        <v>233</v>
      </c>
      <c r="AU26" t="s">
        <v>295</v>
      </c>
      <c r="AV26" t="s">
        <v>48</v>
      </c>
      <c r="AW26">
        <v>1</v>
      </c>
      <c r="BB26">
        <v>0.93619047619047613</v>
      </c>
      <c r="BC26" t="s">
        <v>68</v>
      </c>
      <c r="BF26" t="s">
        <v>118</v>
      </c>
      <c r="BG26" t="s">
        <v>121</v>
      </c>
      <c r="BH26" t="s">
        <v>295</v>
      </c>
      <c r="BI26">
        <v>5321</v>
      </c>
      <c r="BJ26">
        <v>1</v>
      </c>
      <c r="BK26" t="s">
        <v>233</v>
      </c>
      <c r="BL26" t="s">
        <v>176</v>
      </c>
      <c r="BM26">
        <v>0.93619047619047613</v>
      </c>
      <c r="BN26" t="s">
        <v>68</v>
      </c>
      <c r="BO26" t="s">
        <v>177</v>
      </c>
      <c r="BP26">
        <v>2535.7240000000002</v>
      </c>
    </row>
    <row r="27" spans="1:68" ht="16.5" x14ac:dyDescent="0.25">
      <c r="A27" s="129" t="str">
        <f t="shared" si="18"/>
        <v>신흥교통</v>
      </c>
      <c r="B27" s="130" t="str">
        <f t="shared" si="19"/>
        <v>김지윤</v>
      </c>
      <c r="C27" s="131" t="str">
        <f t="shared" si="20"/>
        <v>C</v>
      </c>
      <c r="D27" s="132">
        <f t="shared" si="21"/>
        <v>0.87240000000000006</v>
      </c>
      <c r="E27" s="133">
        <f t="shared" si="22"/>
        <v>4512</v>
      </c>
      <c r="F27" s="134" t="str">
        <f t="shared" si="23"/>
        <v>13</v>
      </c>
      <c r="G27" s="135" t="str">
        <f t="shared" si="24"/>
        <v>70바4008</v>
      </c>
      <c r="H27" s="136">
        <f t="shared" si="25"/>
        <v>1</v>
      </c>
      <c r="I27" s="137">
        <f t="shared" si="26"/>
        <v>635.35400000000004</v>
      </c>
      <c r="J27" s="138">
        <f t="shared" si="27"/>
        <v>3.0762729492079761E-2</v>
      </c>
      <c r="K27" s="138">
        <f t="shared" si="28"/>
        <v>0.35516179760294153</v>
      </c>
      <c r="L27" s="138">
        <f t="shared" si="29"/>
        <v>0.21877567466325859</v>
      </c>
      <c r="M27" s="139">
        <f t="shared" si="30"/>
        <v>12.744999999999999</v>
      </c>
      <c r="N27" s="140">
        <f t="shared" si="31"/>
        <v>0</v>
      </c>
      <c r="O27" s="140">
        <f t="shared" si="32"/>
        <v>16.526220028519532</v>
      </c>
      <c r="P27" s="232">
        <f t="shared" si="33"/>
        <v>4</v>
      </c>
      <c r="Q27" s="233">
        <f t="shared" si="34"/>
        <v>0</v>
      </c>
      <c r="R27" s="233">
        <f t="shared" si="35"/>
        <v>105</v>
      </c>
      <c r="T27">
        <v>525</v>
      </c>
      <c r="U27">
        <v>4512</v>
      </c>
      <c r="V27" t="s">
        <v>551</v>
      </c>
      <c r="W27">
        <v>635.35400000000004</v>
      </c>
      <c r="X27">
        <v>291.25299999999999</v>
      </c>
      <c r="Y27">
        <v>2.181</v>
      </c>
      <c r="Z27">
        <v>12.744999999999999</v>
      </c>
      <c r="AA27">
        <v>40.335270000000001</v>
      </c>
      <c r="AB27">
        <v>1.240823</v>
      </c>
      <c r="AC27">
        <v>14.325547</v>
      </c>
      <c r="AD27" s="1">
        <v>139</v>
      </c>
      <c r="AE27">
        <v>0</v>
      </c>
      <c r="AF27">
        <v>105</v>
      </c>
      <c r="AG27">
        <v>66</v>
      </c>
      <c r="AH27">
        <v>15.751822000000001</v>
      </c>
      <c r="AI27">
        <v>6.1</v>
      </c>
      <c r="AJ27">
        <v>0</v>
      </c>
      <c r="AK27">
        <v>4</v>
      </c>
      <c r="AL27">
        <v>3453</v>
      </c>
      <c r="AM27" t="s">
        <v>552</v>
      </c>
      <c r="AN27" t="s">
        <v>553</v>
      </c>
      <c r="AO27">
        <v>635.35400000000004</v>
      </c>
      <c r="AR27" t="s">
        <v>118</v>
      </c>
      <c r="AS27" t="s">
        <v>119</v>
      </c>
      <c r="AT27" t="s">
        <v>484</v>
      </c>
      <c r="AU27" t="s">
        <v>551</v>
      </c>
      <c r="AV27" t="s">
        <v>48</v>
      </c>
      <c r="AW27">
        <v>1</v>
      </c>
      <c r="BB27">
        <v>0.87240000000000006</v>
      </c>
      <c r="BC27" t="s">
        <v>69</v>
      </c>
      <c r="BF27" t="s">
        <v>118</v>
      </c>
      <c r="BG27" t="s">
        <v>119</v>
      </c>
      <c r="BH27" t="s">
        <v>551</v>
      </c>
      <c r="BI27">
        <v>4512</v>
      </c>
      <c r="BJ27">
        <v>1</v>
      </c>
      <c r="BK27" t="s">
        <v>484</v>
      </c>
      <c r="BL27" t="s">
        <v>176</v>
      </c>
      <c r="BM27">
        <v>0.87240000000000006</v>
      </c>
      <c r="BN27" t="s">
        <v>69</v>
      </c>
      <c r="BO27" t="s">
        <v>179</v>
      </c>
      <c r="BP27">
        <v>635.35400000000004</v>
      </c>
    </row>
    <row r="28" spans="1:68" ht="16.5" x14ac:dyDescent="0.25">
      <c r="A28" s="112" t="str">
        <f t="shared" si="18"/>
        <v>신흥교통</v>
      </c>
      <c r="B28" s="113" t="str">
        <f t="shared" si="19"/>
        <v>김철민</v>
      </c>
      <c r="C28" s="114" t="str">
        <f t="shared" si="20"/>
        <v>C</v>
      </c>
      <c r="D28" s="115">
        <f t="shared" si="21"/>
        <v>0.89982436777851427</v>
      </c>
      <c r="E28" s="116">
        <f t="shared" si="22"/>
        <v>1734</v>
      </c>
      <c r="F28" s="117" t="str">
        <f t="shared" si="23"/>
        <v>13</v>
      </c>
      <c r="G28" s="118" t="str">
        <f t="shared" si="24"/>
        <v>71바6251</v>
      </c>
      <c r="H28" s="119">
        <f t="shared" si="25"/>
        <v>3</v>
      </c>
      <c r="I28" s="120">
        <f t="shared" si="26"/>
        <v>3576.1709999999998</v>
      </c>
      <c r="J28" s="121">
        <f t="shared" si="27"/>
        <v>2.6284578550460055E-2</v>
      </c>
      <c r="K28" s="121">
        <f t="shared" si="28"/>
        <v>0.39204174287314453</v>
      </c>
      <c r="L28" s="121">
        <f t="shared" si="29"/>
        <v>0.24355658608047548</v>
      </c>
      <c r="M28" s="122">
        <f t="shared" si="30"/>
        <v>17.661999999999999</v>
      </c>
      <c r="N28" s="123">
        <f t="shared" si="31"/>
        <v>0.24896196691018835</v>
      </c>
      <c r="O28" s="123">
        <f t="shared" si="32"/>
        <v>17.842274295230165</v>
      </c>
      <c r="P28" s="234">
        <f t="shared" si="33"/>
        <v>24</v>
      </c>
      <c r="Q28" s="235">
        <f t="shared" si="34"/>
        <v>9</v>
      </c>
      <c r="R28" s="235">
        <f t="shared" si="35"/>
        <v>645</v>
      </c>
      <c r="T28">
        <v>525</v>
      </c>
      <c r="U28">
        <v>1734</v>
      </c>
      <c r="V28" t="s">
        <v>297</v>
      </c>
      <c r="W28">
        <v>3615.01</v>
      </c>
      <c r="X28">
        <v>1941.998</v>
      </c>
      <c r="Y28">
        <v>1.861</v>
      </c>
      <c r="Z28">
        <v>17.661999999999999</v>
      </c>
      <c r="AA28">
        <v>227.26523800000001</v>
      </c>
      <c r="AB28">
        <v>5.9735709999999997</v>
      </c>
      <c r="AC28">
        <v>89.097459999999998</v>
      </c>
      <c r="AD28" s="1">
        <v>871</v>
      </c>
      <c r="AE28">
        <v>9</v>
      </c>
      <c r="AF28">
        <v>645</v>
      </c>
      <c r="AG28">
        <v>70</v>
      </c>
      <c r="AH28">
        <v>15.906568</v>
      </c>
      <c r="AI28">
        <v>297.8</v>
      </c>
      <c r="AJ28">
        <v>0</v>
      </c>
      <c r="AK28">
        <v>24</v>
      </c>
      <c r="AL28">
        <v>20215</v>
      </c>
      <c r="AM28" t="s">
        <v>298</v>
      </c>
      <c r="AN28" t="s">
        <v>554</v>
      </c>
      <c r="AO28">
        <v>2414.3040000000001</v>
      </c>
      <c r="AR28" t="s">
        <v>118</v>
      </c>
      <c r="AS28" t="s">
        <v>119</v>
      </c>
      <c r="AT28" t="s">
        <v>207</v>
      </c>
      <c r="AU28" t="s">
        <v>297</v>
      </c>
      <c r="AV28" t="s">
        <v>48</v>
      </c>
      <c r="AW28">
        <v>3</v>
      </c>
      <c r="BB28">
        <v>0.89982436777851427</v>
      </c>
      <c r="BC28" t="s">
        <v>69</v>
      </c>
      <c r="BF28" t="s">
        <v>118</v>
      </c>
      <c r="BG28" t="s">
        <v>119</v>
      </c>
      <c r="BH28" t="s">
        <v>297</v>
      </c>
      <c r="BI28">
        <v>1734</v>
      </c>
      <c r="BJ28">
        <v>3</v>
      </c>
      <c r="BK28" t="s">
        <v>207</v>
      </c>
      <c r="BL28" t="s">
        <v>201</v>
      </c>
      <c r="BM28">
        <v>0.89982436777851427</v>
      </c>
      <c r="BN28" t="s">
        <v>69</v>
      </c>
      <c r="BO28" t="s">
        <v>179</v>
      </c>
      <c r="BP28">
        <v>3576.1709999999998</v>
      </c>
    </row>
    <row r="29" spans="1:68" ht="16.5" x14ac:dyDescent="0.25">
      <c r="A29" s="129" t="str">
        <f t="shared" si="18"/>
        <v>신흥교통</v>
      </c>
      <c r="B29" s="130" t="str">
        <f t="shared" si="19"/>
        <v>김철수</v>
      </c>
      <c r="C29" s="131" t="str">
        <f t="shared" si="20"/>
        <v>A</v>
      </c>
      <c r="D29" s="132">
        <f t="shared" si="21"/>
        <v>0.95521739130434791</v>
      </c>
      <c r="E29" s="133">
        <f t="shared" si="22"/>
        <v>9546</v>
      </c>
      <c r="F29" s="134" t="str">
        <f t="shared" si="23"/>
        <v>82</v>
      </c>
      <c r="G29" s="135" t="str">
        <f t="shared" si="24"/>
        <v>70바4019</v>
      </c>
      <c r="H29" s="136">
        <f t="shared" si="25"/>
        <v>1</v>
      </c>
      <c r="I29" s="137">
        <f t="shared" si="26"/>
        <v>2746.3090000000002</v>
      </c>
      <c r="J29" s="138">
        <f t="shared" si="27"/>
        <v>2.6887617745115392E-2</v>
      </c>
      <c r="K29" s="138">
        <f t="shared" si="28"/>
        <v>0.33287409459341805</v>
      </c>
      <c r="L29" s="138">
        <f t="shared" si="29"/>
        <v>0.13945990782537579</v>
      </c>
      <c r="M29" s="139">
        <f t="shared" si="30"/>
        <v>12.381</v>
      </c>
      <c r="N29" s="140">
        <f t="shared" si="31"/>
        <v>0.18206254285297102</v>
      </c>
      <c r="O29" s="140">
        <f t="shared" si="32"/>
        <v>3.3499507884946667</v>
      </c>
      <c r="P29" s="232">
        <f t="shared" si="33"/>
        <v>1</v>
      </c>
      <c r="Q29" s="233">
        <f t="shared" si="34"/>
        <v>5</v>
      </c>
      <c r="R29" s="233">
        <f t="shared" si="35"/>
        <v>92</v>
      </c>
      <c r="T29">
        <v>525</v>
      </c>
      <c r="U29">
        <v>9546</v>
      </c>
      <c r="V29" t="s">
        <v>299</v>
      </c>
      <c r="W29">
        <v>2746.3090000000002</v>
      </c>
      <c r="X29">
        <v>1249.9090000000001</v>
      </c>
      <c r="Y29">
        <v>2.1970000000000001</v>
      </c>
      <c r="Z29">
        <v>12.381</v>
      </c>
      <c r="AA29">
        <v>169.221351</v>
      </c>
      <c r="AB29">
        <v>4.5499590000000003</v>
      </c>
      <c r="AC29">
        <v>56.329403999999997</v>
      </c>
      <c r="AD29" s="1">
        <v>383</v>
      </c>
      <c r="AE29">
        <v>5</v>
      </c>
      <c r="AF29">
        <v>92</v>
      </c>
      <c r="AG29">
        <v>64</v>
      </c>
      <c r="AH29">
        <v>16.229092000000001</v>
      </c>
      <c r="AI29">
        <v>40.700000000000003</v>
      </c>
      <c r="AJ29">
        <v>0</v>
      </c>
      <c r="AK29">
        <v>1</v>
      </c>
      <c r="AL29">
        <v>503</v>
      </c>
      <c r="AM29" t="s">
        <v>300</v>
      </c>
      <c r="AN29" t="s">
        <v>555</v>
      </c>
      <c r="AO29">
        <v>2746.3090000000002</v>
      </c>
      <c r="AR29" t="s">
        <v>118</v>
      </c>
      <c r="AS29" t="s">
        <v>123</v>
      </c>
      <c r="AT29" t="s">
        <v>247</v>
      </c>
      <c r="AU29" t="s">
        <v>299</v>
      </c>
      <c r="AV29" t="s">
        <v>48</v>
      </c>
      <c r="AW29">
        <v>1</v>
      </c>
      <c r="BB29">
        <v>0.95521739130434791</v>
      </c>
      <c r="BC29" t="s">
        <v>66</v>
      </c>
      <c r="BF29" t="s">
        <v>118</v>
      </c>
      <c r="BG29" t="s">
        <v>123</v>
      </c>
      <c r="BH29" t="s">
        <v>299</v>
      </c>
      <c r="BI29">
        <v>9546</v>
      </c>
      <c r="BJ29">
        <v>1</v>
      </c>
      <c r="BK29" t="s">
        <v>247</v>
      </c>
      <c r="BL29" t="s">
        <v>176</v>
      </c>
      <c r="BM29">
        <v>0.95521739130434791</v>
      </c>
      <c r="BN29" t="s">
        <v>66</v>
      </c>
      <c r="BO29" t="s">
        <v>180</v>
      </c>
      <c r="BP29">
        <v>2746.3090000000002</v>
      </c>
    </row>
    <row r="30" spans="1:68" ht="16.5" x14ac:dyDescent="0.25">
      <c r="A30" s="112" t="str">
        <f t="shared" si="18"/>
        <v>신흥교통</v>
      </c>
      <c r="B30" s="113" t="str">
        <f t="shared" si="19"/>
        <v>김태산</v>
      </c>
      <c r="C30" s="114" t="str">
        <f t="shared" si="20"/>
        <v>D</v>
      </c>
      <c r="D30" s="115">
        <f t="shared" si="21"/>
        <v>0.82919999999999994</v>
      </c>
      <c r="E30" s="116">
        <f t="shared" si="22"/>
        <v>7807</v>
      </c>
      <c r="F30" s="117" t="str">
        <f t="shared" si="23"/>
        <v>82</v>
      </c>
      <c r="G30" s="118" t="str">
        <f t="shared" si="24"/>
        <v>74바1002</v>
      </c>
      <c r="H30" s="119">
        <f t="shared" si="25"/>
        <v>1</v>
      </c>
      <c r="I30" s="120">
        <f t="shared" si="26"/>
        <v>2350.42</v>
      </c>
      <c r="J30" s="121">
        <f t="shared" si="27"/>
        <v>1.3850059288195452E-2</v>
      </c>
      <c r="K30" s="121">
        <f t="shared" si="28"/>
        <v>0.35335636158829742</v>
      </c>
      <c r="L30" s="121">
        <f t="shared" si="29"/>
        <v>0.17230962976829672</v>
      </c>
      <c r="M30" s="122">
        <f t="shared" si="30"/>
        <v>12.375</v>
      </c>
      <c r="N30" s="123">
        <f t="shared" si="31"/>
        <v>8.5091175194220603E-2</v>
      </c>
      <c r="O30" s="123">
        <f t="shared" si="32"/>
        <v>12.338220403161987</v>
      </c>
      <c r="P30" s="234">
        <f t="shared" si="33"/>
        <v>0</v>
      </c>
      <c r="Q30" s="235">
        <f t="shared" si="34"/>
        <v>2</v>
      </c>
      <c r="R30" s="235">
        <f t="shared" si="35"/>
        <v>290</v>
      </c>
      <c r="T30">
        <v>525</v>
      </c>
      <c r="U30">
        <v>7807</v>
      </c>
      <c r="V30" t="s">
        <v>301</v>
      </c>
      <c r="W30">
        <v>2350.42</v>
      </c>
      <c r="X30">
        <v>1133.8009999999999</v>
      </c>
      <c r="Y30">
        <v>2.073</v>
      </c>
      <c r="Z30">
        <v>12.375</v>
      </c>
      <c r="AA30">
        <v>138.704677</v>
      </c>
      <c r="AB30">
        <v>1.921068</v>
      </c>
      <c r="AC30">
        <v>49.012180000000001</v>
      </c>
      <c r="AD30" s="1">
        <v>405</v>
      </c>
      <c r="AE30">
        <v>2</v>
      </c>
      <c r="AF30">
        <v>290</v>
      </c>
      <c r="AG30">
        <v>66</v>
      </c>
      <c r="AH30">
        <v>16.945499000000002</v>
      </c>
      <c r="AI30">
        <v>303.2</v>
      </c>
      <c r="AJ30">
        <v>0</v>
      </c>
      <c r="AK30">
        <v>0</v>
      </c>
      <c r="AL30">
        <v>0</v>
      </c>
      <c r="AM30" t="s">
        <v>302</v>
      </c>
      <c r="AN30" t="s">
        <v>556</v>
      </c>
      <c r="AO30">
        <v>2350.42</v>
      </c>
      <c r="AR30" t="s">
        <v>118</v>
      </c>
      <c r="AS30" t="s">
        <v>123</v>
      </c>
      <c r="AT30" t="s">
        <v>250</v>
      </c>
      <c r="AU30" t="s">
        <v>301</v>
      </c>
      <c r="AV30" t="s">
        <v>48</v>
      </c>
      <c r="AW30">
        <v>1</v>
      </c>
      <c r="BB30">
        <v>0.82919999999999994</v>
      </c>
      <c r="BC30" t="s">
        <v>67</v>
      </c>
      <c r="BF30" t="s">
        <v>118</v>
      </c>
      <c r="BG30" t="s">
        <v>123</v>
      </c>
      <c r="BH30" t="s">
        <v>301</v>
      </c>
      <c r="BI30">
        <v>7807</v>
      </c>
      <c r="BJ30">
        <v>1</v>
      </c>
      <c r="BK30" t="s">
        <v>250</v>
      </c>
      <c r="BL30" t="s">
        <v>176</v>
      </c>
      <c r="BM30">
        <v>0.82919999999999994</v>
      </c>
      <c r="BN30" t="s">
        <v>67</v>
      </c>
      <c r="BO30" t="s">
        <v>181</v>
      </c>
      <c r="BP30">
        <v>2350.42</v>
      </c>
    </row>
    <row r="31" spans="1:68" ht="16.5" x14ac:dyDescent="0.25">
      <c r="A31" s="129" t="str">
        <f t="shared" si="18"/>
        <v>신흥교통</v>
      </c>
      <c r="B31" s="130" t="str">
        <f t="shared" si="19"/>
        <v>김호길</v>
      </c>
      <c r="C31" s="131" t="str">
        <f t="shared" si="20"/>
        <v>C</v>
      </c>
      <c r="D31" s="132">
        <f t="shared" si="21"/>
        <v>0.86942960294924521</v>
      </c>
      <c r="E31" s="133">
        <f t="shared" si="22"/>
        <v>5439</v>
      </c>
      <c r="F31" s="134" t="str">
        <f t="shared" si="23"/>
        <v>82</v>
      </c>
      <c r="G31" s="135" t="str">
        <f t="shared" si="24"/>
        <v>71바6273</v>
      </c>
      <c r="H31" s="136">
        <f t="shared" si="25"/>
        <v>2</v>
      </c>
      <c r="I31" s="137">
        <f t="shared" si="26"/>
        <v>2587.8670000000002</v>
      </c>
      <c r="J31" s="138">
        <f t="shared" si="27"/>
        <v>3.0240112203864019E-2</v>
      </c>
      <c r="K31" s="138">
        <f t="shared" si="28"/>
        <v>0.39594109557819546</v>
      </c>
      <c r="L31" s="138">
        <f t="shared" si="29"/>
        <v>0.22837340558846339</v>
      </c>
      <c r="M31" s="139">
        <f t="shared" si="30"/>
        <v>16.123000000000001</v>
      </c>
      <c r="N31" s="140">
        <f t="shared" si="31"/>
        <v>0</v>
      </c>
      <c r="O31" s="140">
        <f t="shared" si="32"/>
        <v>25.890047672465393</v>
      </c>
      <c r="P31" s="232">
        <f t="shared" si="33"/>
        <v>23</v>
      </c>
      <c r="Q31" s="233">
        <f t="shared" si="34"/>
        <v>0</v>
      </c>
      <c r="R31" s="233">
        <f t="shared" si="35"/>
        <v>670</v>
      </c>
      <c r="T31">
        <v>525</v>
      </c>
      <c r="U31">
        <v>5439</v>
      </c>
      <c r="V31" t="s">
        <v>303</v>
      </c>
      <c r="W31">
        <v>2587.8670000000002</v>
      </c>
      <c r="X31">
        <v>1284.252</v>
      </c>
      <c r="Y31">
        <v>2.0150000000000001</v>
      </c>
      <c r="Z31">
        <v>16.123000000000001</v>
      </c>
      <c r="AA31">
        <v>162.651083</v>
      </c>
      <c r="AB31">
        <v>4.9185869999999996</v>
      </c>
      <c r="AC31">
        <v>64.400248000000005</v>
      </c>
      <c r="AD31" s="1">
        <v>591</v>
      </c>
      <c r="AE31">
        <v>0</v>
      </c>
      <c r="AF31">
        <v>670</v>
      </c>
      <c r="AG31">
        <v>78</v>
      </c>
      <c r="AH31">
        <v>15.910542</v>
      </c>
      <c r="AI31">
        <v>2877.4</v>
      </c>
      <c r="AJ31">
        <v>0</v>
      </c>
      <c r="AK31">
        <v>23</v>
      </c>
      <c r="AL31">
        <v>8008</v>
      </c>
      <c r="AM31" t="s">
        <v>304</v>
      </c>
      <c r="AN31" t="s">
        <v>557</v>
      </c>
      <c r="AO31">
        <v>1561.335</v>
      </c>
      <c r="AR31" t="s">
        <v>118</v>
      </c>
      <c r="AS31" t="s">
        <v>123</v>
      </c>
      <c r="AT31" t="s">
        <v>248</v>
      </c>
      <c r="AU31" t="s">
        <v>303</v>
      </c>
      <c r="AV31" t="s">
        <v>48</v>
      </c>
      <c r="AW31">
        <v>2</v>
      </c>
      <c r="BB31">
        <v>0.86942960294924521</v>
      </c>
      <c r="BC31" t="s">
        <v>69</v>
      </c>
      <c r="BF31" t="s">
        <v>118</v>
      </c>
      <c r="BG31" t="s">
        <v>123</v>
      </c>
      <c r="BH31" t="s">
        <v>303</v>
      </c>
      <c r="BI31">
        <v>5439</v>
      </c>
      <c r="BJ31">
        <v>2</v>
      </c>
      <c r="BK31" t="s">
        <v>248</v>
      </c>
      <c r="BL31" t="s">
        <v>244</v>
      </c>
      <c r="BM31">
        <v>0.86942960294924521</v>
      </c>
      <c r="BN31" t="s">
        <v>69</v>
      </c>
      <c r="BO31" t="s">
        <v>179</v>
      </c>
      <c r="BP31">
        <v>2587.8670000000002</v>
      </c>
    </row>
    <row r="32" spans="1:68" ht="16.5" x14ac:dyDescent="0.25">
      <c r="A32" s="112" t="str">
        <f t="shared" si="18"/>
        <v>신흥교통</v>
      </c>
      <c r="B32" s="113" t="str">
        <f t="shared" si="19"/>
        <v>김화윤</v>
      </c>
      <c r="C32" s="114" t="str">
        <f t="shared" si="20"/>
        <v>A</v>
      </c>
      <c r="D32" s="115">
        <f t="shared" si="21"/>
        <v>0.99150000000000005</v>
      </c>
      <c r="E32" s="116">
        <f t="shared" si="22"/>
        <v>5658</v>
      </c>
      <c r="F32" s="117" t="str">
        <f t="shared" si="23"/>
        <v>13</v>
      </c>
      <c r="G32" s="118" t="str">
        <f t="shared" si="24"/>
        <v>70바4006</v>
      </c>
      <c r="H32" s="119">
        <f t="shared" si="25"/>
        <v>1</v>
      </c>
      <c r="I32" s="120">
        <f t="shared" si="26"/>
        <v>2004.758</v>
      </c>
      <c r="J32" s="121">
        <f t="shared" si="27"/>
        <v>6.1680468149227272E-2</v>
      </c>
      <c r="K32" s="121">
        <f t="shared" si="28"/>
        <v>0.36503209584107943</v>
      </c>
      <c r="L32" s="121">
        <f t="shared" si="29"/>
        <v>0.12220926416056202</v>
      </c>
      <c r="M32" s="122">
        <f t="shared" si="30"/>
        <v>15.173999999999999</v>
      </c>
      <c r="N32" s="123">
        <f t="shared" si="31"/>
        <v>0</v>
      </c>
      <c r="O32" s="123">
        <f t="shared" si="32"/>
        <v>8.1306571666006562</v>
      </c>
      <c r="P32" s="234">
        <f t="shared" si="33"/>
        <v>21</v>
      </c>
      <c r="Q32" s="235">
        <f t="shared" si="34"/>
        <v>0</v>
      </c>
      <c r="R32" s="235">
        <f t="shared" si="35"/>
        <v>163</v>
      </c>
      <c r="T32">
        <v>525</v>
      </c>
      <c r="U32">
        <v>5658</v>
      </c>
      <c r="V32" t="s">
        <v>558</v>
      </c>
      <c r="W32">
        <v>2004.758</v>
      </c>
      <c r="X32">
        <v>1010.845</v>
      </c>
      <c r="Y32">
        <v>1.9830000000000001</v>
      </c>
      <c r="Z32">
        <v>15.173999999999999</v>
      </c>
      <c r="AA32">
        <v>133.56886299999999</v>
      </c>
      <c r="AB32">
        <v>8.2385900000000003</v>
      </c>
      <c r="AC32">
        <v>48.756922000000003</v>
      </c>
      <c r="AD32" s="1">
        <v>245</v>
      </c>
      <c r="AE32">
        <v>0</v>
      </c>
      <c r="AF32">
        <v>163</v>
      </c>
      <c r="AG32">
        <v>65</v>
      </c>
      <c r="AH32">
        <v>15.009171</v>
      </c>
      <c r="AI32">
        <v>45.4</v>
      </c>
      <c r="AJ32">
        <v>0</v>
      </c>
      <c r="AK32">
        <v>21</v>
      </c>
      <c r="AL32">
        <v>14593</v>
      </c>
      <c r="AM32" t="s">
        <v>559</v>
      </c>
      <c r="AN32" t="s">
        <v>560</v>
      </c>
      <c r="AO32">
        <v>2004.758</v>
      </c>
      <c r="AR32" t="s">
        <v>118</v>
      </c>
      <c r="AS32" t="s">
        <v>119</v>
      </c>
      <c r="AT32" t="s">
        <v>201</v>
      </c>
      <c r="AU32" t="s">
        <v>558</v>
      </c>
      <c r="AV32" t="s">
        <v>48</v>
      </c>
      <c r="AW32">
        <v>1</v>
      </c>
      <c r="BB32">
        <v>0.99150000000000005</v>
      </c>
      <c r="BC32" t="s">
        <v>66</v>
      </c>
      <c r="BF32" t="s">
        <v>118</v>
      </c>
      <c r="BG32" t="s">
        <v>119</v>
      </c>
      <c r="BH32" t="s">
        <v>558</v>
      </c>
      <c r="BI32">
        <v>5658</v>
      </c>
      <c r="BJ32">
        <v>1</v>
      </c>
      <c r="BK32" t="s">
        <v>201</v>
      </c>
      <c r="BL32" t="s">
        <v>176</v>
      </c>
      <c r="BM32">
        <v>0.99150000000000005</v>
      </c>
      <c r="BN32" t="s">
        <v>66</v>
      </c>
      <c r="BO32" t="s">
        <v>180</v>
      </c>
      <c r="BP32">
        <v>2004.758</v>
      </c>
    </row>
    <row r="33" spans="1:68" ht="16.5" x14ac:dyDescent="0.25">
      <c r="A33" s="129" t="str">
        <f t="shared" si="18"/>
        <v>신흥교통</v>
      </c>
      <c r="B33" s="130" t="str">
        <f t="shared" si="19"/>
        <v>김효영</v>
      </c>
      <c r="C33" s="131" t="str">
        <f t="shared" si="20"/>
        <v>A</v>
      </c>
      <c r="D33" s="132">
        <f t="shared" si="21"/>
        <v>0.95850000000000002</v>
      </c>
      <c r="E33" s="133">
        <f t="shared" si="22"/>
        <v>7171</v>
      </c>
      <c r="F33" s="134" t="str">
        <f t="shared" si="23"/>
        <v>93</v>
      </c>
      <c r="G33" s="135" t="str">
        <f t="shared" si="24"/>
        <v>70바4005</v>
      </c>
      <c r="H33" s="136">
        <f t="shared" si="25"/>
        <v>1</v>
      </c>
      <c r="I33" s="137">
        <f t="shared" si="26"/>
        <v>1463.2339999999999</v>
      </c>
      <c r="J33" s="138">
        <f t="shared" si="27"/>
        <v>1.6843058545547549E-2</v>
      </c>
      <c r="K33" s="138">
        <f t="shared" si="28"/>
        <v>0.39020119368658102</v>
      </c>
      <c r="L33" s="138">
        <f t="shared" si="29"/>
        <v>0.24124644451946853</v>
      </c>
      <c r="M33" s="139">
        <f t="shared" si="30"/>
        <v>16.048999999999999</v>
      </c>
      <c r="N33" s="140">
        <f t="shared" si="31"/>
        <v>0</v>
      </c>
      <c r="O33" s="140">
        <f t="shared" si="32"/>
        <v>3.075379604355831</v>
      </c>
      <c r="P33" s="232">
        <f t="shared" si="33"/>
        <v>3</v>
      </c>
      <c r="Q33" s="233">
        <f t="shared" si="34"/>
        <v>0</v>
      </c>
      <c r="R33" s="233">
        <f t="shared" si="35"/>
        <v>45</v>
      </c>
      <c r="T33">
        <v>525</v>
      </c>
      <c r="U33">
        <v>7171</v>
      </c>
      <c r="V33" t="s">
        <v>305</v>
      </c>
      <c r="W33">
        <v>1463.2339999999999</v>
      </c>
      <c r="X33">
        <v>763.14700000000005</v>
      </c>
      <c r="Y33">
        <v>1.917</v>
      </c>
      <c r="Z33">
        <v>16.048999999999999</v>
      </c>
      <c r="AA33">
        <v>93.805527999999995</v>
      </c>
      <c r="AB33">
        <v>1.5799719999999999</v>
      </c>
      <c r="AC33">
        <v>36.603028999999999</v>
      </c>
      <c r="AD33" s="1">
        <v>353</v>
      </c>
      <c r="AE33">
        <v>0</v>
      </c>
      <c r="AF33">
        <v>45</v>
      </c>
      <c r="AG33">
        <v>75</v>
      </c>
      <c r="AH33">
        <v>15.59859</v>
      </c>
      <c r="AI33">
        <v>956.8</v>
      </c>
      <c r="AJ33">
        <v>0</v>
      </c>
      <c r="AK33">
        <v>3</v>
      </c>
      <c r="AL33">
        <v>422</v>
      </c>
      <c r="AM33" t="s">
        <v>306</v>
      </c>
      <c r="AN33" t="s">
        <v>561</v>
      </c>
      <c r="AO33">
        <v>1463.2339999999999</v>
      </c>
      <c r="AR33" t="s">
        <v>118</v>
      </c>
      <c r="AS33" t="s">
        <v>124</v>
      </c>
      <c r="AT33" t="s">
        <v>254</v>
      </c>
      <c r="AU33" t="s">
        <v>305</v>
      </c>
      <c r="AV33" t="s">
        <v>48</v>
      </c>
      <c r="AW33">
        <v>1</v>
      </c>
      <c r="BB33">
        <v>0.95850000000000002</v>
      </c>
      <c r="BC33" t="s">
        <v>66</v>
      </c>
      <c r="BF33" t="s">
        <v>118</v>
      </c>
      <c r="BG33" t="s">
        <v>124</v>
      </c>
      <c r="BH33" t="s">
        <v>305</v>
      </c>
      <c r="BI33">
        <v>7171</v>
      </c>
      <c r="BJ33">
        <v>1</v>
      </c>
      <c r="BK33" t="s">
        <v>254</v>
      </c>
      <c r="BL33" t="s">
        <v>176</v>
      </c>
      <c r="BM33">
        <v>0.95850000000000002</v>
      </c>
      <c r="BN33" t="s">
        <v>66</v>
      </c>
      <c r="BO33" t="s">
        <v>180</v>
      </c>
      <c r="BP33">
        <v>1463.2339999999999</v>
      </c>
    </row>
    <row r="34" spans="1:68" ht="16.5" x14ac:dyDescent="0.25">
      <c r="A34" s="112" t="str">
        <f t="shared" si="18"/>
        <v>신흥교통</v>
      </c>
      <c r="B34" s="113" t="str">
        <f t="shared" si="19"/>
        <v>나정훈</v>
      </c>
      <c r="C34" s="114" t="str">
        <f t="shared" si="20"/>
        <v>D</v>
      </c>
      <c r="D34" s="115">
        <f t="shared" si="21"/>
        <v>0.80097436630770069</v>
      </c>
      <c r="E34" s="116">
        <f t="shared" si="22"/>
        <v>5784</v>
      </c>
      <c r="F34" s="117" t="str">
        <f t="shared" si="23"/>
        <v>13</v>
      </c>
      <c r="G34" s="118" t="str">
        <f t="shared" si="24"/>
        <v>71바6275</v>
      </c>
      <c r="H34" s="119">
        <f t="shared" si="25"/>
        <v>9</v>
      </c>
      <c r="I34" s="120">
        <f t="shared" si="26"/>
        <v>1003.6600000000001</v>
      </c>
      <c r="J34" s="121">
        <f t="shared" si="27"/>
        <v>1.534588884578224E-2</v>
      </c>
      <c r="K34" s="121">
        <f t="shared" si="28"/>
        <v>0.41983635798636404</v>
      </c>
      <c r="L34" s="121">
        <f t="shared" si="29"/>
        <v>0.15144570870613552</v>
      </c>
      <c r="M34" s="122">
        <f t="shared" si="30"/>
        <v>17.640999999999998</v>
      </c>
      <c r="N34" s="123">
        <f t="shared" si="31"/>
        <v>9.7374776038015115E-2</v>
      </c>
      <c r="O34" s="123">
        <v>80</v>
      </c>
      <c r="P34" s="234">
        <f t="shared" si="33"/>
        <v>20</v>
      </c>
      <c r="Q34" s="235">
        <f t="shared" si="34"/>
        <v>1</v>
      </c>
      <c r="R34" s="235">
        <f t="shared" si="35"/>
        <v>169</v>
      </c>
      <c r="T34">
        <v>525</v>
      </c>
      <c r="U34">
        <v>5784</v>
      </c>
      <c r="V34" t="s">
        <v>307</v>
      </c>
      <c r="W34">
        <v>1026.96</v>
      </c>
      <c r="X34">
        <v>568.92899999999997</v>
      </c>
      <c r="Y34">
        <v>1.8049999999999999</v>
      </c>
      <c r="Z34">
        <v>17.640999999999998</v>
      </c>
      <c r="AA34">
        <v>68.566377000000003</v>
      </c>
      <c r="AB34">
        <v>1.0522119999999999</v>
      </c>
      <c r="AC34">
        <v>28.786657999999999</v>
      </c>
      <c r="AD34" s="1">
        <v>152</v>
      </c>
      <c r="AE34">
        <v>1</v>
      </c>
      <c r="AF34">
        <v>169</v>
      </c>
      <c r="AG34">
        <v>75</v>
      </c>
      <c r="AH34">
        <v>14.977603</v>
      </c>
      <c r="AI34">
        <v>117.7</v>
      </c>
      <c r="AJ34">
        <v>0</v>
      </c>
      <c r="AK34">
        <v>20</v>
      </c>
      <c r="AL34">
        <v>7089</v>
      </c>
      <c r="AM34" t="s">
        <v>308</v>
      </c>
      <c r="AN34" t="s">
        <v>562</v>
      </c>
      <c r="AO34">
        <v>210.25700000000001</v>
      </c>
      <c r="AR34" t="s">
        <v>118</v>
      </c>
      <c r="AS34" t="s">
        <v>119</v>
      </c>
      <c r="AT34" t="s">
        <v>212</v>
      </c>
      <c r="AU34" t="s">
        <v>307</v>
      </c>
      <c r="AV34" t="s">
        <v>48</v>
      </c>
      <c r="AW34">
        <v>9</v>
      </c>
      <c r="BB34">
        <v>0.80097436630770069</v>
      </c>
      <c r="BC34" t="s">
        <v>67</v>
      </c>
      <c r="BF34" t="s">
        <v>118</v>
      </c>
      <c r="BG34" t="s">
        <v>119</v>
      </c>
      <c r="BH34" t="s">
        <v>307</v>
      </c>
      <c r="BI34">
        <v>5784</v>
      </c>
      <c r="BJ34">
        <v>9</v>
      </c>
      <c r="BK34" t="s">
        <v>212</v>
      </c>
      <c r="BL34" t="s">
        <v>520</v>
      </c>
      <c r="BM34">
        <v>0.80097436630770069</v>
      </c>
      <c r="BN34" t="s">
        <v>67</v>
      </c>
      <c r="BO34" t="s">
        <v>181</v>
      </c>
      <c r="BP34">
        <v>1003.6600000000001</v>
      </c>
    </row>
    <row r="35" spans="1:68" ht="16.5" x14ac:dyDescent="0.25">
      <c r="A35" s="129" t="str">
        <f t="shared" si="18"/>
        <v>신흥교통</v>
      </c>
      <c r="B35" s="130" t="str">
        <f t="shared" si="19"/>
        <v>남중익</v>
      </c>
      <c r="C35" s="131" t="str">
        <f t="shared" si="20"/>
        <v>A</v>
      </c>
      <c r="D35" s="132">
        <f t="shared" si="21"/>
        <v>0.9740909090909089</v>
      </c>
      <c r="E35" s="133">
        <f t="shared" si="22"/>
        <v>6891</v>
      </c>
      <c r="F35" s="134" t="str">
        <f t="shared" si="23"/>
        <v>13</v>
      </c>
      <c r="G35" s="135" t="str">
        <f t="shared" si="24"/>
        <v>71바6275</v>
      </c>
      <c r="H35" s="136">
        <f t="shared" si="25"/>
        <v>1</v>
      </c>
      <c r="I35" s="137">
        <f t="shared" si="26"/>
        <v>2293.0189999999998</v>
      </c>
      <c r="J35" s="138">
        <f t="shared" si="27"/>
        <v>3.0606323430671628E-2</v>
      </c>
      <c r="K35" s="138">
        <f t="shared" si="28"/>
        <v>0.3553555568840972</v>
      </c>
      <c r="L35" s="138">
        <f t="shared" si="29"/>
        <v>0.14784003098099058</v>
      </c>
      <c r="M35" s="139">
        <f t="shared" si="30"/>
        <v>14.315</v>
      </c>
      <c r="N35" s="140">
        <f t="shared" si="31"/>
        <v>0</v>
      </c>
      <c r="O35" s="140">
        <f t="shared" si="32"/>
        <v>24.85805830653824</v>
      </c>
      <c r="P35" s="232">
        <f t="shared" si="33"/>
        <v>4</v>
      </c>
      <c r="Q35" s="233">
        <f t="shared" si="34"/>
        <v>0</v>
      </c>
      <c r="R35" s="233">
        <f t="shared" si="35"/>
        <v>570</v>
      </c>
      <c r="T35">
        <v>525</v>
      </c>
      <c r="U35">
        <v>6891</v>
      </c>
      <c r="V35" t="s">
        <v>309</v>
      </c>
      <c r="W35">
        <v>2293.0189999999998</v>
      </c>
      <c r="X35">
        <v>1070.125</v>
      </c>
      <c r="Y35">
        <v>2.1429999999999998</v>
      </c>
      <c r="Z35">
        <v>14.315</v>
      </c>
      <c r="AA35">
        <v>137.34357900000001</v>
      </c>
      <c r="AB35">
        <v>4.2035819999999999</v>
      </c>
      <c r="AC35">
        <v>48.805804000000002</v>
      </c>
      <c r="AD35" s="1">
        <v>339</v>
      </c>
      <c r="AE35">
        <v>0</v>
      </c>
      <c r="AF35">
        <v>570</v>
      </c>
      <c r="AG35">
        <v>68</v>
      </c>
      <c r="AH35">
        <v>16.695494</v>
      </c>
      <c r="AI35">
        <v>163.19999999999999</v>
      </c>
      <c r="AJ35">
        <v>0</v>
      </c>
      <c r="AK35">
        <v>4</v>
      </c>
      <c r="AL35">
        <v>1479</v>
      </c>
      <c r="AM35" t="s">
        <v>310</v>
      </c>
      <c r="AN35" t="s">
        <v>563</v>
      </c>
      <c r="AO35">
        <v>2293.0189999999998</v>
      </c>
      <c r="AR35" t="s">
        <v>118</v>
      </c>
      <c r="AS35" t="s">
        <v>119</v>
      </c>
      <c r="AT35" t="s">
        <v>212</v>
      </c>
      <c r="AU35" t="s">
        <v>309</v>
      </c>
      <c r="AV35" t="s">
        <v>48</v>
      </c>
      <c r="AW35">
        <v>1</v>
      </c>
      <c r="BB35">
        <v>0.9740909090909089</v>
      </c>
      <c r="BC35" t="s">
        <v>66</v>
      </c>
      <c r="BF35" t="s">
        <v>118</v>
      </c>
      <c r="BG35" t="s">
        <v>119</v>
      </c>
      <c r="BH35" t="s">
        <v>309</v>
      </c>
      <c r="BI35">
        <v>6891</v>
      </c>
      <c r="BJ35">
        <v>1</v>
      </c>
      <c r="BK35" t="s">
        <v>212</v>
      </c>
      <c r="BL35" t="s">
        <v>176</v>
      </c>
      <c r="BM35">
        <v>0.9740909090909089</v>
      </c>
      <c r="BN35" t="s">
        <v>66</v>
      </c>
      <c r="BO35" t="s">
        <v>180</v>
      </c>
      <c r="BP35">
        <v>2293.0189999999998</v>
      </c>
    </row>
    <row r="36" spans="1:68" ht="16.5" x14ac:dyDescent="0.25">
      <c r="A36" s="112" t="str">
        <f t="shared" si="18"/>
        <v>신흥교통</v>
      </c>
      <c r="B36" s="113" t="str">
        <f t="shared" si="19"/>
        <v>노경록</v>
      </c>
      <c r="C36" s="114" t="str">
        <f t="shared" si="20"/>
        <v>B</v>
      </c>
      <c r="D36" s="115">
        <f t="shared" si="21"/>
        <v>0.93536950984971856</v>
      </c>
      <c r="E36" s="116">
        <f t="shared" si="22"/>
        <v>310</v>
      </c>
      <c r="F36" s="117" t="str">
        <f t="shared" si="23"/>
        <v>93</v>
      </c>
      <c r="G36" s="118" t="str">
        <f t="shared" si="24"/>
        <v>71바6296</v>
      </c>
      <c r="H36" s="119">
        <f t="shared" si="25"/>
        <v>10</v>
      </c>
      <c r="I36" s="120">
        <f t="shared" si="26"/>
        <v>1803.12</v>
      </c>
      <c r="J36" s="121">
        <f t="shared" si="27"/>
        <v>1.723795326275885E-2</v>
      </c>
      <c r="K36" s="121">
        <f t="shared" si="28"/>
        <v>0.36939504540900858</v>
      </c>
      <c r="L36" s="121">
        <f t="shared" si="29"/>
        <v>0.20852744132392742</v>
      </c>
      <c r="M36" s="122">
        <f t="shared" si="30"/>
        <v>15.141</v>
      </c>
      <c r="N36" s="123">
        <f t="shared" si="31"/>
        <v>0.16637827765206975</v>
      </c>
      <c r="O36" s="123">
        <f t="shared" si="32"/>
        <v>4.7140512001419763</v>
      </c>
      <c r="P36" s="234">
        <f t="shared" si="33"/>
        <v>4</v>
      </c>
      <c r="Q36" s="235">
        <f t="shared" si="34"/>
        <v>3</v>
      </c>
      <c r="R36" s="235">
        <f t="shared" si="35"/>
        <v>85</v>
      </c>
      <c r="T36">
        <v>525</v>
      </c>
      <c r="U36">
        <v>310</v>
      </c>
      <c r="V36" t="s">
        <v>311</v>
      </c>
      <c r="W36">
        <v>1803.12</v>
      </c>
      <c r="X36">
        <v>956.49400000000003</v>
      </c>
      <c r="Y36">
        <v>1.885</v>
      </c>
      <c r="Z36">
        <v>15.141</v>
      </c>
      <c r="AA36">
        <v>118.196921</v>
      </c>
      <c r="AB36">
        <v>2.0374729999999999</v>
      </c>
      <c r="AC36">
        <v>43.661357000000002</v>
      </c>
      <c r="AD36" s="1">
        <v>376</v>
      </c>
      <c r="AE36">
        <v>3</v>
      </c>
      <c r="AF36">
        <v>85</v>
      </c>
      <c r="AG36">
        <v>70</v>
      </c>
      <c r="AH36">
        <v>15.255219</v>
      </c>
      <c r="AI36">
        <v>354.3</v>
      </c>
      <c r="AJ36">
        <v>0</v>
      </c>
      <c r="AK36">
        <v>4</v>
      </c>
      <c r="AL36">
        <v>2113</v>
      </c>
      <c r="AM36" t="s">
        <v>312</v>
      </c>
      <c r="AN36" t="s">
        <v>564</v>
      </c>
      <c r="AO36">
        <v>456.904</v>
      </c>
      <c r="AR36" t="s">
        <v>118</v>
      </c>
      <c r="AS36" t="s">
        <v>124</v>
      </c>
      <c r="AT36" t="s">
        <v>256</v>
      </c>
      <c r="AU36" t="s">
        <v>311</v>
      </c>
      <c r="AV36" t="s">
        <v>48</v>
      </c>
      <c r="AW36">
        <v>10</v>
      </c>
      <c r="BB36">
        <v>0.93536950984971856</v>
      </c>
      <c r="BC36" t="s">
        <v>68</v>
      </c>
      <c r="BF36" t="s">
        <v>118</v>
      </c>
      <c r="BG36" t="s">
        <v>124</v>
      </c>
      <c r="BH36" t="s">
        <v>311</v>
      </c>
      <c r="BI36">
        <v>310</v>
      </c>
      <c r="BJ36">
        <v>10</v>
      </c>
      <c r="BK36" t="s">
        <v>256</v>
      </c>
      <c r="BL36" t="s">
        <v>254</v>
      </c>
      <c r="BM36">
        <v>0.93536950984971856</v>
      </c>
      <c r="BN36" t="s">
        <v>68</v>
      </c>
      <c r="BO36" t="s">
        <v>177</v>
      </c>
      <c r="BP36">
        <v>1803.12</v>
      </c>
    </row>
    <row r="37" spans="1:68" ht="16.5" x14ac:dyDescent="0.25">
      <c r="A37" s="129" t="str">
        <f t="shared" si="18"/>
        <v>신흥교통</v>
      </c>
      <c r="B37" s="130" t="str">
        <f t="shared" si="19"/>
        <v>마일영</v>
      </c>
      <c r="C37" s="131" t="str">
        <f t="shared" si="20"/>
        <v>A</v>
      </c>
      <c r="D37" s="132">
        <f t="shared" si="21"/>
        <v>0.98922185234383464</v>
      </c>
      <c r="E37" s="133">
        <f t="shared" si="22"/>
        <v>2010</v>
      </c>
      <c r="F37" s="134" t="str">
        <f t="shared" si="23"/>
        <v>13</v>
      </c>
      <c r="G37" s="135" t="str">
        <f t="shared" si="24"/>
        <v>71바6290</v>
      </c>
      <c r="H37" s="136">
        <f t="shared" si="25"/>
        <v>2</v>
      </c>
      <c r="I37" s="137">
        <f t="shared" si="26"/>
        <v>2704.1659999999997</v>
      </c>
      <c r="J37" s="138">
        <f t="shared" si="27"/>
        <v>2.4424036695301226E-2</v>
      </c>
      <c r="K37" s="138">
        <f t="shared" si="28"/>
        <v>0.35902426334460108</v>
      </c>
      <c r="L37" s="138">
        <f t="shared" si="29"/>
        <v>5.0292770488202285E-2</v>
      </c>
      <c r="M37" s="139">
        <f t="shared" si="30"/>
        <v>12.906000000000001</v>
      </c>
      <c r="N37" s="140">
        <f t="shared" si="31"/>
        <v>3.6979978300148729E-2</v>
      </c>
      <c r="O37" s="140">
        <f t="shared" si="32"/>
        <v>3.032358220612196</v>
      </c>
      <c r="P37" s="232">
        <f t="shared" si="33"/>
        <v>0</v>
      </c>
      <c r="Q37" s="233">
        <f t="shared" si="34"/>
        <v>1</v>
      </c>
      <c r="R37" s="233">
        <f t="shared" si="35"/>
        <v>82</v>
      </c>
      <c r="T37">
        <v>525</v>
      </c>
      <c r="U37">
        <v>2010</v>
      </c>
      <c r="V37" t="s">
        <v>313</v>
      </c>
      <c r="W37">
        <v>2704.1660000000002</v>
      </c>
      <c r="X37">
        <v>1188.75</v>
      </c>
      <c r="Y37">
        <v>2.2749999999999999</v>
      </c>
      <c r="Z37">
        <v>12.906000000000001</v>
      </c>
      <c r="AA37">
        <v>162.70246599999999</v>
      </c>
      <c r="AB37">
        <v>3.9738509999999998</v>
      </c>
      <c r="AC37">
        <v>58.414133</v>
      </c>
      <c r="AD37" s="1">
        <v>136</v>
      </c>
      <c r="AE37">
        <v>1</v>
      </c>
      <c r="AF37">
        <v>82</v>
      </c>
      <c r="AG37">
        <v>69</v>
      </c>
      <c r="AH37">
        <v>16.620312999999999</v>
      </c>
      <c r="AI37">
        <v>263.39999999999998</v>
      </c>
      <c r="AJ37">
        <v>0</v>
      </c>
      <c r="AK37">
        <v>0</v>
      </c>
      <c r="AL37">
        <v>0</v>
      </c>
      <c r="AM37" t="s">
        <v>314</v>
      </c>
      <c r="AN37" t="s">
        <v>565</v>
      </c>
      <c r="AO37">
        <v>2589.8539999999998</v>
      </c>
      <c r="AR37" t="s">
        <v>118</v>
      </c>
      <c r="AS37" t="s">
        <v>119</v>
      </c>
      <c r="AT37" t="s">
        <v>215</v>
      </c>
      <c r="AU37" t="s">
        <v>313</v>
      </c>
      <c r="AV37" t="s">
        <v>48</v>
      </c>
      <c r="AW37">
        <v>2</v>
      </c>
      <c r="BB37">
        <v>0.98922185234383464</v>
      </c>
      <c r="BC37" t="s">
        <v>66</v>
      </c>
      <c r="BF37" t="s">
        <v>118</v>
      </c>
      <c r="BG37" t="s">
        <v>119</v>
      </c>
      <c r="BH37" t="s">
        <v>313</v>
      </c>
      <c r="BI37">
        <v>2010</v>
      </c>
      <c r="BJ37">
        <v>2</v>
      </c>
      <c r="BK37" t="s">
        <v>215</v>
      </c>
      <c r="BL37" t="s">
        <v>205</v>
      </c>
      <c r="BM37">
        <v>0.98922185234383464</v>
      </c>
      <c r="BN37" t="s">
        <v>66</v>
      </c>
      <c r="BO37" t="s">
        <v>180</v>
      </c>
      <c r="BP37">
        <v>2704.1659999999997</v>
      </c>
    </row>
    <row r="38" spans="1:68" ht="16.5" x14ac:dyDescent="0.25">
      <c r="A38" s="112" t="str">
        <f t="shared" si="18"/>
        <v>신흥교통</v>
      </c>
      <c r="B38" s="113" t="str">
        <f t="shared" si="19"/>
        <v>박경배</v>
      </c>
      <c r="C38" s="114" t="str">
        <f t="shared" si="20"/>
        <v>C</v>
      </c>
      <c r="D38" s="115">
        <f t="shared" si="21"/>
        <v>0.86454545454545439</v>
      </c>
      <c r="E38" s="116">
        <f t="shared" si="22"/>
        <v>6539</v>
      </c>
      <c r="F38" s="117" t="str">
        <f t="shared" si="23"/>
        <v>13</v>
      </c>
      <c r="G38" s="118" t="str">
        <f t="shared" si="24"/>
        <v>71바6275</v>
      </c>
      <c r="H38" s="119">
        <f t="shared" si="25"/>
        <v>1</v>
      </c>
      <c r="I38" s="120">
        <f t="shared" si="26"/>
        <v>2450.607</v>
      </c>
      <c r="J38" s="121">
        <f t="shared" si="27"/>
        <v>3.2798445634973403E-2</v>
      </c>
      <c r="K38" s="121">
        <f t="shared" si="28"/>
        <v>0.38024166038771662</v>
      </c>
      <c r="L38" s="121">
        <f t="shared" si="29"/>
        <v>0.28686770257328081</v>
      </c>
      <c r="M38" s="122">
        <f t="shared" si="30"/>
        <v>18.358000000000001</v>
      </c>
      <c r="N38" s="123">
        <f t="shared" si="31"/>
        <v>4.0806216582259011E-2</v>
      </c>
      <c r="O38" s="123">
        <f t="shared" si="32"/>
        <v>21.137620189610168</v>
      </c>
      <c r="P38" s="234">
        <f t="shared" si="33"/>
        <v>11</v>
      </c>
      <c r="Q38" s="235">
        <f t="shared" si="34"/>
        <v>1</v>
      </c>
      <c r="R38" s="235">
        <f t="shared" si="35"/>
        <v>518</v>
      </c>
      <c r="T38">
        <v>525</v>
      </c>
      <c r="U38">
        <v>6539</v>
      </c>
      <c r="V38" t="s">
        <v>315</v>
      </c>
      <c r="W38">
        <v>2450.607</v>
      </c>
      <c r="X38">
        <v>1288.308</v>
      </c>
      <c r="Y38">
        <v>1.9019999999999999</v>
      </c>
      <c r="Z38">
        <v>18.358000000000001</v>
      </c>
      <c r="AA38">
        <v>145.43302</v>
      </c>
      <c r="AB38">
        <v>4.7699769999999999</v>
      </c>
      <c r="AC38">
        <v>55.299692999999998</v>
      </c>
      <c r="AD38" s="1">
        <v>703</v>
      </c>
      <c r="AE38">
        <v>1</v>
      </c>
      <c r="AF38">
        <v>518</v>
      </c>
      <c r="AG38">
        <v>68</v>
      </c>
      <c r="AH38">
        <v>16.850415999999999</v>
      </c>
      <c r="AI38">
        <v>223.7</v>
      </c>
      <c r="AJ38">
        <v>0</v>
      </c>
      <c r="AK38">
        <v>11</v>
      </c>
      <c r="AL38">
        <v>13721</v>
      </c>
      <c r="AM38" t="s">
        <v>316</v>
      </c>
      <c r="AN38" t="s">
        <v>566</v>
      </c>
      <c r="AO38">
        <v>2450.607</v>
      </c>
      <c r="AR38" t="s">
        <v>118</v>
      </c>
      <c r="AS38" t="s">
        <v>119</v>
      </c>
      <c r="AT38" t="s">
        <v>212</v>
      </c>
      <c r="AU38" t="s">
        <v>315</v>
      </c>
      <c r="AV38" t="s">
        <v>48</v>
      </c>
      <c r="AW38">
        <v>1</v>
      </c>
      <c r="BB38">
        <v>0.86454545454545439</v>
      </c>
      <c r="BC38" t="s">
        <v>69</v>
      </c>
      <c r="BF38" t="s">
        <v>118</v>
      </c>
      <c r="BG38" t="s">
        <v>119</v>
      </c>
      <c r="BH38" t="s">
        <v>315</v>
      </c>
      <c r="BI38">
        <v>6539</v>
      </c>
      <c r="BJ38">
        <v>1</v>
      </c>
      <c r="BK38" t="s">
        <v>212</v>
      </c>
      <c r="BL38" t="s">
        <v>176</v>
      </c>
      <c r="BM38">
        <v>0.86454545454545439</v>
      </c>
      <c r="BN38" t="s">
        <v>69</v>
      </c>
      <c r="BO38" t="s">
        <v>179</v>
      </c>
      <c r="BP38">
        <v>2450.607</v>
      </c>
    </row>
    <row r="39" spans="1:68" ht="16.5" x14ac:dyDescent="0.25">
      <c r="A39" s="129" t="str">
        <f t="shared" si="18"/>
        <v>신흥교통</v>
      </c>
      <c r="B39" s="130" t="str">
        <f t="shared" si="19"/>
        <v>박명대</v>
      </c>
      <c r="C39" s="131" t="str">
        <f t="shared" si="20"/>
        <v>A</v>
      </c>
      <c r="D39" s="132">
        <f t="shared" si="21"/>
        <v>0.96950000000000003</v>
      </c>
      <c r="E39" s="133">
        <f t="shared" si="22"/>
        <v>2086</v>
      </c>
      <c r="F39" s="134" t="str">
        <f t="shared" si="23"/>
        <v>93</v>
      </c>
      <c r="G39" s="135" t="str">
        <f t="shared" si="24"/>
        <v>70바4005</v>
      </c>
      <c r="H39" s="136">
        <f t="shared" si="25"/>
        <v>1</v>
      </c>
      <c r="I39" s="137">
        <f t="shared" si="26"/>
        <v>2157.0279999999998</v>
      </c>
      <c r="J39" s="138">
        <f t="shared" si="27"/>
        <v>3.3252279517286681E-2</v>
      </c>
      <c r="K39" s="138">
        <f t="shared" si="28"/>
        <v>0.3805775697457266</v>
      </c>
      <c r="L39" s="138">
        <f t="shared" si="29"/>
        <v>0.19610315675086279</v>
      </c>
      <c r="M39" s="139">
        <f t="shared" si="30"/>
        <v>16.434999999999999</v>
      </c>
      <c r="N39" s="140">
        <f t="shared" si="31"/>
        <v>4.6360084338265432E-2</v>
      </c>
      <c r="O39" s="140">
        <f t="shared" si="32"/>
        <v>5.0068891085326666</v>
      </c>
      <c r="P39" s="232">
        <f t="shared" si="33"/>
        <v>4</v>
      </c>
      <c r="Q39" s="233">
        <f t="shared" si="34"/>
        <v>1</v>
      </c>
      <c r="R39" s="233">
        <f t="shared" si="35"/>
        <v>108</v>
      </c>
      <c r="T39">
        <v>525</v>
      </c>
      <c r="U39">
        <v>2086</v>
      </c>
      <c r="V39" t="s">
        <v>317</v>
      </c>
      <c r="W39">
        <v>2157.0279999999998</v>
      </c>
      <c r="X39">
        <v>1112.329</v>
      </c>
      <c r="Y39">
        <v>1.9390000000000001</v>
      </c>
      <c r="Z39">
        <v>16.434999999999999</v>
      </c>
      <c r="AA39">
        <v>136.03801200000001</v>
      </c>
      <c r="AB39">
        <v>4.523574</v>
      </c>
      <c r="AC39">
        <v>51.773015999999998</v>
      </c>
      <c r="AD39" s="1">
        <v>423</v>
      </c>
      <c r="AE39">
        <v>1</v>
      </c>
      <c r="AF39">
        <v>108</v>
      </c>
      <c r="AG39">
        <v>77</v>
      </c>
      <c r="AH39">
        <v>15.856068</v>
      </c>
      <c r="AI39">
        <v>1088.2</v>
      </c>
      <c r="AJ39">
        <v>0</v>
      </c>
      <c r="AK39">
        <v>4</v>
      </c>
      <c r="AL39">
        <v>544</v>
      </c>
      <c r="AM39" t="s">
        <v>318</v>
      </c>
      <c r="AN39" t="s">
        <v>567</v>
      </c>
      <c r="AO39">
        <v>2157.0279999999998</v>
      </c>
      <c r="AR39" t="s">
        <v>118</v>
      </c>
      <c r="AS39" t="s">
        <v>124</v>
      </c>
      <c r="AT39" t="s">
        <v>254</v>
      </c>
      <c r="AU39" t="s">
        <v>317</v>
      </c>
      <c r="AV39" t="s">
        <v>48</v>
      </c>
      <c r="AW39">
        <v>1</v>
      </c>
      <c r="BB39">
        <v>0.96950000000000003</v>
      </c>
      <c r="BC39" t="s">
        <v>66</v>
      </c>
      <c r="BF39" t="s">
        <v>118</v>
      </c>
      <c r="BG39" t="s">
        <v>124</v>
      </c>
      <c r="BH39" t="s">
        <v>317</v>
      </c>
      <c r="BI39">
        <v>2086</v>
      </c>
      <c r="BJ39">
        <v>1</v>
      </c>
      <c r="BK39" t="s">
        <v>254</v>
      </c>
      <c r="BL39" t="s">
        <v>176</v>
      </c>
      <c r="BM39">
        <v>0.96950000000000003</v>
      </c>
      <c r="BN39" t="s">
        <v>66</v>
      </c>
      <c r="BO39" t="s">
        <v>180</v>
      </c>
      <c r="BP39">
        <v>2157.0279999999998</v>
      </c>
    </row>
    <row r="40" spans="1:68" ht="16.5" x14ac:dyDescent="0.25">
      <c r="A40" s="112" t="str">
        <f t="shared" si="18"/>
        <v>신흥교통</v>
      </c>
      <c r="B40" s="113" t="str">
        <f t="shared" si="19"/>
        <v>박성남</v>
      </c>
      <c r="C40" s="114" t="str">
        <f t="shared" si="20"/>
        <v>C</v>
      </c>
      <c r="D40" s="115">
        <f t="shared" si="21"/>
        <v>0.87294533417890641</v>
      </c>
      <c r="E40" s="116">
        <f t="shared" si="22"/>
        <v>8874</v>
      </c>
      <c r="F40" s="117" t="str">
        <f t="shared" si="23"/>
        <v>46</v>
      </c>
      <c r="G40" s="118" t="str">
        <f t="shared" si="24"/>
        <v>71바6276</v>
      </c>
      <c r="H40" s="119">
        <f t="shared" si="25"/>
        <v>2</v>
      </c>
      <c r="I40" s="120">
        <f t="shared" si="26"/>
        <v>1032.8300000000002</v>
      </c>
      <c r="J40" s="121">
        <f t="shared" si="27"/>
        <v>2.3401956727633184E-2</v>
      </c>
      <c r="K40" s="121">
        <f t="shared" si="28"/>
        <v>0.38691519992008938</v>
      </c>
      <c r="L40" s="121">
        <f t="shared" si="29"/>
        <v>0.13554989688525698</v>
      </c>
      <c r="M40" s="122">
        <f t="shared" si="30"/>
        <v>18.802</v>
      </c>
      <c r="N40" s="123">
        <f t="shared" si="31"/>
        <v>0.48410677459020363</v>
      </c>
      <c r="O40" s="123">
        <f t="shared" si="32"/>
        <v>30.982833573773032</v>
      </c>
      <c r="P40" s="234">
        <f t="shared" si="33"/>
        <v>9</v>
      </c>
      <c r="Q40" s="235">
        <f t="shared" si="34"/>
        <v>5</v>
      </c>
      <c r="R40" s="235">
        <f t="shared" si="35"/>
        <v>320</v>
      </c>
      <c r="T40">
        <v>525</v>
      </c>
      <c r="U40">
        <v>8874</v>
      </c>
      <c r="V40" t="s">
        <v>319</v>
      </c>
      <c r="W40">
        <v>1032.83</v>
      </c>
      <c r="X40">
        <v>589.923</v>
      </c>
      <c r="Y40">
        <v>1.7509999999999999</v>
      </c>
      <c r="Z40">
        <v>18.802</v>
      </c>
      <c r="AA40">
        <v>65.152756999999994</v>
      </c>
      <c r="AB40">
        <v>1.524702</v>
      </c>
      <c r="AC40">
        <v>25.208591999999999</v>
      </c>
      <c r="AD40" s="1">
        <v>140</v>
      </c>
      <c r="AE40">
        <v>5</v>
      </c>
      <c r="AF40">
        <v>320</v>
      </c>
      <c r="AG40">
        <v>85</v>
      </c>
      <c r="AH40">
        <v>15.852437</v>
      </c>
      <c r="AI40">
        <v>553.4</v>
      </c>
      <c r="AJ40">
        <v>0</v>
      </c>
      <c r="AK40">
        <v>9</v>
      </c>
      <c r="AL40">
        <v>4084</v>
      </c>
      <c r="AM40" t="s">
        <v>473</v>
      </c>
      <c r="AN40" t="s">
        <v>568</v>
      </c>
      <c r="AO40">
        <v>967.29100000000005</v>
      </c>
      <c r="AR40" t="s">
        <v>118</v>
      </c>
      <c r="AS40" t="s">
        <v>121</v>
      </c>
      <c r="AT40" t="s">
        <v>232</v>
      </c>
      <c r="AU40" t="s">
        <v>319</v>
      </c>
      <c r="AV40" t="s">
        <v>48</v>
      </c>
      <c r="AW40">
        <v>2</v>
      </c>
      <c r="BB40">
        <v>0.87294533417890641</v>
      </c>
      <c r="BC40" t="s">
        <v>69</v>
      </c>
      <c r="BF40" t="s">
        <v>118</v>
      </c>
      <c r="BG40" t="s">
        <v>121</v>
      </c>
      <c r="BH40" t="s">
        <v>319</v>
      </c>
      <c r="BI40">
        <v>8874</v>
      </c>
      <c r="BJ40">
        <v>2</v>
      </c>
      <c r="BK40" t="s">
        <v>232</v>
      </c>
      <c r="BL40" t="s">
        <v>242</v>
      </c>
      <c r="BM40">
        <v>0.87294533417890641</v>
      </c>
      <c r="BN40" t="s">
        <v>69</v>
      </c>
      <c r="BO40" t="s">
        <v>179</v>
      </c>
      <c r="BP40">
        <v>1032.8300000000002</v>
      </c>
    </row>
    <row r="41" spans="1:68" ht="16.5" x14ac:dyDescent="0.25">
      <c r="A41" s="129" t="str">
        <f t="shared" si="18"/>
        <v>신흥교통</v>
      </c>
      <c r="B41" s="130" t="str">
        <f t="shared" si="19"/>
        <v>박용도</v>
      </c>
      <c r="C41" s="131" t="str">
        <f t="shared" si="20"/>
        <v>F</v>
      </c>
      <c r="D41" s="132">
        <f t="shared" si="21"/>
        <v>0.71708333333333341</v>
      </c>
      <c r="E41" s="133">
        <f t="shared" si="22"/>
        <v>3324</v>
      </c>
      <c r="F41" s="134" t="str">
        <f t="shared" si="23"/>
        <v>13</v>
      </c>
      <c r="G41" s="135" t="str">
        <f t="shared" si="24"/>
        <v>70바4007</v>
      </c>
      <c r="H41" s="136">
        <f t="shared" si="25"/>
        <v>1</v>
      </c>
      <c r="I41" s="137">
        <f t="shared" si="26"/>
        <v>1301.3230000000001</v>
      </c>
      <c r="J41" s="138">
        <f t="shared" si="27"/>
        <v>5.1208404756964469E-2</v>
      </c>
      <c r="K41" s="138">
        <f t="shared" si="28"/>
        <v>0.35371541757709413</v>
      </c>
      <c r="L41" s="138">
        <f t="shared" si="29"/>
        <v>0.15215284752517244</v>
      </c>
      <c r="M41" s="139">
        <f t="shared" si="30"/>
        <v>19.431000000000001</v>
      </c>
      <c r="N41" s="140">
        <f t="shared" si="31"/>
        <v>0</v>
      </c>
      <c r="O41" s="140">
        <f t="shared" si="32"/>
        <v>20.260845201117135</v>
      </c>
      <c r="P41" s="232">
        <f t="shared" si="33"/>
        <v>9</v>
      </c>
      <c r="Q41" s="233">
        <f t="shared" si="34"/>
        <v>0</v>
      </c>
      <c r="R41" s="233">
        <f t="shared" si="35"/>
        <v>269</v>
      </c>
      <c r="T41">
        <v>525</v>
      </c>
      <c r="U41">
        <v>3324</v>
      </c>
      <c r="V41" t="s">
        <v>320</v>
      </c>
      <c r="W41">
        <v>1327.684</v>
      </c>
      <c r="X41">
        <v>769.11699999999996</v>
      </c>
      <c r="Y41">
        <v>1.726</v>
      </c>
      <c r="Z41">
        <v>19.431000000000001</v>
      </c>
      <c r="AA41">
        <v>82.147765000000007</v>
      </c>
      <c r="AB41">
        <v>4.2066559999999997</v>
      </c>
      <c r="AC41">
        <v>29.056930999999999</v>
      </c>
      <c r="AD41" s="1">
        <v>198</v>
      </c>
      <c r="AE41">
        <v>0</v>
      </c>
      <c r="AF41">
        <v>269</v>
      </c>
      <c r="AG41">
        <v>63</v>
      </c>
      <c r="AH41">
        <v>16.162143</v>
      </c>
      <c r="AI41">
        <v>0</v>
      </c>
      <c r="AJ41">
        <v>0</v>
      </c>
      <c r="AK41">
        <v>9</v>
      </c>
      <c r="AL41">
        <v>11352</v>
      </c>
      <c r="AM41" t="s">
        <v>321</v>
      </c>
      <c r="AN41" t="s">
        <v>569</v>
      </c>
      <c r="AO41">
        <v>1301.3230000000001</v>
      </c>
      <c r="AR41" t="s">
        <v>118</v>
      </c>
      <c r="AS41" t="s">
        <v>119</v>
      </c>
      <c r="AT41" t="s">
        <v>205</v>
      </c>
      <c r="AU41" t="s">
        <v>320</v>
      </c>
      <c r="AV41" t="s">
        <v>48</v>
      </c>
      <c r="AW41">
        <v>1</v>
      </c>
      <c r="BB41">
        <v>0.71708333333333341</v>
      </c>
      <c r="BC41" t="s">
        <v>70</v>
      </c>
      <c r="BF41" t="s">
        <v>118</v>
      </c>
      <c r="BG41" t="s">
        <v>119</v>
      </c>
      <c r="BH41" t="s">
        <v>320</v>
      </c>
      <c r="BI41">
        <v>3324</v>
      </c>
      <c r="BJ41">
        <v>1</v>
      </c>
      <c r="BK41" t="s">
        <v>205</v>
      </c>
      <c r="BL41" t="s">
        <v>176</v>
      </c>
      <c r="BM41">
        <v>0.71708333333333341</v>
      </c>
      <c r="BN41" t="s">
        <v>70</v>
      </c>
      <c r="BO41" t="s">
        <v>190</v>
      </c>
      <c r="BP41">
        <v>1301.3230000000001</v>
      </c>
    </row>
    <row r="42" spans="1:68" ht="16.5" x14ac:dyDescent="0.25">
      <c r="A42" s="112" t="str">
        <f t="shared" si="18"/>
        <v>신흥교통</v>
      </c>
      <c r="B42" s="113" t="str">
        <f t="shared" si="19"/>
        <v>박인재</v>
      </c>
      <c r="C42" s="114" t="str">
        <f t="shared" si="20"/>
        <v>C</v>
      </c>
      <c r="D42" s="115">
        <f t="shared" si="21"/>
        <v>0.89064421733754517</v>
      </c>
      <c r="E42" s="116">
        <f t="shared" si="22"/>
        <v>7400</v>
      </c>
      <c r="F42" s="117" t="str">
        <f t="shared" si="23"/>
        <v>46</v>
      </c>
      <c r="G42" s="118" t="str">
        <f t="shared" si="24"/>
        <v>71바6276</v>
      </c>
      <c r="H42" s="119">
        <f t="shared" si="25"/>
        <v>5</v>
      </c>
      <c r="I42" s="120">
        <f t="shared" si="26"/>
        <v>1088.671</v>
      </c>
      <c r="J42" s="121">
        <f t="shared" si="27"/>
        <v>2.4791917464057695E-2</v>
      </c>
      <c r="K42" s="121">
        <f t="shared" si="28"/>
        <v>0.42575034979884707</v>
      </c>
      <c r="L42" s="121">
        <f t="shared" si="29"/>
        <v>0.10655193350424508</v>
      </c>
      <c r="M42" s="122">
        <f t="shared" si="30"/>
        <v>18.393000000000001</v>
      </c>
      <c r="N42" s="123">
        <f t="shared" si="31"/>
        <v>8.8068792295037487E-2</v>
      </c>
      <c r="O42" s="123">
        <f t="shared" si="32"/>
        <v>17.085345705237273</v>
      </c>
      <c r="P42" s="234">
        <f t="shared" si="33"/>
        <v>23</v>
      </c>
      <c r="Q42" s="235">
        <f t="shared" si="34"/>
        <v>1</v>
      </c>
      <c r="R42" s="235">
        <f t="shared" si="35"/>
        <v>194</v>
      </c>
      <c r="T42">
        <v>525</v>
      </c>
      <c r="U42">
        <v>7400</v>
      </c>
      <c r="V42" t="s">
        <v>322</v>
      </c>
      <c r="W42">
        <v>1135.4760000000001</v>
      </c>
      <c r="X42">
        <v>629.46400000000006</v>
      </c>
      <c r="Y42">
        <v>1.804</v>
      </c>
      <c r="Z42">
        <v>18.393000000000001</v>
      </c>
      <c r="AA42">
        <v>75.426920999999993</v>
      </c>
      <c r="AB42">
        <v>1.8699779999999999</v>
      </c>
      <c r="AC42">
        <v>32.113038000000003</v>
      </c>
      <c r="AD42" s="1">
        <v>116</v>
      </c>
      <c r="AE42">
        <v>1</v>
      </c>
      <c r="AF42">
        <v>194</v>
      </c>
      <c r="AG42">
        <v>79</v>
      </c>
      <c r="AH42">
        <v>15.053988</v>
      </c>
      <c r="AI42">
        <v>633.70000000000005</v>
      </c>
      <c r="AJ42">
        <v>0</v>
      </c>
      <c r="AK42">
        <v>23</v>
      </c>
      <c r="AL42">
        <v>12151</v>
      </c>
      <c r="AM42" t="s">
        <v>323</v>
      </c>
      <c r="AN42" t="s">
        <v>570</v>
      </c>
      <c r="AO42">
        <v>464.71800000000002</v>
      </c>
      <c r="AR42" t="s">
        <v>118</v>
      </c>
      <c r="AS42" t="s">
        <v>121</v>
      </c>
      <c r="AT42" t="s">
        <v>232</v>
      </c>
      <c r="AU42" t="s">
        <v>322</v>
      </c>
      <c r="AV42" t="s">
        <v>48</v>
      </c>
      <c r="AW42">
        <v>5</v>
      </c>
      <c r="BB42">
        <v>0.89064421733754517</v>
      </c>
      <c r="BC42" t="s">
        <v>69</v>
      </c>
      <c r="BF42" t="s">
        <v>118</v>
      </c>
      <c r="BG42" t="s">
        <v>121</v>
      </c>
      <c r="BH42" t="s">
        <v>322</v>
      </c>
      <c r="BI42">
        <v>7400</v>
      </c>
      <c r="BJ42">
        <v>5</v>
      </c>
      <c r="BK42" t="s">
        <v>232</v>
      </c>
      <c r="BL42" t="s">
        <v>240</v>
      </c>
      <c r="BM42">
        <v>0.89064421733754517</v>
      </c>
      <c r="BN42" t="s">
        <v>69</v>
      </c>
      <c r="BO42" t="s">
        <v>179</v>
      </c>
      <c r="BP42">
        <v>1088.671</v>
      </c>
    </row>
    <row r="43" spans="1:68" ht="16.5" x14ac:dyDescent="0.25">
      <c r="A43" s="129" t="str">
        <f t="shared" si="18"/>
        <v>신흥교통</v>
      </c>
      <c r="B43" s="130" t="str">
        <f t="shared" si="19"/>
        <v>박종덕</v>
      </c>
      <c r="C43" s="131" t="str">
        <f t="shared" si="20"/>
        <v>F</v>
      </c>
      <c r="D43" s="132">
        <f t="shared" si="21"/>
        <v>0.75126361611043224</v>
      </c>
      <c r="E43" s="133">
        <f t="shared" si="22"/>
        <v>7231</v>
      </c>
      <c r="F43" s="134" t="str">
        <f t="shared" si="23"/>
        <v>82</v>
      </c>
      <c r="G43" s="135" t="str">
        <f t="shared" si="24"/>
        <v>71바6256</v>
      </c>
      <c r="H43" s="136">
        <f t="shared" si="25"/>
        <v>2</v>
      </c>
      <c r="I43" s="137">
        <f t="shared" si="26"/>
        <v>532.06500000000005</v>
      </c>
      <c r="J43" s="138">
        <f t="shared" si="27"/>
        <v>9.4605648045490934E-3</v>
      </c>
      <c r="K43" s="138">
        <f t="shared" si="28"/>
        <v>0.46493402638944425</v>
      </c>
      <c r="L43" s="138">
        <f t="shared" si="29"/>
        <v>0.1090092375931512</v>
      </c>
      <c r="M43" s="139">
        <f t="shared" si="30"/>
        <v>19.245000000000001</v>
      </c>
      <c r="N43" s="140">
        <f t="shared" si="31"/>
        <v>0</v>
      </c>
      <c r="O43" s="140">
        <f t="shared" si="32"/>
        <v>42.476013269055471</v>
      </c>
      <c r="P43" s="232">
        <f t="shared" si="33"/>
        <v>20</v>
      </c>
      <c r="Q43" s="233">
        <f t="shared" si="34"/>
        <v>0</v>
      </c>
      <c r="R43" s="233">
        <f t="shared" si="35"/>
        <v>226</v>
      </c>
      <c r="T43">
        <v>525</v>
      </c>
      <c r="U43">
        <v>7231</v>
      </c>
      <c r="V43" t="s">
        <v>571</v>
      </c>
      <c r="W43">
        <v>532.06500000000005</v>
      </c>
      <c r="X43">
        <v>296.55799999999999</v>
      </c>
      <c r="Y43">
        <v>1.794</v>
      </c>
      <c r="Z43">
        <v>19.245000000000001</v>
      </c>
      <c r="AA43">
        <v>36.114440000000002</v>
      </c>
      <c r="AB43">
        <v>0.34166299999999999</v>
      </c>
      <c r="AC43">
        <v>16.790832000000002</v>
      </c>
      <c r="AD43" s="1">
        <v>58</v>
      </c>
      <c r="AE43">
        <v>0</v>
      </c>
      <c r="AF43">
        <v>226</v>
      </c>
      <c r="AG43">
        <v>73</v>
      </c>
      <c r="AH43">
        <v>14.732749</v>
      </c>
      <c r="AI43">
        <v>512.6</v>
      </c>
      <c r="AJ43">
        <v>0</v>
      </c>
      <c r="AK43">
        <v>20</v>
      </c>
      <c r="AL43">
        <v>9168</v>
      </c>
      <c r="AM43" t="s">
        <v>572</v>
      </c>
      <c r="AN43" t="s">
        <v>573</v>
      </c>
      <c r="AO43">
        <v>473.42500000000001</v>
      </c>
      <c r="AR43" t="s">
        <v>118</v>
      </c>
      <c r="AS43" t="s">
        <v>123</v>
      </c>
      <c r="AT43" t="s">
        <v>520</v>
      </c>
      <c r="AU43" t="s">
        <v>571</v>
      </c>
      <c r="AV43" t="s">
        <v>48</v>
      </c>
      <c r="AW43">
        <v>2</v>
      </c>
      <c r="BB43">
        <v>0.75126361611043224</v>
      </c>
      <c r="BC43" t="s">
        <v>70</v>
      </c>
      <c r="BF43" t="s">
        <v>118</v>
      </c>
      <c r="BG43" t="s">
        <v>123</v>
      </c>
      <c r="BH43" t="s">
        <v>571</v>
      </c>
      <c r="BI43">
        <v>7231</v>
      </c>
      <c r="BJ43">
        <v>2</v>
      </c>
      <c r="BK43" t="s">
        <v>520</v>
      </c>
      <c r="BL43" t="s">
        <v>494</v>
      </c>
      <c r="BM43">
        <v>0.75126361611043224</v>
      </c>
      <c r="BN43" t="s">
        <v>70</v>
      </c>
      <c r="BO43" t="s">
        <v>190</v>
      </c>
      <c r="BP43">
        <v>532.06500000000005</v>
      </c>
    </row>
    <row r="44" spans="1:68" ht="16.5" x14ac:dyDescent="0.25">
      <c r="A44" s="112" t="str">
        <f t="shared" si="18"/>
        <v>신흥교통</v>
      </c>
      <c r="B44" s="113" t="str">
        <f t="shared" si="19"/>
        <v>박형준</v>
      </c>
      <c r="C44" s="114" t="str">
        <f t="shared" si="20"/>
        <v>F</v>
      </c>
      <c r="D44" s="115">
        <f t="shared" si="21"/>
        <v>0.752</v>
      </c>
      <c r="E44" s="116">
        <f t="shared" si="22"/>
        <v>4827</v>
      </c>
      <c r="F44" s="117" t="str">
        <f t="shared" si="23"/>
        <v>82</v>
      </c>
      <c r="G44" s="118" t="str">
        <f t="shared" si="24"/>
        <v>74바1004</v>
      </c>
      <c r="H44" s="119">
        <f t="shared" si="25"/>
        <v>1</v>
      </c>
      <c r="I44" s="120">
        <f t="shared" si="26"/>
        <v>2464.3449999999998</v>
      </c>
      <c r="J44" s="121">
        <f t="shared" si="27"/>
        <v>2.935205391272137E-2</v>
      </c>
      <c r="K44" s="121">
        <f t="shared" si="28"/>
        <v>0.39859333945663095</v>
      </c>
      <c r="L44" s="121">
        <f t="shared" si="29"/>
        <v>0.16474965964586941</v>
      </c>
      <c r="M44" s="122">
        <f t="shared" si="30"/>
        <v>17.363</v>
      </c>
      <c r="N44" s="123">
        <f t="shared" si="31"/>
        <v>4.0578733902923499E-2</v>
      </c>
      <c r="O44" s="123">
        <f t="shared" si="32"/>
        <v>28.445692465949371</v>
      </c>
      <c r="P44" s="234">
        <f t="shared" si="33"/>
        <v>31</v>
      </c>
      <c r="Q44" s="235">
        <f t="shared" si="34"/>
        <v>1</v>
      </c>
      <c r="R44" s="235">
        <f t="shared" si="35"/>
        <v>701</v>
      </c>
      <c r="T44">
        <v>525</v>
      </c>
      <c r="U44">
        <v>4827</v>
      </c>
      <c r="V44" t="s">
        <v>324</v>
      </c>
      <c r="W44">
        <v>2464.3449999999998</v>
      </c>
      <c r="X44">
        <v>1310.777</v>
      </c>
      <c r="Y44">
        <v>1.88</v>
      </c>
      <c r="Z44">
        <v>17.363</v>
      </c>
      <c r="AA44">
        <v>152.38303300000001</v>
      </c>
      <c r="AB44">
        <v>4.4727550000000003</v>
      </c>
      <c r="AC44">
        <v>60.738861999999997</v>
      </c>
      <c r="AD44" s="1">
        <v>406</v>
      </c>
      <c r="AE44">
        <v>1</v>
      </c>
      <c r="AF44">
        <v>701</v>
      </c>
      <c r="AG44">
        <v>68</v>
      </c>
      <c r="AH44">
        <v>16.172042999999999</v>
      </c>
      <c r="AI44">
        <v>1132</v>
      </c>
      <c r="AJ44">
        <v>0</v>
      </c>
      <c r="AK44">
        <v>31</v>
      </c>
      <c r="AL44">
        <v>15524</v>
      </c>
      <c r="AM44" t="s">
        <v>325</v>
      </c>
      <c r="AN44" t="s">
        <v>574</v>
      </c>
      <c r="AO44">
        <v>2464.3449999999998</v>
      </c>
      <c r="AR44" t="s">
        <v>118</v>
      </c>
      <c r="AS44" t="s">
        <v>123</v>
      </c>
      <c r="AT44" t="s">
        <v>252</v>
      </c>
      <c r="AU44" t="s">
        <v>324</v>
      </c>
      <c r="AV44" t="s">
        <v>48</v>
      </c>
      <c r="AW44">
        <v>1</v>
      </c>
      <c r="BB44">
        <v>0.752</v>
      </c>
      <c r="BC44" t="s">
        <v>70</v>
      </c>
      <c r="BF44" t="s">
        <v>118</v>
      </c>
      <c r="BG44" t="s">
        <v>123</v>
      </c>
      <c r="BH44" t="s">
        <v>324</v>
      </c>
      <c r="BI44">
        <v>4827</v>
      </c>
      <c r="BJ44">
        <v>1</v>
      </c>
      <c r="BK44" t="s">
        <v>252</v>
      </c>
      <c r="BL44" t="s">
        <v>176</v>
      </c>
      <c r="BM44">
        <v>0.752</v>
      </c>
      <c r="BN44" t="s">
        <v>70</v>
      </c>
      <c r="BO44" t="s">
        <v>190</v>
      </c>
      <c r="BP44">
        <v>2464.3449999999998</v>
      </c>
    </row>
    <row r="45" spans="1:68" ht="16.5" x14ac:dyDescent="0.25">
      <c r="A45" s="129" t="str">
        <f t="shared" si="18"/>
        <v>신흥교통</v>
      </c>
      <c r="B45" s="130" t="str">
        <f t="shared" si="19"/>
        <v>박희수</v>
      </c>
      <c r="C45" s="131" t="str">
        <f t="shared" si="20"/>
        <v>D</v>
      </c>
      <c r="D45" s="132">
        <f t="shared" si="21"/>
        <v>0.84571428571428564</v>
      </c>
      <c r="E45" s="133">
        <f t="shared" si="22"/>
        <v>1635</v>
      </c>
      <c r="F45" s="134" t="str">
        <f t="shared" si="23"/>
        <v>46</v>
      </c>
      <c r="G45" s="135" t="str">
        <f t="shared" si="24"/>
        <v>71바6292</v>
      </c>
      <c r="H45" s="136">
        <f t="shared" si="25"/>
        <v>1</v>
      </c>
      <c r="I45" s="137">
        <f t="shared" si="26"/>
        <v>2279.8879999999999</v>
      </c>
      <c r="J45" s="138">
        <f t="shared" si="27"/>
        <v>1.6429890574911316E-2</v>
      </c>
      <c r="K45" s="138">
        <f t="shared" si="28"/>
        <v>0.41507814005178451</v>
      </c>
      <c r="L45" s="138">
        <f t="shared" si="29"/>
        <v>0.13202402925055967</v>
      </c>
      <c r="M45" s="139">
        <f t="shared" si="30"/>
        <v>17.471</v>
      </c>
      <c r="N45" s="140">
        <f t="shared" si="31"/>
        <v>0</v>
      </c>
      <c r="O45" s="140">
        <f t="shared" si="32"/>
        <v>20.000982504403726</v>
      </c>
      <c r="P45" s="232">
        <f t="shared" si="33"/>
        <v>29</v>
      </c>
      <c r="Q45" s="233">
        <f t="shared" si="34"/>
        <v>0</v>
      </c>
      <c r="R45" s="233">
        <f t="shared" si="35"/>
        <v>456</v>
      </c>
      <c r="T45">
        <v>525</v>
      </c>
      <c r="U45">
        <v>1635</v>
      </c>
      <c r="V45" t="s">
        <v>326</v>
      </c>
      <c r="W45">
        <v>2279.8879999999999</v>
      </c>
      <c r="X45">
        <v>1283.4680000000001</v>
      </c>
      <c r="Y45">
        <v>1.776</v>
      </c>
      <c r="Z45">
        <v>17.471</v>
      </c>
      <c r="AA45">
        <v>155.016918</v>
      </c>
      <c r="AB45">
        <v>2.5469110000000001</v>
      </c>
      <c r="AC45">
        <v>64.344133999999997</v>
      </c>
      <c r="AD45" s="1">
        <v>301</v>
      </c>
      <c r="AE45">
        <v>0</v>
      </c>
      <c r="AF45">
        <v>456</v>
      </c>
      <c r="AG45">
        <v>70</v>
      </c>
      <c r="AH45">
        <v>14.707349000000001</v>
      </c>
      <c r="AI45">
        <v>401.4</v>
      </c>
      <c r="AJ45">
        <v>0</v>
      </c>
      <c r="AK45">
        <v>29</v>
      </c>
      <c r="AL45">
        <v>10334</v>
      </c>
      <c r="AM45" t="s">
        <v>327</v>
      </c>
      <c r="AN45" t="s">
        <v>575</v>
      </c>
      <c r="AO45">
        <v>2279.8879999999999</v>
      </c>
      <c r="AR45" t="s">
        <v>118</v>
      </c>
      <c r="AS45" t="s">
        <v>121</v>
      </c>
      <c r="AT45" t="s">
        <v>242</v>
      </c>
      <c r="AU45" t="s">
        <v>326</v>
      </c>
      <c r="AV45" t="s">
        <v>48</v>
      </c>
      <c r="AW45">
        <v>1</v>
      </c>
      <c r="BB45">
        <v>0.84571428571428564</v>
      </c>
      <c r="BC45" t="s">
        <v>67</v>
      </c>
      <c r="BF45" t="s">
        <v>118</v>
      </c>
      <c r="BG45" t="s">
        <v>121</v>
      </c>
      <c r="BH45" t="s">
        <v>326</v>
      </c>
      <c r="BI45">
        <v>1635</v>
      </c>
      <c r="BJ45">
        <v>1</v>
      </c>
      <c r="BK45" t="s">
        <v>242</v>
      </c>
      <c r="BL45" t="s">
        <v>176</v>
      </c>
      <c r="BM45">
        <v>0.84571428571428564</v>
      </c>
      <c r="BN45" t="s">
        <v>67</v>
      </c>
      <c r="BO45" t="s">
        <v>181</v>
      </c>
      <c r="BP45">
        <v>2279.8879999999999</v>
      </c>
    </row>
    <row r="46" spans="1:68" ht="16.5" x14ac:dyDescent="0.25">
      <c r="A46" s="112" t="str">
        <f t="shared" si="18"/>
        <v>신흥교통</v>
      </c>
      <c r="B46" s="113" t="str">
        <f t="shared" si="19"/>
        <v>반윤환</v>
      </c>
      <c r="C46" s="114" t="str">
        <f t="shared" si="20"/>
        <v>F</v>
      </c>
      <c r="D46" s="115">
        <f t="shared" si="21"/>
        <v>0.76439999999999997</v>
      </c>
      <c r="E46" s="116">
        <f t="shared" si="22"/>
        <v>6754</v>
      </c>
      <c r="F46" s="117" t="str">
        <f t="shared" si="23"/>
        <v>13</v>
      </c>
      <c r="G46" s="118" t="str">
        <f t="shared" si="24"/>
        <v>70바4016</v>
      </c>
      <c r="H46" s="119">
        <f t="shared" si="25"/>
        <v>1</v>
      </c>
      <c r="I46" s="120">
        <f t="shared" si="26"/>
        <v>709.50300000000004</v>
      </c>
      <c r="J46" s="121">
        <f t="shared" si="27"/>
        <v>4.446124119627106E-2</v>
      </c>
      <c r="K46" s="121">
        <f t="shared" si="28"/>
        <v>0.38121862557831376</v>
      </c>
      <c r="L46" s="121">
        <f t="shared" si="29"/>
        <v>0.20014009806864805</v>
      </c>
      <c r="M46" s="122">
        <f t="shared" si="30"/>
        <v>19.445</v>
      </c>
      <c r="N46" s="123">
        <f t="shared" si="31"/>
        <v>0.1409437310342592</v>
      </c>
      <c r="O46" s="123">
        <f t="shared" si="32"/>
        <v>130.37295120668975</v>
      </c>
      <c r="P46" s="234">
        <f t="shared" si="33"/>
        <v>6</v>
      </c>
      <c r="Q46" s="235">
        <f t="shared" si="34"/>
        <v>1</v>
      </c>
      <c r="R46" s="235">
        <f t="shared" si="35"/>
        <v>925</v>
      </c>
      <c r="T46">
        <v>525</v>
      </c>
      <c r="U46">
        <v>6754</v>
      </c>
      <c r="V46" t="s">
        <v>576</v>
      </c>
      <c r="W46">
        <v>709.50300000000004</v>
      </c>
      <c r="X46">
        <v>371.27</v>
      </c>
      <c r="Y46">
        <v>1.911</v>
      </c>
      <c r="Z46">
        <v>19.445</v>
      </c>
      <c r="AA46">
        <v>41.078048000000003</v>
      </c>
      <c r="AB46">
        <v>1.826381</v>
      </c>
      <c r="AC46">
        <v>15.659717000000001</v>
      </c>
      <c r="AD46" s="1">
        <v>142</v>
      </c>
      <c r="AE46">
        <v>1</v>
      </c>
      <c r="AF46">
        <v>925</v>
      </c>
      <c r="AG46">
        <v>67</v>
      </c>
      <c r="AH46">
        <v>17.272071</v>
      </c>
      <c r="AI46">
        <v>246.4</v>
      </c>
      <c r="AJ46">
        <v>0</v>
      </c>
      <c r="AK46">
        <v>6</v>
      </c>
      <c r="AL46">
        <v>2926</v>
      </c>
      <c r="AM46" t="s">
        <v>577</v>
      </c>
      <c r="AN46" t="s">
        <v>578</v>
      </c>
      <c r="AO46">
        <v>709.50300000000004</v>
      </c>
      <c r="AR46" t="s">
        <v>118</v>
      </c>
      <c r="AS46" t="s">
        <v>119</v>
      </c>
      <c r="AT46" t="s">
        <v>491</v>
      </c>
      <c r="AU46" t="s">
        <v>576</v>
      </c>
      <c r="AV46" t="s">
        <v>48</v>
      </c>
      <c r="AW46">
        <v>1</v>
      </c>
      <c r="BB46">
        <v>0.76439999999999997</v>
      </c>
      <c r="BC46" t="s">
        <v>70</v>
      </c>
      <c r="BF46" t="s">
        <v>118</v>
      </c>
      <c r="BG46" t="s">
        <v>119</v>
      </c>
      <c r="BH46" t="s">
        <v>576</v>
      </c>
      <c r="BI46">
        <v>6754</v>
      </c>
      <c r="BJ46">
        <v>1</v>
      </c>
      <c r="BK46" t="s">
        <v>491</v>
      </c>
      <c r="BL46" t="s">
        <v>176</v>
      </c>
      <c r="BM46">
        <v>0.76439999999999997</v>
      </c>
      <c r="BN46" t="s">
        <v>70</v>
      </c>
      <c r="BO46" t="s">
        <v>190</v>
      </c>
      <c r="BP46">
        <v>709.50300000000004</v>
      </c>
    </row>
    <row r="47" spans="1:68" ht="16.5" x14ac:dyDescent="0.25">
      <c r="A47" s="129" t="str">
        <f t="shared" si="18"/>
        <v>신흥교통</v>
      </c>
      <c r="B47" s="130" t="str">
        <f t="shared" si="19"/>
        <v>방선혁</v>
      </c>
      <c r="C47" s="131" t="str">
        <f t="shared" si="20"/>
        <v>C</v>
      </c>
      <c r="D47" s="132">
        <f t="shared" si="21"/>
        <v>0.87317833945621148</v>
      </c>
      <c r="E47" s="133">
        <f t="shared" si="22"/>
        <v>4255</v>
      </c>
      <c r="F47" s="134" t="str">
        <f t="shared" si="23"/>
        <v>330</v>
      </c>
      <c r="G47" s="135" t="str">
        <f t="shared" si="24"/>
        <v>71바6253</v>
      </c>
      <c r="H47" s="136">
        <f t="shared" si="25"/>
        <v>2</v>
      </c>
      <c r="I47" s="137">
        <f t="shared" si="26"/>
        <v>453.14400000000001</v>
      </c>
      <c r="J47" s="138">
        <f t="shared" si="27"/>
        <v>4.2801955353105041E-2</v>
      </c>
      <c r="K47" s="138">
        <f t="shared" si="28"/>
        <v>0.23841569431222323</v>
      </c>
      <c r="L47" s="138">
        <f t="shared" si="29"/>
        <v>0.1257878290344791</v>
      </c>
      <c r="M47" s="139">
        <f t="shared" si="30"/>
        <v>20.562999999999999</v>
      </c>
      <c r="N47" s="140">
        <f t="shared" si="31"/>
        <v>0</v>
      </c>
      <c r="O47" s="140">
        <f t="shared" si="32"/>
        <v>4.4136080362975125</v>
      </c>
      <c r="P47" s="232">
        <f t="shared" si="33"/>
        <v>0</v>
      </c>
      <c r="Q47" s="233">
        <f t="shared" si="34"/>
        <v>0</v>
      </c>
      <c r="R47" s="233">
        <f t="shared" si="35"/>
        <v>20</v>
      </c>
      <c r="T47">
        <v>525</v>
      </c>
      <c r="U47">
        <v>4255</v>
      </c>
      <c r="V47" t="s">
        <v>579</v>
      </c>
      <c r="W47">
        <v>453.14400000000001</v>
      </c>
      <c r="X47">
        <v>157.596</v>
      </c>
      <c r="Y47">
        <v>2.875</v>
      </c>
      <c r="Z47">
        <v>20.562999999999999</v>
      </c>
      <c r="AA47">
        <v>13.362496999999999</v>
      </c>
      <c r="AB47">
        <v>0.57194100000000003</v>
      </c>
      <c r="AC47">
        <v>3.185829</v>
      </c>
      <c r="AD47" s="1">
        <v>57</v>
      </c>
      <c r="AE47">
        <v>0</v>
      </c>
      <c r="AF47">
        <v>20</v>
      </c>
      <c r="AG47">
        <v>90</v>
      </c>
      <c r="AH47">
        <v>33.911625000000001</v>
      </c>
      <c r="AI47">
        <v>3690.7</v>
      </c>
      <c r="AJ47">
        <v>1103</v>
      </c>
      <c r="AK47">
        <v>0</v>
      </c>
      <c r="AL47">
        <v>0</v>
      </c>
      <c r="AM47" t="s">
        <v>580</v>
      </c>
      <c r="AN47" t="s">
        <v>581</v>
      </c>
      <c r="AO47">
        <v>241.48099999999999</v>
      </c>
      <c r="AR47" t="s">
        <v>118</v>
      </c>
      <c r="AS47" t="s">
        <v>120</v>
      </c>
      <c r="AT47" t="s">
        <v>223</v>
      </c>
      <c r="AU47" t="s">
        <v>579</v>
      </c>
      <c r="AV47" t="s">
        <v>48</v>
      </c>
      <c r="AW47">
        <v>2</v>
      </c>
      <c r="BB47">
        <v>0.87317833945621148</v>
      </c>
      <c r="BC47" t="s">
        <v>69</v>
      </c>
      <c r="BF47" t="s">
        <v>118</v>
      </c>
      <c r="BG47" t="s">
        <v>120</v>
      </c>
      <c r="BH47" t="s">
        <v>579</v>
      </c>
      <c r="BI47">
        <v>4255</v>
      </c>
      <c r="BJ47">
        <v>2</v>
      </c>
      <c r="BK47" t="s">
        <v>223</v>
      </c>
      <c r="BL47" t="s">
        <v>221</v>
      </c>
      <c r="BM47">
        <v>0.87317833945621148</v>
      </c>
      <c r="BN47" t="s">
        <v>69</v>
      </c>
      <c r="BO47" t="s">
        <v>179</v>
      </c>
      <c r="BP47">
        <v>453.14400000000001</v>
      </c>
    </row>
    <row r="48" spans="1:68" ht="16.5" x14ac:dyDescent="0.25">
      <c r="A48" s="112" t="str">
        <f t="shared" si="18"/>
        <v>신흥교통</v>
      </c>
      <c r="B48" s="113" t="str">
        <f t="shared" si="19"/>
        <v>배면</v>
      </c>
      <c r="C48" s="114" t="str">
        <f t="shared" si="20"/>
        <v>S</v>
      </c>
      <c r="D48" s="115">
        <f t="shared" si="21"/>
        <v>1.0403125</v>
      </c>
      <c r="E48" s="116">
        <f t="shared" si="22"/>
        <v>6307</v>
      </c>
      <c r="F48" s="117" t="str">
        <f t="shared" si="23"/>
        <v>330</v>
      </c>
      <c r="G48" s="118" t="str">
        <f t="shared" si="24"/>
        <v>70바4011</v>
      </c>
      <c r="H48" s="119">
        <f t="shared" si="25"/>
        <v>1</v>
      </c>
      <c r="I48" s="120">
        <f t="shared" si="26"/>
        <v>5159.32</v>
      </c>
      <c r="J48" s="121">
        <f t="shared" si="27"/>
        <v>9.68696657984814E-3</v>
      </c>
      <c r="K48" s="121">
        <f t="shared" si="28"/>
        <v>0.23979768296542719</v>
      </c>
      <c r="L48" s="121">
        <f t="shared" si="29"/>
        <v>0.14866300210105207</v>
      </c>
      <c r="M48" s="122">
        <f t="shared" si="30"/>
        <v>15.643000000000001</v>
      </c>
      <c r="N48" s="123">
        <f t="shared" si="31"/>
        <v>0</v>
      </c>
      <c r="O48" s="123">
        <v>80</v>
      </c>
      <c r="P48" s="234">
        <f t="shared" si="33"/>
        <v>5</v>
      </c>
      <c r="Q48" s="235">
        <f t="shared" si="34"/>
        <v>0</v>
      </c>
      <c r="R48" s="235">
        <f t="shared" si="35"/>
        <v>140</v>
      </c>
      <c r="T48">
        <v>525</v>
      </c>
      <c r="U48">
        <v>6307</v>
      </c>
      <c r="V48" t="s">
        <v>328</v>
      </c>
      <c r="W48">
        <v>5159.32</v>
      </c>
      <c r="X48">
        <v>1549.7380000000001</v>
      </c>
      <c r="Y48">
        <v>3.3290000000000002</v>
      </c>
      <c r="Z48">
        <v>15.643000000000001</v>
      </c>
      <c r="AA48">
        <v>153.20884899999999</v>
      </c>
      <c r="AB48">
        <v>1.484129</v>
      </c>
      <c r="AC48">
        <v>36.739127000000003</v>
      </c>
      <c r="AD48" s="1">
        <v>767</v>
      </c>
      <c r="AE48">
        <v>0</v>
      </c>
      <c r="AF48">
        <v>140</v>
      </c>
      <c r="AG48">
        <v>108</v>
      </c>
      <c r="AH48">
        <v>33.675077999999999</v>
      </c>
      <c r="AI48">
        <v>47164.4</v>
      </c>
      <c r="AJ48">
        <v>5321.1</v>
      </c>
      <c r="AK48">
        <v>5</v>
      </c>
      <c r="AL48">
        <v>455</v>
      </c>
      <c r="AM48" t="s">
        <v>329</v>
      </c>
      <c r="AN48" t="s">
        <v>582</v>
      </c>
      <c r="AO48">
        <v>5159.32</v>
      </c>
      <c r="AR48" t="s">
        <v>118</v>
      </c>
      <c r="AS48" t="s">
        <v>120</v>
      </c>
      <c r="AT48" t="s">
        <v>219</v>
      </c>
      <c r="AU48" t="s">
        <v>328</v>
      </c>
      <c r="AV48" t="s">
        <v>48</v>
      </c>
      <c r="AW48">
        <v>1</v>
      </c>
      <c r="BB48">
        <v>1.0403125</v>
      </c>
      <c r="BC48" t="s">
        <v>71</v>
      </c>
      <c r="BF48" t="s">
        <v>118</v>
      </c>
      <c r="BG48" t="s">
        <v>120</v>
      </c>
      <c r="BH48" t="s">
        <v>328</v>
      </c>
      <c r="BI48">
        <v>6307</v>
      </c>
      <c r="BJ48">
        <v>1</v>
      </c>
      <c r="BK48" t="s">
        <v>219</v>
      </c>
      <c r="BL48" t="s">
        <v>176</v>
      </c>
      <c r="BM48">
        <v>1.0403125</v>
      </c>
      <c r="BN48" t="s">
        <v>71</v>
      </c>
      <c r="BO48" t="s">
        <v>178</v>
      </c>
      <c r="BP48">
        <v>5159.32</v>
      </c>
    </row>
    <row r="49" spans="1:68" ht="16.5" x14ac:dyDescent="0.25">
      <c r="A49" s="129" t="str">
        <f t="shared" si="18"/>
        <v>신흥교통</v>
      </c>
      <c r="B49" s="130" t="str">
        <f t="shared" si="19"/>
        <v>배정현</v>
      </c>
      <c r="C49" s="131" t="str">
        <f t="shared" si="20"/>
        <v>D</v>
      </c>
      <c r="D49" s="132">
        <f t="shared" si="21"/>
        <v>0.82964528666150072</v>
      </c>
      <c r="E49" s="133">
        <f t="shared" si="22"/>
        <v>9972</v>
      </c>
      <c r="F49" s="134" t="str">
        <f t="shared" si="23"/>
        <v>330</v>
      </c>
      <c r="G49" s="135" t="str">
        <f t="shared" si="24"/>
        <v>70바4014</v>
      </c>
      <c r="H49" s="136">
        <f t="shared" si="25"/>
        <v>10</v>
      </c>
      <c r="I49" s="137">
        <f t="shared" si="26"/>
        <v>4148.2259999999997</v>
      </c>
      <c r="J49" s="138">
        <f t="shared" si="27"/>
        <v>3.7471801255572625E-2</v>
      </c>
      <c r="K49" s="138">
        <f t="shared" si="28"/>
        <v>0.29244095956534327</v>
      </c>
      <c r="L49" s="138">
        <f t="shared" si="29"/>
        <v>0.13306893115273855</v>
      </c>
      <c r="M49" s="139">
        <f t="shared" si="30"/>
        <v>22.292000000000002</v>
      </c>
      <c r="N49" s="140">
        <f t="shared" si="31"/>
        <v>0</v>
      </c>
      <c r="O49" s="140">
        <f t="shared" si="32"/>
        <v>1.181227830884817</v>
      </c>
      <c r="P49" s="232">
        <f t="shared" si="33"/>
        <v>25</v>
      </c>
      <c r="Q49" s="233">
        <f t="shared" si="34"/>
        <v>0</v>
      </c>
      <c r="R49" s="233">
        <f t="shared" si="35"/>
        <v>49</v>
      </c>
      <c r="T49">
        <v>525</v>
      </c>
      <c r="U49">
        <v>9972</v>
      </c>
      <c r="V49" t="s">
        <v>330</v>
      </c>
      <c r="W49">
        <v>4148.2259999999997</v>
      </c>
      <c r="X49">
        <v>1586.963</v>
      </c>
      <c r="Y49">
        <v>2.6139999999999999</v>
      </c>
      <c r="Z49">
        <v>22.292000000000002</v>
      </c>
      <c r="AA49">
        <v>135.768013</v>
      </c>
      <c r="AB49">
        <v>5.087472</v>
      </c>
      <c r="AC49">
        <v>39.704127999999997</v>
      </c>
      <c r="AD49" s="1">
        <v>552</v>
      </c>
      <c r="AE49">
        <v>0</v>
      </c>
      <c r="AF49">
        <v>49</v>
      </c>
      <c r="AG49">
        <v>106</v>
      </c>
      <c r="AH49">
        <v>30.553778999999999</v>
      </c>
      <c r="AI49">
        <v>27858.799999999999</v>
      </c>
      <c r="AJ49">
        <v>16367.5</v>
      </c>
      <c r="AK49">
        <v>25</v>
      </c>
      <c r="AL49">
        <v>11832</v>
      </c>
      <c r="AM49" t="s">
        <v>331</v>
      </c>
      <c r="AN49" t="s">
        <v>583</v>
      </c>
      <c r="AO49">
        <v>1067.914</v>
      </c>
      <c r="AR49" t="s">
        <v>118</v>
      </c>
      <c r="AS49" t="s">
        <v>120</v>
      </c>
      <c r="AT49" t="s">
        <v>222</v>
      </c>
      <c r="AU49" t="s">
        <v>330</v>
      </c>
      <c r="AV49" t="s">
        <v>48</v>
      </c>
      <c r="AW49">
        <v>10</v>
      </c>
      <c r="BB49">
        <v>0.82964528666150072</v>
      </c>
      <c r="BC49" t="s">
        <v>67</v>
      </c>
      <c r="BF49" t="s">
        <v>118</v>
      </c>
      <c r="BG49" t="s">
        <v>120</v>
      </c>
      <c r="BH49" t="s">
        <v>330</v>
      </c>
      <c r="BI49">
        <v>9972</v>
      </c>
      <c r="BJ49">
        <v>10</v>
      </c>
      <c r="BK49" t="s">
        <v>222</v>
      </c>
      <c r="BL49" t="s">
        <v>221</v>
      </c>
      <c r="BM49">
        <v>0.82964528666150072</v>
      </c>
      <c r="BN49" t="s">
        <v>67</v>
      </c>
      <c r="BO49" t="s">
        <v>181</v>
      </c>
      <c r="BP49">
        <v>4148.2259999999997</v>
      </c>
    </row>
    <row r="50" spans="1:68" ht="16.5" x14ac:dyDescent="0.25">
      <c r="A50" s="112" t="str">
        <f t="shared" si="18"/>
        <v>신흥교통</v>
      </c>
      <c r="B50" s="113" t="str">
        <f t="shared" si="19"/>
        <v>백종찬</v>
      </c>
      <c r="C50" s="114" t="str">
        <f t="shared" si="20"/>
        <v>D</v>
      </c>
      <c r="D50" s="115">
        <f t="shared" si="21"/>
        <v>0.83847680431749705</v>
      </c>
      <c r="E50" s="116">
        <f t="shared" si="22"/>
        <v>5247</v>
      </c>
      <c r="F50" s="117" t="str">
        <f t="shared" si="23"/>
        <v>82</v>
      </c>
      <c r="G50" s="118" t="str">
        <f t="shared" si="24"/>
        <v>74바1003</v>
      </c>
      <c r="H50" s="119">
        <f t="shared" si="25"/>
        <v>2</v>
      </c>
      <c r="I50" s="120">
        <f t="shared" si="26"/>
        <v>1137.0409999999999</v>
      </c>
      <c r="J50" s="121">
        <f t="shared" si="27"/>
        <v>2.3361663866801222E-2</v>
      </c>
      <c r="K50" s="121">
        <f t="shared" si="28"/>
        <v>0.37950847841760077</v>
      </c>
      <c r="L50" s="121">
        <f t="shared" si="29"/>
        <v>0.22866369814281104</v>
      </c>
      <c r="M50" s="122">
        <f t="shared" si="30"/>
        <v>14.746</v>
      </c>
      <c r="N50" s="123">
        <f t="shared" si="31"/>
        <v>0</v>
      </c>
      <c r="O50" s="123">
        <f t="shared" si="32"/>
        <v>5.5406973011527292</v>
      </c>
      <c r="P50" s="234">
        <f t="shared" si="33"/>
        <v>21</v>
      </c>
      <c r="Q50" s="235">
        <f t="shared" si="34"/>
        <v>0</v>
      </c>
      <c r="R50" s="235">
        <f t="shared" si="35"/>
        <v>63</v>
      </c>
      <c r="T50">
        <v>525</v>
      </c>
      <c r="U50">
        <v>5247</v>
      </c>
      <c r="V50" t="s">
        <v>332</v>
      </c>
      <c r="W50">
        <v>1137.0409999999999</v>
      </c>
      <c r="X50">
        <v>566.476</v>
      </c>
      <c r="Y50">
        <v>2.0070000000000001</v>
      </c>
      <c r="Z50">
        <v>14.746</v>
      </c>
      <c r="AA50">
        <v>73.279712000000004</v>
      </c>
      <c r="AB50">
        <v>1.7119359999999999</v>
      </c>
      <c r="AC50">
        <v>27.810272000000001</v>
      </c>
      <c r="AD50" s="1">
        <v>260</v>
      </c>
      <c r="AE50">
        <v>0</v>
      </c>
      <c r="AF50">
        <v>63</v>
      </c>
      <c r="AG50">
        <v>74</v>
      </c>
      <c r="AH50">
        <v>15.516450000000001</v>
      </c>
      <c r="AI50">
        <v>608.9</v>
      </c>
      <c r="AJ50">
        <v>0</v>
      </c>
      <c r="AK50">
        <v>21</v>
      </c>
      <c r="AL50">
        <v>8827</v>
      </c>
      <c r="AM50" t="s">
        <v>333</v>
      </c>
      <c r="AN50" t="s">
        <v>584</v>
      </c>
      <c r="AO50">
        <v>1077.328</v>
      </c>
      <c r="AR50" t="s">
        <v>118</v>
      </c>
      <c r="AS50" t="s">
        <v>123</v>
      </c>
      <c r="AT50" t="s">
        <v>251</v>
      </c>
      <c r="AU50" t="s">
        <v>332</v>
      </c>
      <c r="AV50" t="s">
        <v>48</v>
      </c>
      <c r="AW50">
        <v>2</v>
      </c>
      <c r="BB50">
        <v>0.83847680431749705</v>
      </c>
      <c r="BC50" t="s">
        <v>67</v>
      </c>
      <c r="BF50" t="s">
        <v>118</v>
      </c>
      <c r="BG50" t="s">
        <v>123</v>
      </c>
      <c r="BH50" t="s">
        <v>332</v>
      </c>
      <c r="BI50">
        <v>5247</v>
      </c>
      <c r="BJ50">
        <v>2</v>
      </c>
      <c r="BK50" t="s">
        <v>251</v>
      </c>
      <c r="BL50" t="s">
        <v>494</v>
      </c>
      <c r="BM50">
        <v>0.83847680431749705</v>
      </c>
      <c r="BN50" t="s">
        <v>67</v>
      </c>
      <c r="BO50" t="s">
        <v>181</v>
      </c>
      <c r="BP50">
        <v>1137.0409999999999</v>
      </c>
    </row>
    <row r="51" spans="1:68" ht="16.5" x14ac:dyDescent="0.25">
      <c r="A51" s="129" t="str">
        <f t="shared" si="18"/>
        <v>신흥교통</v>
      </c>
      <c r="B51" s="130" t="str">
        <f t="shared" si="19"/>
        <v>변성만</v>
      </c>
      <c r="C51" s="131" t="str">
        <f t="shared" si="20"/>
        <v>C</v>
      </c>
      <c r="D51" s="132">
        <f t="shared" si="21"/>
        <v>0.89797546109375792</v>
      </c>
      <c r="E51" s="133">
        <f t="shared" si="22"/>
        <v>320</v>
      </c>
      <c r="F51" s="134" t="str">
        <f t="shared" si="23"/>
        <v>330</v>
      </c>
      <c r="G51" s="135" t="str">
        <f t="shared" si="24"/>
        <v>71바6297</v>
      </c>
      <c r="H51" s="136">
        <f t="shared" si="25"/>
        <v>3</v>
      </c>
      <c r="I51" s="137">
        <f t="shared" si="26"/>
        <v>5365.8039999999992</v>
      </c>
      <c r="J51" s="138">
        <f t="shared" si="27"/>
        <v>1.7388224970391206E-2</v>
      </c>
      <c r="K51" s="138">
        <f t="shared" si="28"/>
        <v>0.25599762037242801</v>
      </c>
      <c r="L51" s="138">
        <f t="shared" si="29"/>
        <v>6.0941473076541755E-2</v>
      </c>
      <c r="M51" s="139">
        <f t="shared" si="30"/>
        <v>19.292000000000002</v>
      </c>
      <c r="N51" s="140">
        <f t="shared" si="31"/>
        <v>0</v>
      </c>
      <c r="O51" s="140">
        <f t="shared" si="32"/>
        <v>3.7273072218068344</v>
      </c>
      <c r="P51" s="232">
        <f t="shared" si="33"/>
        <v>4</v>
      </c>
      <c r="Q51" s="233">
        <f t="shared" si="34"/>
        <v>0</v>
      </c>
      <c r="R51" s="233">
        <f t="shared" si="35"/>
        <v>200</v>
      </c>
      <c r="T51">
        <v>525</v>
      </c>
      <c r="U51">
        <v>320</v>
      </c>
      <c r="V51" t="s">
        <v>334</v>
      </c>
      <c r="W51">
        <v>5365.8040000000001</v>
      </c>
      <c r="X51">
        <v>1798.6030000000001</v>
      </c>
      <c r="Y51">
        <v>2.9830000000000001</v>
      </c>
      <c r="Z51">
        <v>19.292000000000002</v>
      </c>
      <c r="AA51">
        <v>158.18273600000001</v>
      </c>
      <c r="AB51">
        <v>2.7505169999999999</v>
      </c>
      <c r="AC51">
        <v>40.494404000000003</v>
      </c>
      <c r="AD51" s="1">
        <v>327</v>
      </c>
      <c r="AE51">
        <v>0</v>
      </c>
      <c r="AF51">
        <v>200</v>
      </c>
      <c r="AG51">
        <v>103</v>
      </c>
      <c r="AH51">
        <v>33.921551999999998</v>
      </c>
      <c r="AI51">
        <v>43131</v>
      </c>
      <c r="AJ51">
        <v>15873.6</v>
      </c>
      <c r="AK51">
        <v>4</v>
      </c>
      <c r="AL51">
        <v>1046</v>
      </c>
      <c r="AM51" t="s">
        <v>335</v>
      </c>
      <c r="AN51" t="s">
        <v>585</v>
      </c>
      <c r="AO51">
        <v>4997.0829999999996</v>
      </c>
      <c r="AR51" t="s">
        <v>118</v>
      </c>
      <c r="AS51" t="s">
        <v>120</v>
      </c>
      <c r="AT51" t="s">
        <v>228</v>
      </c>
      <c r="AU51" t="s">
        <v>334</v>
      </c>
      <c r="AV51" t="s">
        <v>48</v>
      </c>
      <c r="AW51">
        <v>3</v>
      </c>
      <c r="BB51">
        <v>0.89797546109375792</v>
      </c>
      <c r="BC51" t="s">
        <v>69</v>
      </c>
      <c r="BF51" t="s">
        <v>118</v>
      </c>
      <c r="BG51" t="s">
        <v>120</v>
      </c>
      <c r="BH51" t="s">
        <v>334</v>
      </c>
      <c r="BI51">
        <v>320</v>
      </c>
      <c r="BJ51">
        <v>3</v>
      </c>
      <c r="BK51" t="s">
        <v>228</v>
      </c>
      <c r="BL51" t="s">
        <v>244</v>
      </c>
      <c r="BM51">
        <v>0.89797546109375792</v>
      </c>
      <c r="BN51" t="s">
        <v>69</v>
      </c>
      <c r="BO51" t="s">
        <v>179</v>
      </c>
      <c r="BP51">
        <v>5365.8039999999992</v>
      </c>
    </row>
    <row r="52" spans="1:68" ht="16.5" x14ac:dyDescent="0.25">
      <c r="A52" s="112" t="str">
        <f t="shared" si="18"/>
        <v>신흥교통</v>
      </c>
      <c r="B52" s="113" t="str">
        <f t="shared" si="19"/>
        <v>석호섭</v>
      </c>
      <c r="C52" s="114" t="str">
        <f t="shared" si="20"/>
        <v>C</v>
      </c>
      <c r="D52" s="115">
        <f t="shared" si="21"/>
        <v>0.89998189866265677</v>
      </c>
      <c r="E52" s="116">
        <f t="shared" si="22"/>
        <v>21</v>
      </c>
      <c r="F52" s="117" t="str">
        <f t="shared" si="23"/>
        <v>46</v>
      </c>
      <c r="G52" s="118" t="str">
        <f t="shared" si="24"/>
        <v>71바6276</v>
      </c>
      <c r="H52" s="119">
        <f t="shared" si="25"/>
        <v>5</v>
      </c>
      <c r="I52" s="120">
        <f t="shared" si="26"/>
        <v>1021.7</v>
      </c>
      <c r="J52" s="121">
        <f t="shared" si="27"/>
        <v>1.473630081813063E-2</v>
      </c>
      <c r="K52" s="121">
        <f t="shared" si="28"/>
        <v>0.40855610528529751</v>
      </c>
      <c r="L52" s="121">
        <f t="shared" si="29"/>
        <v>0.19575217774297737</v>
      </c>
      <c r="M52" s="122">
        <f t="shared" si="30"/>
        <v>18.427</v>
      </c>
      <c r="N52" s="123">
        <f t="shared" si="31"/>
        <v>0.26939921281550017</v>
      </c>
      <c r="O52" s="123">
        <f t="shared" si="32"/>
        <v>21.821336238055512</v>
      </c>
      <c r="P52" s="234">
        <f t="shared" si="33"/>
        <v>17</v>
      </c>
      <c r="Q52" s="235">
        <f t="shared" si="34"/>
        <v>3</v>
      </c>
      <c r="R52" s="235">
        <f t="shared" si="35"/>
        <v>243</v>
      </c>
      <c r="T52">
        <v>525</v>
      </c>
      <c r="U52">
        <v>21</v>
      </c>
      <c r="V52" t="s">
        <v>336</v>
      </c>
      <c r="W52">
        <v>1113.5889999999999</v>
      </c>
      <c r="X52">
        <v>617.55100000000004</v>
      </c>
      <c r="Y52">
        <v>1.8029999999999999</v>
      </c>
      <c r="Z52">
        <v>18.427</v>
      </c>
      <c r="AA52">
        <v>70.214703999999998</v>
      </c>
      <c r="AB52">
        <v>1.034705</v>
      </c>
      <c r="AC52">
        <v>28.686646</v>
      </c>
      <c r="AD52" s="1">
        <v>200</v>
      </c>
      <c r="AE52">
        <v>3</v>
      </c>
      <c r="AF52">
        <v>243</v>
      </c>
      <c r="AG52">
        <v>69</v>
      </c>
      <c r="AH52">
        <v>15.859769</v>
      </c>
      <c r="AI52">
        <v>58.4</v>
      </c>
      <c r="AJ52">
        <v>0</v>
      </c>
      <c r="AK52">
        <v>17</v>
      </c>
      <c r="AL52">
        <v>7138</v>
      </c>
      <c r="AM52" t="s">
        <v>337</v>
      </c>
      <c r="AN52" t="s">
        <v>586</v>
      </c>
      <c r="AO52">
        <v>389.71600000000001</v>
      </c>
      <c r="AR52" t="s">
        <v>118</v>
      </c>
      <c r="AS52" t="s">
        <v>121</v>
      </c>
      <c r="AT52" t="s">
        <v>232</v>
      </c>
      <c r="AU52" t="s">
        <v>336</v>
      </c>
      <c r="AV52" t="s">
        <v>48</v>
      </c>
      <c r="AW52">
        <v>5</v>
      </c>
      <c r="BB52">
        <v>0.89998189866265677</v>
      </c>
      <c r="BC52" t="s">
        <v>69</v>
      </c>
      <c r="BF52" t="s">
        <v>118</v>
      </c>
      <c r="BG52" t="s">
        <v>121</v>
      </c>
      <c r="BH52" t="s">
        <v>336</v>
      </c>
      <c r="BI52">
        <v>21</v>
      </c>
      <c r="BJ52">
        <v>5</v>
      </c>
      <c r="BK52" t="s">
        <v>232</v>
      </c>
      <c r="BL52" t="s">
        <v>236</v>
      </c>
      <c r="BM52">
        <v>0.89998189866265677</v>
      </c>
      <c r="BN52" t="s">
        <v>69</v>
      </c>
      <c r="BO52" t="s">
        <v>179</v>
      </c>
      <c r="BP52">
        <v>1021.7</v>
      </c>
    </row>
    <row r="53" spans="1:68" ht="16.5" x14ac:dyDescent="0.25">
      <c r="A53" s="129" t="str">
        <f t="shared" si="18"/>
        <v>신흥교통</v>
      </c>
      <c r="B53" s="130" t="str">
        <f t="shared" si="19"/>
        <v>손승종</v>
      </c>
      <c r="C53" s="131" t="str">
        <f t="shared" si="20"/>
        <v>F</v>
      </c>
      <c r="D53" s="132">
        <f t="shared" si="21"/>
        <v>0.79803762305117287</v>
      </c>
      <c r="E53" s="133">
        <f t="shared" si="22"/>
        <v>526</v>
      </c>
      <c r="F53" s="134" t="str">
        <f t="shared" si="23"/>
        <v>13</v>
      </c>
      <c r="G53" s="135" t="str">
        <f t="shared" si="24"/>
        <v>70바4016</v>
      </c>
      <c r="H53" s="136">
        <f t="shared" si="25"/>
        <v>2</v>
      </c>
      <c r="I53" s="137">
        <f t="shared" si="26"/>
        <v>745.58500000000004</v>
      </c>
      <c r="J53" s="138">
        <f t="shared" si="27"/>
        <v>3.8228976682615469E-2</v>
      </c>
      <c r="K53" s="138">
        <f t="shared" si="28"/>
        <v>0.39552142879444829</v>
      </c>
      <c r="L53" s="138">
        <f t="shared" si="29"/>
        <v>0.21996150673632114</v>
      </c>
      <c r="M53" s="139">
        <f t="shared" si="30"/>
        <v>17.196999999999999</v>
      </c>
      <c r="N53" s="140">
        <f t="shared" si="31"/>
        <v>0.5364914798446857</v>
      </c>
      <c r="O53" s="140">
        <f t="shared" si="32"/>
        <v>24.007993723049683</v>
      </c>
      <c r="P53" s="232">
        <f t="shared" si="33"/>
        <v>7</v>
      </c>
      <c r="Q53" s="233">
        <f t="shared" si="34"/>
        <v>4</v>
      </c>
      <c r="R53" s="233">
        <f t="shared" si="35"/>
        <v>179</v>
      </c>
      <c r="T53">
        <v>525</v>
      </c>
      <c r="U53">
        <v>526</v>
      </c>
      <c r="V53" t="s">
        <v>587</v>
      </c>
      <c r="W53">
        <v>745.58500000000004</v>
      </c>
      <c r="X53">
        <v>379.76499999999999</v>
      </c>
      <c r="Y53">
        <v>1.9630000000000001</v>
      </c>
      <c r="Z53">
        <v>17.196999999999999</v>
      </c>
      <c r="AA53">
        <v>46.568601999999998</v>
      </c>
      <c r="AB53">
        <v>1.78027</v>
      </c>
      <c r="AC53">
        <v>18.418880000000001</v>
      </c>
      <c r="AD53" s="1">
        <v>164</v>
      </c>
      <c r="AE53">
        <v>4</v>
      </c>
      <c r="AF53">
        <v>179</v>
      </c>
      <c r="AG53">
        <v>80</v>
      </c>
      <c r="AH53">
        <v>16.010465</v>
      </c>
      <c r="AI53">
        <v>303.8</v>
      </c>
      <c r="AJ53">
        <v>0</v>
      </c>
      <c r="AK53">
        <v>7</v>
      </c>
      <c r="AL53">
        <v>10130</v>
      </c>
      <c r="AM53" t="s">
        <v>588</v>
      </c>
      <c r="AN53" t="s">
        <v>589</v>
      </c>
      <c r="AO53">
        <v>604.11400000000003</v>
      </c>
      <c r="AR53" t="s">
        <v>118</v>
      </c>
      <c r="AS53" t="s">
        <v>119</v>
      </c>
      <c r="AT53" t="s">
        <v>491</v>
      </c>
      <c r="AU53" t="s">
        <v>587</v>
      </c>
      <c r="AV53" t="s">
        <v>48</v>
      </c>
      <c r="AW53">
        <v>2</v>
      </c>
      <c r="BB53">
        <v>0.79803762305117287</v>
      </c>
      <c r="BC53" t="s">
        <v>70</v>
      </c>
      <c r="BF53" t="s">
        <v>118</v>
      </c>
      <c r="BG53" t="s">
        <v>119</v>
      </c>
      <c r="BH53" t="s">
        <v>587</v>
      </c>
      <c r="BI53">
        <v>526</v>
      </c>
      <c r="BJ53">
        <v>2</v>
      </c>
      <c r="BK53" t="s">
        <v>491</v>
      </c>
      <c r="BL53" t="s">
        <v>494</v>
      </c>
      <c r="BM53">
        <v>0.79803762305117287</v>
      </c>
      <c r="BN53" t="s">
        <v>70</v>
      </c>
      <c r="BO53" t="s">
        <v>190</v>
      </c>
      <c r="BP53">
        <v>745.58500000000004</v>
      </c>
    </row>
    <row r="54" spans="1:68" ht="16.5" x14ac:dyDescent="0.25">
      <c r="A54" s="112" t="str">
        <f t="shared" si="18"/>
        <v>신흥교통</v>
      </c>
      <c r="B54" s="113" t="str">
        <f t="shared" si="19"/>
        <v>손영준</v>
      </c>
      <c r="C54" s="114" t="str">
        <f t="shared" si="20"/>
        <v>B</v>
      </c>
      <c r="D54" s="115">
        <f t="shared" si="21"/>
        <v>0.94063685073813663</v>
      </c>
      <c r="E54" s="116">
        <f t="shared" si="22"/>
        <v>9642</v>
      </c>
      <c r="F54" s="117" t="str">
        <f t="shared" si="23"/>
        <v>46</v>
      </c>
      <c r="G54" s="118" t="str">
        <f t="shared" si="24"/>
        <v>71바6289</v>
      </c>
      <c r="H54" s="119">
        <f t="shared" si="25"/>
        <v>2</v>
      </c>
      <c r="I54" s="120">
        <f t="shared" si="26"/>
        <v>2201.4120000000003</v>
      </c>
      <c r="J54" s="121">
        <f t="shared" si="27"/>
        <v>5.6489201242638917E-3</v>
      </c>
      <c r="K54" s="121">
        <f t="shared" si="28"/>
        <v>0.39090485628323035</v>
      </c>
      <c r="L54" s="121">
        <f t="shared" si="29"/>
        <v>0.12355706246718014</v>
      </c>
      <c r="M54" s="122">
        <f t="shared" si="30"/>
        <v>14.561</v>
      </c>
      <c r="N54" s="123">
        <f t="shared" si="31"/>
        <v>0</v>
      </c>
      <c r="O54" s="123">
        <f t="shared" si="32"/>
        <v>3.225202733518306</v>
      </c>
      <c r="P54" s="234">
        <f t="shared" si="33"/>
        <v>4</v>
      </c>
      <c r="Q54" s="235">
        <f t="shared" si="34"/>
        <v>0</v>
      </c>
      <c r="R54" s="235">
        <f t="shared" si="35"/>
        <v>71</v>
      </c>
      <c r="T54">
        <v>525</v>
      </c>
      <c r="U54">
        <v>9642</v>
      </c>
      <c r="V54" t="s">
        <v>338</v>
      </c>
      <c r="W54">
        <v>2201.4119999999998</v>
      </c>
      <c r="X54">
        <v>1116.8720000000001</v>
      </c>
      <c r="Y54">
        <v>1.9710000000000001</v>
      </c>
      <c r="Z54">
        <v>14.561</v>
      </c>
      <c r="AA54">
        <v>144.121351</v>
      </c>
      <c r="AB54">
        <v>0.81413000000000002</v>
      </c>
      <c r="AC54">
        <v>56.337736</v>
      </c>
      <c r="AD54" s="1">
        <v>272</v>
      </c>
      <c r="AE54">
        <v>0</v>
      </c>
      <c r="AF54">
        <v>71</v>
      </c>
      <c r="AG54">
        <v>65</v>
      </c>
      <c r="AH54">
        <v>15.274711</v>
      </c>
      <c r="AI54">
        <v>1.5</v>
      </c>
      <c r="AJ54">
        <v>0</v>
      </c>
      <c r="AK54">
        <v>4</v>
      </c>
      <c r="AL54">
        <v>1852</v>
      </c>
      <c r="AM54" t="s">
        <v>339</v>
      </c>
      <c r="AN54" t="s">
        <v>590</v>
      </c>
      <c r="AO54">
        <v>2105.4360000000001</v>
      </c>
      <c r="AR54" t="s">
        <v>118</v>
      </c>
      <c r="AS54" t="s">
        <v>121</v>
      </c>
      <c r="AT54" t="s">
        <v>241</v>
      </c>
      <c r="AU54" t="s">
        <v>338</v>
      </c>
      <c r="AV54" t="s">
        <v>48</v>
      </c>
      <c r="AW54">
        <v>2</v>
      </c>
      <c r="BB54">
        <v>0.94063685073813663</v>
      </c>
      <c r="BC54" t="s">
        <v>68</v>
      </c>
      <c r="BF54" t="s">
        <v>118</v>
      </c>
      <c r="BG54" t="s">
        <v>121</v>
      </c>
      <c r="BH54" t="s">
        <v>338</v>
      </c>
      <c r="BI54">
        <v>9642</v>
      </c>
      <c r="BJ54">
        <v>2</v>
      </c>
      <c r="BK54" t="s">
        <v>241</v>
      </c>
      <c r="BL54" t="s">
        <v>234</v>
      </c>
      <c r="BM54">
        <v>0.94063685073813663</v>
      </c>
      <c r="BN54" t="s">
        <v>68</v>
      </c>
      <c r="BO54" t="s">
        <v>177</v>
      </c>
      <c r="BP54">
        <v>2201.4120000000003</v>
      </c>
    </row>
    <row r="55" spans="1:68" ht="16.5" x14ac:dyDescent="0.25">
      <c r="A55" s="129" t="str">
        <f t="shared" si="18"/>
        <v>신흥교통</v>
      </c>
      <c r="B55" s="130" t="str">
        <f t="shared" si="19"/>
        <v>송원순</v>
      </c>
      <c r="C55" s="131" t="str">
        <f t="shared" si="20"/>
        <v>C</v>
      </c>
      <c r="D55" s="132">
        <f t="shared" si="21"/>
        <v>0.88956521739130434</v>
      </c>
      <c r="E55" s="133">
        <f t="shared" si="22"/>
        <v>7290</v>
      </c>
      <c r="F55" s="134" t="str">
        <f t="shared" si="23"/>
        <v>13</v>
      </c>
      <c r="G55" s="135" t="str">
        <f t="shared" si="24"/>
        <v>71바6290</v>
      </c>
      <c r="H55" s="136">
        <f t="shared" si="25"/>
        <v>1</v>
      </c>
      <c r="I55" s="137">
        <f t="shared" si="26"/>
        <v>2546.8760000000002</v>
      </c>
      <c r="J55" s="138">
        <f t="shared" si="27"/>
        <v>5.8659998306785132E-3</v>
      </c>
      <c r="K55" s="138">
        <f t="shared" si="28"/>
        <v>0.36200355601873024</v>
      </c>
      <c r="L55" s="138">
        <f t="shared" si="29"/>
        <v>0.29015939527483864</v>
      </c>
      <c r="M55" s="139">
        <f t="shared" si="30"/>
        <v>15.536</v>
      </c>
      <c r="N55" s="140">
        <f t="shared" si="31"/>
        <v>3.8701996945638403E-2</v>
      </c>
      <c r="O55" s="140">
        <f t="shared" si="32"/>
        <v>10.643049160050561</v>
      </c>
      <c r="P55" s="232">
        <f t="shared" si="33"/>
        <v>4</v>
      </c>
      <c r="Q55" s="233">
        <f t="shared" si="34"/>
        <v>1</v>
      </c>
      <c r="R55" s="233">
        <f t="shared" si="35"/>
        <v>275</v>
      </c>
      <c r="T55">
        <v>525</v>
      </c>
      <c r="U55">
        <v>7290</v>
      </c>
      <c r="V55" t="s">
        <v>340</v>
      </c>
      <c r="W55">
        <v>2583.846</v>
      </c>
      <c r="X55">
        <v>1268.164</v>
      </c>
      <c r="Y55">
        <v>2.0369999999999999</v>
      </c>
      <c r="Z55">
        <v>15.536</v>
      </c>
      <c r="AA55">
        <v>149.53801999999999</v>
      </c>
      <c r="AB55">
        <v>0.87719000000000003</v>
      </c>
      <c r="AC55">
        <v>54.133294999999997</v>
      </c>
      <c r="AD55" s="1">
        <v>739</v>
      </c>
      <c r="AE55">
        <v>1</v>
      </c>
      <c r="AF55">
        <v>275</v>
      </c>
      <c r="AG55">
        <v>66</v>
      </c>
      <c r="AH55">
        <v>17.278856000000001</v>
      </c>
      <c r="AI55">
        <v>68.8</v>
      </c>
      <c r="AJ55">
        <v>0</v>
      </c>
      <c r="AK55">
        <v>4</v>
      </c>
      <c r="AL55">
        <v>3062</v>
      </c>
      <c r="AM55" t="s">
        <v>341</v>
      </c>
      <c r="AN55" t="s">
        <v>591</v>
      </c>
      <c r="AO55">
        <v>2546.8760000000002</v>
      </c>
      <c r="AR55" t="s">
        <v>118</v>
      </c>
      <c r="AS55" t="s">
        <v>119</v>
      </c>
      <c r="AT55" t="s">
        <v>215</v>
      </c>
      <c r="AU55" t="s">
        <v>340</v>
      </c>
      <c r="AV55" t="s">
        <v>48</v>
      </c>
      <c r="AW55">
        <v>1</v>
      </c>
      <c r="BB55">
        <v>0.88956521739130434</v>
      </c>
      <c r="BC55" t="s">
        <v>69</v>
      </c>
      <c r="BF55" t="s">
        <v>118</v>
      </c>
      <c r="BG55" t="s">
        <v>119</v>
      </c>
      <c r="BH55" t="s">
        <v>340</v>
      </c>
      <c r="BI55">
        <v>7290</v>
      </c>
      <c r="BJ55">
        <v>1</v>
      </c>
      <c r="BK55" t="s">
        <v>215</v>
      </c>
      <c r="BL55" t="s">
        <v>176</v>
      </c>
      <c r="BM55">
        <v>0.88956521739130434</v>
      </c>
      <c r="BN55" t="s">
        <v>69</v>
      </c>
      <c r="BO55" t="s">
        <v>179</v>
      </c>
      <c r="BP55">
        <v>2546.8760000000002</v>
      </c>
    </row>
    <row r="56" spans="1:68" ht="16.5" x14ac:dyDescent="0.25">
      <c r="A56" s="112" t="str">
        <f t="shared" si="18"/>
        <v>신흥교통</v>
      </c>
      <c r="B56" s="113" t="str">
        <f t="shared" si="19"/>
        <v>신효섭</v>
      </c>
      <c r="C56" s="114" t="str">
        <f t="shared" si="20"/>
        <v>S</v>
      </c>
      <c r="D56" s="115">
        <f t="shared" si="21"/>
        <v>1.0240909090909092</v>
      </c>
      <c r="E56" s="116">
        <f t="shared" si="22"/>
        <v>7063</v>
      </c>
      <c r="F56" s="117" t="str">
        <f t="shared" si="23"/>
        <v>13</v>
      </c>
      <c r="G56" s="118" t="str">
        <f t="shared" si="24"/>
        <v>71바6277</v>
      </c>
      <c r="H56" s="119">
        <f t="shared" si="25"/>
        <v>1</v>
      </c>
      <c r="I56" s="120">
        <f t="shared" si="26"/>
        <v>2024.963</v>
      </c>
      <c r="J56" s="121">
        <f t="shared" si="27"/>
        <v>9.4242444483985058E-3</v>
      </c>
      <c r="K56" s="121">
        <f t="shared" si="28"/>
        <v>0.33241900564329252</v>
      </c>
      <c r="L56" s="121">
        <f t="shared" si="29"/>
        <v>0.10815012422449201</v>
      </c>
      <c r="M56" s="122">
        <f t="shared" si="30"/>
        <v>11.97</v>
      </c>
      <c r="N56" s="123">
        <f t="shared" si="31"/>
        <v>4.9383618367347948E-2</v>
      </c>
      <c r="O56" s="123">
        <f t="shared" si="32"/>
        <v>4.6914437448980548</v>
      </c>
      <c r="P56" s="234">
        <f t="shared" si="33"/>
        <v>3</v>
      </c>
      <c r="Q56" s="235">
        <f t="shared" si="34"/>
        <v>1</v>
      </c>
      <c r="R56" s="235">
        <f t="shared" si="35"/>
        <v>95</v>
      </c>
      <c r="T56">
        <v>525</v>
      </c>
      <c r="U56">
        <v>7063</v>
      </c>
      <c r="V56" t="s">
        <v>342</v>
      </c>
      <c r="W56">
        <v>2024.963</v>
      </c>
      <c r="X56">
        <v>898.76700000000005</v>
      </c>
      <c r="Y56">
        <v>2.2530000000000001</v>
      </c>
      <c r="Z56">
        <v>11.97</v>
      </c>
      <c r="AA56">
        <v>120.933302</v>
      </c>
      <c r="AB56">
        <v>1.139705</v>
      </c>
      <c r="AC56">
        <v>40.200527999999998</v>
      </c>
      <c r="AD56" s="1">
        <v>219</v>
      </c>
      <c r="AE56">
        <v>1</v>
      </c>
      <c r="AF56">
        <v>95</v>
      </c>
      <c r="AG56">
        <v>65</v>
      </c>
      <c r="AH56">
        <v>16.744461000000001</v>
      </c>
      <c r="AI56">
        <v>9.6</v>
      </c>
      <c r="AJ56">
        <v>0</v>
      </c>
      <c r="AK56">
        <v>3</v>
      </c>
      <c r="AL56">
        <v>1726</v>
      </c>
      <c r="AM56" t="s">
        <v>343</v>
      </c>
      <c r="AN56" t="s">
        <v>592</v>
      </c>
      <c r="AO56">
        <v>2024.963</v>
      </c>
      <c r="AR56" t="s">
        <v>118</v>
      </c>
      <c r="AS56" t="s">
        <v>119</v>
      </c>
      <c r="AT56" t="s">
        <v>213</v>
      </c>
      <c r="AU56" t="s">
        <v>342</v>
      </c>
      <c r="AV56" t="s">
        <v>48</v>
      </c>
      <c r="AW56">
        <v>1</v>
      </c>
      <c r="BB56">
        <v>1.0240909090909092</v>
      </c>
      <c r="BC56" t="s">
        <v>71</v>
      </c>
      <c r="BF56" t="s">
        <v>118</v>
      </c>
      <c r="BG56" t="s">
        <v>119</v>
      </c>
      <c r="BH56" t="s">
        <v>342</v>
      </c>
      <c r="BI56">
        <v>7063</v>
      </c>
      <c r="BJ56">
        <v>1</v>
      </c>
      <c r="BK56" t="s">
        <v>213</v>
      </c>
      <c r="BL56" t="s">
        <v>176</v>
      </c>
      <c r="BM56">
        <v>1.0240909090909092</v>
      </c>
      <c r="BN56" t="s">
        <v>71</v>
      </c>
      <c r="BO56" t="s">
        <v>178</v>
      </c>
      <c r="BP56">
        <v>2024.963</v>
      </c>
    </row>
    <row r="57" spans="1:68" ht="16.5" x14ac:dyDescent="0.25">
      <c r="A57" s="129" t="str">
        <f t="shared" si="18"/>
        <v>신흥교통</v>
      </c>
      <c r="B57" s="130" t="str">
        <f t="shared" si="19"/>
        <v>심성기</v>
      </c>
      <c r="C57" s="131" t="str">
        <f t="shared" si="20"/>
        <v>C</v>
      </c>
      <c r="D57" s="132">
        <f t="shared" si="21"/>
        <v>0.88173913043478269</v>
      </c>
      <c r="E57" s="133">
        <f t="shared" si="22"/>
        <v>7825</v>
      </c>
      <c r="F57" s="134" t="str">
        <f t="shared" si="23"/>
        <v>13</v>
      </c>
      <c r="G57" s="135" t="str">
        <f t="shared" si="24"/>
        <v>70바4015</v>
      </c>
      <c r="H57" s="136">
        <f t="shared" si="25"/>
        <v>1</v>
      </c>
      <c r="I57" s="137">
        <f t="shared" si="26"/>
        <v>2473.3049999999998</v>
      </c>
      <c r="J57" s="138">
        <f t="shared" si="27"/>
        <v>2.546656078106696E-2</v>
      </c>
      <c r="K57" s="138">
        <f t="shared" si="28"/>
        <v>0.32288476815604011</v>
      </c>
      <c r="L57" s="138">
        <f t="shared" si="29"/>
        <v>0.15202330484917956</v>
      </c>
      <c r="M57" s="139">
        <f t="shared" si="30"/>
        <v>14.173999999999999</v>
      </c>
      <c r="N57" s="140">
        <f t="shared" si="31"/>
        <v>0.64690768020927469</v>
      </c>
      <c r="O57" s="140">
        <f t="shared" si="32"/>
        <v>4.5283537614649223</v>
      </c>
      <c r="P57" s="232">
        <f t="shared" si="33"/>
        <v>7</v>
      </c>
      <c r="Q57" s="233">
        <f t="shared" si="34"/>
        <v>16</v>
      </c>
      <c r="R57" s="233">
        <f t="shared" si="35"/>
        <v>112</v>
      </c>
      <c r="T57">
        <v>525</v>
      </c>
      <c r="U57">
        <v>7825</v>
      </c>
      <c r="V57" t="s">
        <v>593</v>
      </c>
      <c r="W57">
        <v>2473.3049999999998</v>
      </c>
      <c r="X57">
        <v>1219.6099999999999</v>
      </c>
      <c r="Y57">
        <v>2.028</v>
      </c>
      <c r="Z57">
        <v>14.173999999999999</v>
      </c>
      <c r="AA57">
        <v>148.47218799999999</v>
      </c>
      <c r="AB57">
        <v>3.7810760000000001</v>
      </c>
      <c r="AC57">
        <v>47.939408</v>
      </c>
      <c r="AD57" s="1">
        <v>376</v>
      </c>
      <c r="AE57">
        <v>16</v>
      </c>
      <c r="AF57">
        <v>112</v>
      </c>
      <c r="AG57">
        <v>60</v>
      </c>
      <c r="AH57">
        <v>16.658372</v>
      </c>
      <c r="AI57">
        <v>0</v>
      </c>
      <c r="AJ57">
        <v>0</v>
      </c>
      <c r="AK57">
        <v>7</v>
      </c>
      <c r="AL57">
        <v>6484</v>
      </c>
      <c r="AM57" t="s">
        <v>594</v>
      </c>
      <c r="AN57" t="s">
        <v>595</v>
      </c>
      <c r="AO57">
        <v>2473.3049999999998</v>
      </c>
      <c r="AR57" t="s">
        <v>118</v>
      </c>
      <c r="AS57" t="s">
        <v>119</v>
      </c>
      <c r="AT57" t="s">
        <v>489</v>
      </c>
      <c r="AU57" t="s">
        <v>593</v>
      </c>
      <c r="AV57" t="s">
        <v>48</v>
      </c>
      <c r="AW57">
        <v>1</v>
      </c>
      <c r="BB57">
        <v>0.88173913043478269</v>
      </c>
      <c r="BC57" t="s">
        <v>69</v>
      </c>
      <c r="BF57" t="s">
        <v>118</v>
      </c>
      <c r="BG57" t="s">
        <v>119</v>
      </c>
      <c r="BH57" t="s">
        <v>593</v>
      </c>
      <c r="BI57">
        <v>7825</v>
      </c>
      <c r="BJ57">
        <v>1</v>
      </c>
      <c r="BK57" t="s">
        <v>489</v>
      </c>
      <c r="BL57" t="s">
        <v>176</v>
      </c>
      <c r="BM57">
        <v>0.88173913043478269</v>
      </c>
      <c r="BN57" t="s">
        <v>69</v>
      </c>
      <c r="BO57" t="s">
        <v>179</v>
      </c>
      <c r="BP57">
        <v>2473.3049999999998</v>
      </c>
    </row>
    <row r="58" spans="1:68" ht="16.5" x14ac:dyDescent="0.25">
      <c r="A58" s="112" t="str">
        <f t="shared" si="18"/>
        <v>신흥교통</v>
      </c>
      <c r="B58" s="113" t="str">
        <f t="shared" si="19"/>
        <v>심현태</v>
      </c>
      <c r="C58" s="114" t="str">
        <f t="shared" si="20"/>
        <v>F</v>
      </c>
      <c r="D58" s="115">
        <f t="shared" si="21"/>
        <v>0.78920000000000001</v>
      </c>
      <c r="E58" s="116">
        <f t="shared" si="22"/>
        <v>7802</v>
      </c>
      <c r="F58" s="117" t="str">
        <f t="shared" si="23"/>
        <v>82</v>
      </c>
      <c r="G58" s="118" t="str">
        <f t="shared" si="24"/>
        <v>74바1004</v>
      </c>
      <c r="H58" s="119">
        <f t="shared" si="25"/>
        <v>1</v>
      </c>
      <c r="I58" s="120">
        <f t="shared" si="26"/>
        <v>2571.6550000000002</v>
      </c>
      <c r="J58" s="121">
        <f t="shared" si="27"/>
        <v>4.4600527921029171E-2</v>
      </c>
      <c r="K58" s="121">
        <f t="shared" si="28"/>
        <v>0.40521263657745482</v>
      </c>
      <c r="L58" s="121">
        <f t="shared" si="29"/>
        <v>8.3992603984593572E-2</v>
      </c>
      <c r="M58" s="122">
        <f t="shared" si="30"/>
        <v>16.012</v>
      </c>
      <c r="N58" s="123">
        <f t="shared" si="31"/>
        <v>0</v>
      </c>
      <c r="O58" s="123">
        <f t="shared" si="32"/>
        <v>38.379953765182343</v>
      </c>
      <c r="P58" s="234">
        <f t="shared" si="33"/>
        <v>33</v>
      </c>
      <c r="Q58" s="235">
        <f t="shared" si="34"/>
        <v>0</v>
      </c>
      <c r="R58" s="235">
        <f t="shared" si="35"/>
        <v>987</v>
      </c>
      <c r="T58">
        <v>525</v>
      </c>
      <c r="U58">
        <v>7802</v>
      </c>
      <c r="V58" t="s">
        <v>344</v>
      </c>
      <c r="W58">
        <v>2571.6550000000002</v>
      </c>
      <c r="X58">
        <v>1303.7470000000001</v>
      </c>
      <c r="Y58">
        <v>1.9730000000000001</v>
      </c>
      <c r="Z58">
        <v>16.012</v>
      </c>
      <c r="AA58">
        <v>166.81358599999999</v>
      </c>
      <c r="AB58">
        <v>7.4399740000000003</v>
      </c>
      <c r="AC58">
        <v>67.594972999999996</v>
      </c>
      <c r="AD58" s="1">
        <v>216</v>
      </c>
      <c r="AE58">
        <v>0</v>
      </c>
      <c r="AF58">
        <v>987</v>
      </c>
      <c r="AG58">
        <v>73</v>
      </c>
      <c r="AH58">
        <v>15.41634</v>
      </c>
      <c r="AI58">
        <v>1068.2</v>
      </c>
      <c r="AJ58">
        <v>0</v>
      </c>
      <c r="AK58">
        <v>33</v>
      </c>
      <c r="AL58">
        <v>12492</v>
      </c>
      <c r="AM58" t="s">
        <v>345</v>
      </c>
      <c r="AN58" t="s">
        <v>596</v>
      </c>
      <c r="AO58">
        <v>2571.6550000000002</v>
      </c>
      <c r="AR58" t="s">
        <v>118</v>
      </c>
      <c r="AS58" t="s">
        <v>123</v>
      </c>
      <c r="AT58" t="s">
        <v>252</v>
      </c>
      <c r="AU58" t="s">
        <v>344</v>
      </c>
      <c r="AV58" t="s">
        <v>48</v>
      </c>
      <c r="AW58">
        <v>1</v>
      </c>
      <c r="BB58">
        <v>0.78920000000000001</v>
      </c>
      <c r="BC58" t="s">
        <v>70</v>
      </c>
      <c r="BF58" t="s">
        <v>118</v>
      </c>
      <c r="BG58" t="s">
        <v>123</v>
      </c>
      <c r="BH58" t="s">
        <v>344</v>
      </c>
      <c r="BI58">
        <v>7802</v>
      </c>
      <c r="BJ58">
        <v>1</v>
      </c>
      <c r="BK58" t="s">
        <v>252</v>
      </c>
      <c r="BL58" t="s">
        <v>176</v>
      </c>
      <c r="BM58">
        <v>0.78920000000000001</v>
      </c>
      <c r="BN58" t="s">
        <v>70</v>
      </c>
      <c r="BO58" t="s">
        <v>190</v>
      </c>
      <c r="BP58">
        <v>2571.6550000000002</v>
      </c>
    </row>
    <row r="59" spans="1:68" ht="16.5" x14ac:dyDescent="0.25">
      <c r="A59" s="129" t="str">
        <f t="shared" si="18"/>
        <v>신흥교통</v>
      </c>
      <c r="B59" s="130" t="str">
        <f t="shared" si="19"/>
        <v>양계호</v>
      </c>
      <c r="C59" s="131" t="str">
        <f t="shared" si="20"/>
        <v>S</v>
      </c>
      <c r="D59" s="132">
        <f t="shared" si="21"/>
        <v>1.0111111111111111</v>
      </c>
      <c r="E59" s="133">
        <f t="shared" si="22"/>
        <v>7357</v>
      </c>
      <c r="F59" s="134" t="str">
        <f t="shared" si="23"/>
        <v>93</v>
      </c>
      <c r="G59" s="135" t="str">
        <f t="shared" si="24"/>
        <v>71바6296</v>
      </c>
      <c r="H59" s="136">
        <f t="shared" si="25"/>
        <v>1</v>
      </c>
      <c r="I59" s="137">
        <f t="shared" si="26"/>
        <v>2018.405</v>
      </c>
      <c r="J59" s="138">
        <f t="shared" si="27"/>
        <v>1.4508963335895363E-2</v>
      </c>
      <c r="K59" s="138">
        <f t="shared" si="28"/>
        <v>0.34681104866123363</v>
      </c>
      <c r="L59" s="138">
        <f t="shared" si="29"/>
        <v>0.22493008093023947</v>
      </c>
      <c r="M59" s="139">
        <f t="shared" si="30"/>
        <v>17.920999999999999</v>
      </c>
      <c r="N59" s="140">
        <f t="shared" si="31"/>
        <v>0</v>
      </c>
      <c r="O59" s="140">
        <f t="shared" si="32"/>
        <v>1.3715150048639799</v>
      </c>
      <c r="P59" s="232">
        <f t="shared" si="33"/>
        <v>2</v>
      </c>
      <c r="Q59" s="233">
        <f t="shared" si="34"/>
        <v>0</v>
      </c>
      <c r="R59" s="233">
        <f t="shared" si="35"/>
        <v>28</v>
      </c>
      <c r="T59">
        <v>525</v>
      </c>
      <c r="U59">
        <v>7357</v>
      </c>
      <c r="V59" t="s">
        <v>346</v>
      </c>
      <c r="W59">
        <v>2041.538</v>
      </c>
      <c r="X59">
        <v>1120.1479999999999</v>
      </c>
      <c r="Y59">
        <v>1.823</v>
      </c>
      <c r="Z59">
        <v>17.920999999999999</v>
      </c>
      <c r="AA59">
        <v>118.23828899999999</v>
      </c>
      <c r="AB59">
        <v>1.7155149999999999</v>
      </c>
      <c r="AC59">
        <v>41.006345000000003</v>
      </c>
      <c r="AD59" s="1">
        <v>454</v>
      </c>
      <c r="AE59">
        <v>0</v>
      </c>
      <c r="AF59">
        <v>28</v>
      </c>
      <c r="AG59">
        <v>74</v>
      </c>
      <c r="AH59">
        <v>17.266300999999999</v>
      </c>
      <c r="AI59">
        <v>1447.3</v>
      </c>
      <c r="AJ59">
        <v>0</v>
      </c>
      <c r="AK59">
        <v>2</v>
      </c>
      <c r="AL59">
        <v>807</v>
      </c>
      <c r="AM59" t="s">
        <v>347</v>
      </c>
      <c r="AN59" t="s">
        <v>597</v>
      </c>
      <c r="AO59">
        <v>2018.405</v>
      </c>
      <c r="AR59" t="s">
        <v>118</v>
      </c>
      <c r="AS59" t="s">
        <v>124</v>
      </c>
      <c r="AT59" t="s">
        <v>256</v>
      </c>
      <c r="AU59" t="s">
        <v>346</v>
      </c>
      <c r="AV59" t="s">
        <v>48</v>
      </c>
      <c r="AW59">
        <v>1</v>
      </c>
      <c r="BB59">
        <v>1.0111111111111111</v>
      </c>
      <c r="BC59" t="s">
        <v>71</v>
      </c>
      <c r="BF59" t="s">
        <v>118</v>
      </c>
      <c r="BG59" t="s">
        <v>124</v>
      </c>
      <c r="BH59" t="s">
        <v>346</v>
      </c>
      <c r="BI59">
        <v>7357</v>
      </c>
      <c r="BJ59">
        <v>1</v>
      </c>
      <c r="BK59" t="s">
        <v>256</v>
      </c>
      <c r="BL59" t="s">
        <v>176</v>
      </c>
      <c r="BM59">
        <v>1.0111111111111111</v>
      </c>
      <c r="BN59" t="s">
        <v>71</v>
      </c>
      <c r="BO59" t="s">
        <v>178</v>
      </c>
      <c r="BP59">
        <v>2018.405</v>
      </c>
    </row>
    <row r="60" spans="1:68" ht="16.5" x14ac:dyDescent="0.25">
      <c r="A60" s="112" t="str">
        <f t="shared" si="18"/>
        <v>신흥교통</v>
      </c>
      <c r="B60" s="113" t="str">
        <f t="shared" si="19"/>
        <v>양동민</v>
      </c>
      <c r="C60" s="114" t="str">
        <f t="shared" si="20"/>
        <v>C</v>
      </c>
      <c r="D60" s="115">
        <f t="shared" si="21"/>
        <v>0.88884018773144435</v>
      </c>
      <c r="E60" s="116">
        <f t="shared" si="22"/>
        <v>3673</v>
      </c>
      <c r="F60" s="117" t="str">
        <f t="shared" si="23"/>
        <v>46</v>
      </c>
      <c r="G60" s="118" t="str">
        <f t="shared" si="24"/>
        <v>71바6282</v>
      </c>
      <c r="H60" s="119">
        <f t="shared" si="25"/>
        <v>2</v>
      </c>
      <c r="I60" s="120">
        <f t="shared" si="26"/>
        <v>1077.73</v>
      </c>
      <c r="J60" s="121">
        <f t="shared" si="27"/>
        <v>5.0148234319142788E-2</v>
      </c>
      <c r="K60" s="121">
        <f t="shared" si="28"/>
        <v>0.42851174170665618</v>
      </c>
      <c r="L60" s="121">
        <f t="shared" si="29"/>
        <v>0.23568055078730293</v>
      </c>
      <c r="M60" s="122">
        <f t="shared" si="30"/>
        <v>20.247</v>
      </c>
      <c r="N60" s="123">
        <f t="shared" si="31"/>
        <v>8.9454399725196088E-2</v>
      </c>
      <c r="O60" s="123">
        <f t="shared" si="32"/>
        <v>28.714862311787947</v>
      </c>
      <c r="P60" s="234">
        <f t="shared" si="33"/>
        <v>33</v>
      </c>
      <c r="Q60" s="235">
        <f t="shared" si="34"/>
        <v>1</v>
      </c>
      <c r="R60" s="235">
        <f t="shared" si="35"/>
        <v>321</v>
      </c>
      <c r="T60">
        <v>525</v>
      </c>
      <c r="U60">
        <v>3673</v>
      </c>
      <c r="V60" t="s">
        <v>348</v>
      </c>
      <c r="W60">
        <v>1117.8879999999999</v>
      </c>
      <c r="X60">
        <v>623.38199999999995</v>
      </c>
      <c r="Y60">
        <v>1.7929999999999999</v>
      </c>
      <c r="Z60">
        <v>20.247</v>
      </c>
      <c r="AA60">
        <v>72.595536999999993</v>
      </c>
      <c r="AB60">
        <v>3.6405379999999998</v>
      </c>
      <c r="AC60">
        <v>31.108039999999999</v>
      </c>
      <c r="AD60" s="1">
        <v>254</v>
      </c>
      <c r="AE60">
        <v>1</v>
      </c>
      <c r="AF60">
        <v>321</v>
      </c>
      <c r="AG60">
        <v>70</v>
      </c>
      <c r="AH60">
        <v>15.398852</v>
      </c>
      <c r="AI60">
        <v>213.9</v>
      </c>
      <c r="AJ60">
        <v>0</v>
      </c>
      <c r="AK60">
        <v>33</v>
      </c>
      <c r="AL60">
        <v>20462</v>
      </c>
      <c r="AM60" t="s">
        <v>349</v>
      </c>
      <c r="AN60" t="s">
        <v>598</v>
      </c>
      <c r="AO60">
        <v>961.70100000000002</v>
      </c>
      <c r="AR60" t="s">
        <v>118</v>
      </c>
      <c r="AS60" t="s">
        <v>121</v>
      </c>
      <c r="AT60" t="s">
        <v>236</v>
      </c>
      <c r="AU60" t="s">
        <v>348</v>
      </c>
      <c r="AV60" t="s">
        <v>198</v>
      </c>
      <c r="AW60">
        <v>2</v>
      </c>
      <c r="BB60">
        <v>0.88884018773144435</v>
      </c>
      <c r="BC60" t="s">
        <v>69</v>
      </c>
      <c r="BF60" t="s">
        <v>118</v>
      </c>
      <c r="BG60" t="s">
        <v>121</v>
      </c>
      <c r="BH60" t="s">
        <v>348</v>
      </c>
      <c r="BI60">
        <v>3673</v>
      </c>
      <c r="BJ60">
        <v>2</v>
      </c>
      <c r="BK60" t="s">
        <v>236</v>
      </c>
      <c r="BL60" t="s">
        <v>233</v>
      </c>
      <c r="BM60">
        <v>0.88884018773144435</v>
      </c>
      <c r="BN60" t="s">
        <v>69</v>
      </c>
      <c r="BO60" t="s">
        <v>179</v>
      </c>
      <c r="BP60">
        <v>1077.73</v>
      </c>
    </row>
    <row r="61" spans="1:68" ht="16.5" x14ac:dyDescent="0.25">
      <c r="A61" s="129" t="str">
        <f t="shared" si="18"/>
        <v>신흥교통</v>
      </c>
      <c r="B61" s="130" t="str">
        <f t="shared" si="19"/>
        <v>양시훈</v>
      </c>
      <c r="C61" s="131" t="str">
        <f t="shared" si="20"/>
        <v>F</v>
      </c>
      <c r="D61" s="132">
        <f t="shared" si="21"/>
        <v>0.73291666666666666</v>
      </c>
      <c r="E61" s="133">
        <f t="shared" si="22"/>
        <v>9268</v>
      </c>
      <c r="F61" s="134" t="str">
        <f t="shared" si="23"/>
        <v>82</v>
      </c>
      <c r="G61" s="135" t="str">
        <f t="shared" si="24"/>
        <v>71바6256</v>
      </c>
      <c r="H61" s="136">
        <f t="shared" si="25"/>
        <v>1</v>
      </c>
      <c r="I61" s="137">
        <f t="shared" si="26"/>
        <v>1245.3889999999999</v>
      </c>
      <c r="J61" s="138">
        <f t="shared" si="27"/>
        <v>9.2346223060031062E-3</v>
      </c>
      <c r="K61" s="138">
        <f t="shared" si="28"/>
        <v>0.48720762030739567</v>
      </c>
      <c r="L61" s="138">
        <f t="shared" si="29"/>
        <v>0.25694782915217657</v>
      </c>
      <c r="M61" s="139">
        <f t="shared" si="30"/>
        <v>19.71</v>
      </c>
      <c r="N61" s="140">
        <f t="shared" si="31"/>
        <v>7.8611778874499438E-2</v>
      </c>
      <c r="O61" s="140">
        <f t="shared" si="32"/>
        <v>55.421304106522101</v>
      </c>
      <c r="P61" s="232">
        <f t="shared" si="33"/>
        <v>53</v>
      </c>
      <c r="Q61" s="233">
        <f t="shared" si="34"/>
        <v>1</v>
      </c>
      <c r="R61" s="233">
        <f t="shared" si="35"/>
        <v>705</v>
      </c>
      <c r="T61">
        <v>525</v>
      </c>
      <c r="U61">
        <v>9268</v>
      </c>
      <c r="V61" t="s">
        <v>599</v>
      </c>
      <c r="W61">
        <v>1272.0740000000001</v>
      </c>
      <c r="X61">
        <v>719.85299999999995</v>
      </c>
      <c r="Y61">
        <v>1.7669999999999999</v>
      </c>
      <c r="Z61">
        <v>19.71</v>
      </c>
      <c r="AA61">
        <v>89.908603999999997</v>
      </c>
      <c r="AB61">
        <v>0.83027200000000001</v>
      </c>
      <c r="AC61">
        <v>43.804156999999996</v>
      </c>
      <c r="AD61" s="1">
        <v>320</v>
      </c>
      <c r="AE61">
        <v>1</v>
      </c>
      <c r="AF61">
        <v>705</v>
      </c>
      <c r="AG61">
        <v>77</v>
      </c>
      <c r="AH61">
        <v>14.148523000000001</v>
      </c>
      <c r="AI61">
        <v>649.1</v>
      </c>
      <c r="AJ61">
        <v>0</v>
      </c>
      <c r="AK61">
        <v>53</v>
      </c>
      <c r="AL61">
        <v>39101</v>
      </c>
      <c r="AM61" t="s">
        <v>600</v>
      </c>
      <c r="AN61" t="s">
        <v>601</v>
      </c>
      <c r="AO61">
        <v>1245.3889999999999</v>
      </c>
      <c r="AR61" t="s">
        <v>118</v>
      </c>
      <c r="AS61" t="s">
        <v>123</v>
      </c>
      <c r="AT61" t="s">
        <v>520</v>
      </c>
      <c r="AU61" t="s">
        <v>599</v>
      </c>
      <c r="AV61" t="s">
        <v>48</v>
      </c>
      <c r="AW61">
        <v>1</v>
      </c>
      <c r="BB61">
        <v>0.73291666666666666</v>
      </c>
      <c r="BC61" t="s">
        <v>70</v>
      </c>
      <c r="BF61" t="s">
        <v>118</v>
      </c>
      <c r="BG61" t="s">
        <v>123</v>
      </c>
      <c r="BH61" t="s">
        <v>599</v>
      </c>
      <c r="BI61">
        <v>9268</v>
      </c>
      <c r="BJ61">
        <v>1</v>
      </c>
      <c r="BK61" t="s">
        <v>520</v>
      </c>
      <c r="BL61" t="s">
        <v>176</v>
      </c>
      <c r="BM61">
        <v>0.73291666666666666</v>
      </c>
      <c r="BN61" t="s">
        <v>70</v>
      </c>
      <c r="BO61" t="s">
        <v>190</v>
      </c>
      <c r="BP61">
        <v>1245.3889999999999</v>
      </c>
    </row>
    <row r="62" spans="1:68" ht="16.5" x14ac:dyDescent="0.25">
      <c r="A62" s="112" t="str">
        <f t="shared" si="18"/>
        <v>신흥교통</v>
      </c>
      <c r="B62" s="113" t="str">
        <f t="shared" si="19"/>
        <v>양정목</v>
      </c>
      <c r="C62" s="114" t="str">
        <f t="shared" si="20"/>
        <v>D</v>
      </c>
      <c r="D62" s="115">
        <f t="shared" si="21"/>
        <v>0.83760818999408315</v>
      </c>
      <c r="E62" s="116">
        <f t="shared" si="22"/>
        <v>2606</v>
      </c>
      <c r="F62" s="117" t="str">
        <f t="shared" si="23"/>
        <v>330</v>
      </c>
      <c r="G62" s="118" t="str">
        <f t="shared" si="24"/>
        <v>70바4013</v>
      </c>
      <c r="H62" s="119">
        <f t="shared" si="25"/>
        <v>3</v>
      </c>
      <c r="I62" s="120">
        <f t="shared" si="26"/>
        <v>5463.1330000000007</v>
      </c>
      <c r="J62" s="121">
        <f t="shared" si="27"/>
        <v>3.54441190398127E-3</v>
      </c>
      <c r="K62" s="121">
        <f t="shared" si="28"/>
        <v>0.24959887818776733</v>
      </c>
      <c r="L62" s="121">
        <f t="shared" si="29"/>
        <v>0.13307382412253188</v>
      </c>
      <c r="M62" s="122">
        <f t="shared" si="30"/>
        <v>20.218</v>
      </c>
      <c r="N62" s="123">
        <f t="shared" si="31"/>
        <v>1.8304515009976877E-2</v>
      </c>
      <c r="O62" s="123">
        <f t="shared" si="32"/>
        <v>3.6059894569654447</v>
      </c>
      <c r="P62" s="234">
        <f t="shared" si="33"/>
        <v>4</v>
      </c>
      <c r="Q62" s="235">
        <f t="shared" si="34"/>
        <v>1</v>
      </c>
      <c r="R62" s="235">
        <f t="shared" si="35"/>
        <v>197</v>
      </c>
      <c r="T62">
        <v>525</v>
      </c>
      <c r="U62">
        <v>2606</v>
      </c>
      <c r="V62" t="s">
        <v>350</v>
      </c>
      <c r="W62">
        <v>5463.1329999999998</v>
      </c>
      <c r="X62">
        <v>1972.2</v>
      </c>
      <c r="Y62">
        <v>2.77</v>
      </c>
      <c r="Z62">
        <v>20.218</v>
      </c>
      <c r="AA62">
        <v>162.99911399999999</v>
      </c>
      <c r="AB62">
        <v>0.57773600000000003</v>
      </c>
      <c r="AC62">
        <v>40.684396</v>
      </c>
      <c r="AD62" s="1">
        <v>727</v>
      </c>
      <c r="AE62">
        <v>1</v>
      </c>
      <c r="AF62">
        <v>197</v>
      </c>
      <c r="AG62">
        <v>90</v>
      </c>
      <c r="AH62">
        <v>33.516334999999998</v>
      </c>
      <c r="AI62">
        <v>48903.6</v>
      </c>
      <c r="AJ62">
        <v>17326.599999999999</v>
      </c>
      <c r="AK62">
        <v>4</v>
      </c>
      <c r="AL62">
        <v>258</v>
      </c>
      <c r="AM62" t="s">
        <v>351</v>
      </c>
      <c r="AN62" t="s">
        <v>602</v>
      </c>
      <c r="AO62">
        <v>5097.6080000000002</v>
      </c>
      <c r="AR62" t="s">
        <v>118</v>
      </c>
      <c r="AS62" t="s">
        <v>120</v>
      </c>
      <c r="AT62" t="s">
        <v>221</v>
      </c>
      <c r="AU62" t="s">
        <v>350</v>
      </c>
      <c r="AV62" t="s">
        <v>48</v>
      </c>
      <c r="AW62">
        <v>3</v>
      </c>
      <c r="BB62">
        <v>0.83760818999408315</v>
      </c>
      <c r="BC62" t="s">
        <v>67</v>
      </c>
      <c r="BF62" t="s">
        <v>118</v>
      </c>
      <c r="BG62" t="s">
        <v>120</v>
      </c>
      <c r="BH62" t="s">
        <v>350</v>
      </c>
      <c r="BI62">
        <v>2606</v>
      </c>
      <c r="BJ62">
        <v>3</v>
      </c>
      <c r="BK62" t="s">
        <v>221</v>
      </c>
      <c r="BL62" t="s">
        <v>228</v>
      </c>
      <c r="BM62">
        <v>0.83760818999408315</v>
      </c>
      <c r="BN62" t="s">
        <v>67</v>
      </c>
      <c r="BO62" t="s">
        <v>181</v>
      </c>
      <c r="BP62">
        <v>5463.1330000000007</v>
      </c>
    </row>
    <row r="63" spans="1:68" ht="16.5" x14ac:dyDescent="0.25">
      <c r="A63" s="129" t="str">
        <f t="shared" si="18"/>
        <v>신흥교통</v>
      </c>
      <c r="B63" s="130" t="str">
        <f t="shared" si="19"/>
        <v>양혁진</v>
      </c>
      <c r="C63" s="131" t="str">
        <f t="shared" si="20"/>
        <v>D</v>
      </c>
      <c r="D63" s="132">
        <f t="shared" si="21"/>
        <v>0.84625007019553045</v>
      </c>
      <c r="E63" s="133">
        <f t="shared" si="22"/>
        <v>6001</v>
      </c>
      <c r="F63" s="134" t="str">
        <f t="shared" si="23"/>
        <v>82</v>
      </c>
      <c r="G63" s="135" t="str">
        <f t="shared" si="24"/>
        <v>74바1005</v>
      </c>
      <c r="H63" s="136">
        <f t="shared" si="25"/>
        <v>5</v>
      </c>
      <c r="I63" s="137">
        <f t="shared" si="26"/>
        <v>930.58899999999994</v>
      </c>
      <c r="J63" s="138">
        <f t="shared" si="27"/>
        <v>2.5798535114733786E-2</v>
      </c>
      <c r="K63" s="138">
        <f t="shared" si="28"/>
        <v>0.40829921833793537</v>
      </c>
      <c r="L63" s="138">
        <f t="shared" si="29"/>
        <v>0.23533482557820909</v>
      </c>
      <c r="M63" s="139">
        <f t="shared" si="30"/>
        <v>15.206</v>
      </c>
      <c r="N63" s="140">
        <f t="shared" si="31"/>
        <v>0</v>
      </c>
      <c r="O63" s="140">
        <f t="shared" si="32"/>
        <v>55.771129897301599</v>
      </c>
      <c r="P63" s="232">
        <f t="shared" si="33"/>
        <v>14</v>
      </c>
      <c r="Q63" s="233">
        <f t="shared" si="34"/>
        <v>0</v>
      </c>
      <c r="R63" s="233">
        <f t="shared" si="35"/>
        <v>519</v>
      </c>
      <c r="T63">
        <v>525</v>
      </c>
      <c r="U63">
        <v>6001</v>
      </c>
      <c r="V63" t="s">
        <v>352</v>
      </c>
      <c r="W63">
        <v>930.58900000000006</v>
      </c>
      <c r="X63">
        <v>451.18799999999999</v>
      </c>
      <c r="Y63">
        <v>2.0630000000000002</v>
      </c>
      <c r="Z63">
        <v>15.206</v>
      </c>
      <c r="AA63">
        <v>59.208323</v>
      </c>
      <c r="AB63">
        <v>1.527488</v>
      </c>
      <c r="AC63">
        <v>24.174712</v>
      </c>
      <c r="AD63" s="1">
        <v>219</v>
      </c>
      <c r="AE63">
        <v>0</v>
      </c>
      <c r="AF63">
        <v>519</v>
      </c>
      <c r="AG63">
        <v>73</v>
      </c>
      <c r="AH63">
        <v>15.717199000000001</v>
      </c>
      <c r="AI63">
        <v>270.5</v>
      </c>
      <c r="AJ63">
        <v>0</v>
      </c>
      <c r="AK63">
        <v>14</v>
      </c>
      <c r="AL63">
        <v>3212</v>
      </c>
      <c r="AM63" t="s">
        <v>353</v>
      </c>
      <c r="AN63" t="s">
        <v>603</v>
      </c>
      <c r="AO63">
        <v>476.11599999999999</v>
      </c>
      <c r="AR63" t="s">
        <v>118</v>
      </c>
      <c r="AS63" t="s">
        <v>123</v>
      </c>
      <c r="AT63" t="s">
        <v>253</v>
      </c>
      <c r="AU63" t="s">
        <v>352</v>
      </c>
      <c r="AV63" t="s">
        <v>48</v>
      </c>
      <c r="AW63">
        <v>5</v>
      </c>
      <c r="BB63">
        <v>0.84625007019553045</v>
      </c>
      <c r="BC63" t="s">
        <v>67</v>
      </c>
      <c r="BF63" t="s">
        <v>118</v>
      </c>
      <c r="BG63" t="s">
        <v>123</v>
      </c>
      <c r="BH63" t="s">
        <v>352</v>
      </c>
      <c r="BI63">
        <v>6001</v>
      </c>
      <c r="BJ63">
        <v>5</v>
      </c>
      <c r="BK63" t="s">
        <v>253</v>
      </c>
      <c r="BL63" t="s">
        <v>520</v>
      </c>
      <c r="BM63">
        <v>0.84625007019553045</v>
      </c>
      <c r="BN63" t="s">
        <v>67</v>
      </c>
      <c r="BO63" t="s">
        <v>181</v>
      </c>
      <c r="BP63">
        <v>930.58899999999994</v>
      </c>
    </row>
    <row r="64" spans="1:68" ht="16.5" x14ac:dyDescent="0.25">
      <c r="A64" s="112" t="str">
        <f t="shared" si="18"/>
        <v>신흥교통</v>
      </c>
      <c r="B64" s="113" t="str">
        <f t="shared" si="19"/>
        <v>엄주홍</v>
      </c>
      <c r="C64" s="114" t="str">
        <f t="shared" si="20"/>
        <v>F</v>
      </c>
      <c r="D64" s="115">
        <f t="shared" si="21"/>
        <v>0.71182482478385478</v>
      </c>
      <c r="E64" s="116">
        <f t="shared" si="22"/>
        <v>3015</v>
      </c>
      <c r="F64" s="117" t="str">
        <f t="shared" si="23"/>
        <v>82</v>
      </c>
      <c r="G64" s="118" t="str">
        <f t="shared" si="24"/>
        <v>71바6256</v>
      </c>
      <c r="H64" s="119">
        <f t="shared" si="25"/>
        <v>6</v>
      </c>
      <c r="I64" s="120">
        <f t="shared" si="26"/>
        <v>1707.1420000000001</v>
      </c>
      <c r="J64" s="121">
        <f t="shared" si="27"/>
        <v>1.0012558077766456E-2</v>
      </c>
      <c r="K64" s="121">
        <f t="shared" si="28"/>
        <v>0.46888763722019233</v>
      </c>
      <c r="L64" s="121">
        <f t="shared" si="29"/>
        <v>8.6694604198127634E-2</v>
      </c>
      <c r="M64" s="122">
        <f t="shared" si="30"/>
        <v>20.492000000000001</v>
      </c>
      <c r="N64" s="123">
        <f t="shared" si="31"/>
        <v>5.8577435269005156E-2</v>
      </c>
      <c r="O64" s="123">
        <f t="shared" si="32"/>
        <v>55.179944023402854</v>
      </c>
      <c r="P64" s="234">
        <f t="shared" si="33"/>
        <v>44</v>
      </c>
      <c r="Q64" s="235">
        <f t="shared" si="34"/>
        <v>1</v>
      </c>
      <c r="R64" s="235">
        <f t="shared" si="35"/>
        <v>942</v>
      </c>
      <c r="T64">
        <v>525</v>
      </c>
      <c r="U64">
        <v>3015</v>
      </c>
      <c r="V64" t="s">
        <v>354</v>
      </c>
      <c r="W64">
        <v>1707.1420000000001</v>
      </c>
      <c r="X64">
        <v>992.01300000000003</v>
      </c>
      <c r="Y64">
        <v>1.7210000000000001</v>
      </c>
      <c r="Z64">
        <v>20.492000000000001</v>
      </c>
      <c r="AA64">
        <v>114.410822</v>
      </c>
      <c r="AB64">
        <v>1.145545</v>
      </c>
      <c r="AC64">
        <v>53.645820000000001</v>
      </c>
      <c r="AD64" s="1">
        <v>148</v>
      </c>
      <c r="AE64">
        <v>1</v>
      </c>
      <c r="AF64">
        <v>942</v>
      </c>
      <c r="AG64">
        <v>70</v>
      </c>
      <c r="AH64">
        <v>14.921158</v>
      </c>
      <c r="AI64">
        <v>1578.3</v>
      </c>
      <c r="AJ64">
        <v>0</v>
      </c>
      <c r="AK64">
        <v>44</v>
      </c>
      <c r="AL64">
        <v>32780</v>
      </c>
      <c r="AM64" t="s">
        <v>355</v>
      </c>
      <c r="AN64" t="s">
        <v>604</v>
      </c>
      <c r="AO64">
        <v>482.54399999999998</v>
      </c>
      <c r="AR64" t="s">
        <v>118</v>
      </c>
      <c r="AS64" t="s">
        <v>123</v>
      </c>
      <c r="AT64" t="s">
        <v>520</v>
      </c>
      <c r="AU64" t="s">
        <v>354</v>
      </c>
      <c r="AV64" t="s">
        <v>48</v>
      </c>
      <c r="AW64">
        <v>6</v>
      </c>
      <c r="BB64">
        <v>0.71182482478385478</v>
      </c>
      <c r="BC64" t="s">
        <v>70</v>
      </c>
      <c r="BF64" t="s">
        <v>118</v>
      </c>
      <c r="BG64" t="s">
        <v>123</v>
      </c>
      <c r="BH64" t="s">
        <v>354</v>
      </c>
      <c r="BI64">
        <v>3015</v>
      </c>
      <c r="BJ64">
        <v>6</v>
      </c>
      <c r="BK64" t="s">
        <v>520</v>
      </c>
      <c r="BL64" t="s">
        <v>248</v>
      </c>
      <c r="BM64">
        <v>0.71182482478385478</v>
      </c>
      <c r="BN64" t="s">
        <v>70</v>
      </c>
      <c r="BO64" t="s">
        <v>190</v>
      </c>
      <c r="BP64">
        <v>1707.1420000000001</v>
      </c>
    </row>
    <row r="65" spans="1:68" ht="16.5" x14ac:dyDescent="0.25">
      <c r="A65" s="129" t="str">
        <f t="shared" si="18"/>
        <v>신흥교통</v>
      </c>
      <c r="B65" s="130" t="str">
        <f t="shared" si="19"/>
        <v>오성균</v>
      </c>
      <c r="C65" s="131" t="str">
        <f t="shared" si="20"/>
        <v>D</v>
      </c>
      <c r="D65" s="132">
        <f t="shared" si="21"/>
        <v>0.81029411764705883</v>
      </c>
      <c r="E65" s="133">
        <f t="shared" si="22"/>
        <v>2784</v>
      </c>
      <c r="F65" s="134" t="str">
        <f t="shared" si="23"/>
        <v>330</v>
      </c>
      <c r="G65" s="135" t="str">
        <f t="shared" si="24"/>
        <v>71바6298</v>
      </c>
      <c r="H65" s="136">
        <f t="shared" si="25"/>
        <v>1</v>
      </c>
      <c r="I65" s="137">
        <f t="shared" si="26"/>
        <v>4149.3190000000004</v>
      </c>
      <c r="J65" s="138">
        <f t="shared" si="27"/>
        <v>1.9311239449035036E-2</v>
      </c>
      <c r="K65" s="138">
        <f t="shared" si="28"/>
        <v>0.30171393419372039</v>
      </c>
      <c r="L65" s="138">
        <f t="shared" si="29"/>
        <v>9.4232330654741167E-2</v>
      </c>
      <c r="M65" s="139">
        <f t="shared" si="30"/>
        <v>22.565000000000001</v>
      </c>
      <c r="N65" s="140">
        <f t="shared" si="31"/>
        <v>4.8200680641811336E-2</v>
      </c>
      <c r="O65" s="140">
        <f t="shared" si="32"/>
        <v>12.291173563661891</v>
      </c>
      <c r="P65" s="232">
        <f t="shared" si="33"/>
        <v>39</v>
      </c>
      <c r="Q65" s="233">
        <f t="shared" si="34"/>
        <v>2</v>
      </c>
      <c r="R65" s="233">
        <f t="shared" si="35"/>
        <v>510</v>
      </c>
      <c r="T65">
        <v>525</v>
      </c>
      <c r="U65">
        <v>2784</v>
      </c>
      <c r="V65" t="s">
        <v>356</v>
      </c>
      <c r="W65">
        <v>4149.3190000000004</v>
      </c>
      <c r="X65">
        <v>1506.338</v>
      </c>
      <c r="Y65">
        <v>2.7549999999999999</v>
      </c>
      <c r="Z65">
        <v>22.565000000000001</v>
      </c>
      <c r="AA65">
        <v>126.048305</v>
      </c>
      <c r="AB65">
        <v>2.4341490000000001</v>
      </c>
      <c r="AC65">
        <v>38.030529999999999</v>
      </c>
      <c r="AD65" s="1">
        <v>391</v>
      </c>
      <c r="AE65">
        <v>2</v>
      </c>
      <c r="AF65">
        <v>510</v>
      </c>
      <c r="AG65">
        <v>114</v>
      </c>
      <c r="AH65">
        <v>32.918483000000002</v>
      </c>
      <c r="AI65">
        <v>40698.400000000001</v>
      </c>
      <c r="AJ65">
        <v>23622.400000000001</v>
      </c>
      <c r="AK65">
        <v>39</v>
      </c>
      <c r="AL65">
        <v>16466</v>
      </c>
      <c r="AM65" t="s">
        <v>357</v>
      </c>
      <c r="AN65" t="s">
        <v>605</v>
      </c>
      <c r="AO65">
        <v>4149.3190000000004</v>
      </c>
      <c r="AR65" t="s">
        <v>118</v>
      </c>
      <c r="AS65" t="s">
        <v>120</v>
      </c>
      <c r="AT65" t="s">
        <v>230</v>
      </c>
      <c r="AU65" t="s">
        <v>356</v>
      </c>
      <c r="AV65" t="s">
        <v>48</v>
      </c>
      <c r="AW65">
        <v>1</v>
      </c>
      <c r="BB65">
        <v>0.81029411764705883</v>
      </c>
      <c r="BC65" t="s">
        <v>67</v>
      </c>
      <c r="BF65" t="s">
        <v>118</v>
      </c>
      <c r="BG65" t="s">
        <v>120</v>
      </c>
      <c r="BH65" t="s">
        <v>356</v>
      </c>
      <c r="BI65">
        <v>2784</v>
      </c>
      <c r="BJ65">
        <v>1</v>
      </c>
      <c r="BK65" t="s">
        <v>230</v>
      </c>
      <c r="BL65" t="s">
        <v>176</v>
      </c>
      <c r="BM65">
        <v>0.81029411764705883</v>
      </c>
      <c r="BN65" t="s">
        <v>67</v>
      </c>
      <c r="BO65" t="s">
        <v>181</v>
      </c>
      <c r="BP65">
        <v>4149.3190000000004</v>
      </c>
    </row>
    <row r="66" spans="1:68" ht="16.5" x14ac:dyDescent="0.25">
      <c r="A66" s="112" t="str">
        <f t="shared" si="18"/>
        <v>신흥교통</v>
      </c>
      <c r="B66" s="113" t="str">
        <f t="shared" si="19"/>
        <v>오철희</v>
      </c>
      <c r="C66" s="114" t="str">
        <f t="shared" si="20"/>
        <v>F</v>
      </c>
      <c r="D66" s="115">
        <f t="shared" si="21"/>
        <v>0.78817977649523496</v>
      </c>
      <c r="E66" s="116">
        <f t="shared" si="22"/>
        <v>8002</v>
      </c>
      <c r="F66" s="117" t="str">
        <f t="shared" si="23"/>
        <v>519</v>
      </c>
      <c r="G66" s="118" t="str">
        <f t="shared" si="24"/>
        <v>74바1008</v>
      </c>
      <c r="H66" s="119">
        <f t="shared" si="25"/>
        <v>2</v>
      </c>
      <c r="I66" s="120">
        <f t="shared" si="26"/>
        <v>1487.8430000000001</v>
      </c>
      <c r="J66" s="121">
        <f t="shared" si="27"/>
        <v>6.607868959262804E-2</v>
      </c>
      <c r="K66" s="121">
        <f t="shared" si="28"/>
        <v>0.38894484025623299</v>
      </c>
      <c r="L66" s="121">
        <f t="shared" si="29"/>
        <v>0.26817345647356611</v>
      </c>
      <c r="M66" s="122">
        <f t="shared" si="30"/>
        <v>14.909000000000001</v>
      </c>
      <c r="N66" s="123">
        <f t="shared" si="31"/>
        <v>0</v>
      </c>
      <c r="O66" s="123">
        <f t="shared" si="32"/>
        <v>13.375067127378358</v>
      </c>
      <c r="P66" s="234">
        <f t="shared" si="33"/>
        <v>16</v>
      </c>
      <c r="Q66" s="235">
        <f t="shared" si="34"/>
        <v>0</v>
      </c>
      <c r="R66" s="235">
        <f t="shared" si="35"/>
        <v>199</v>
      </c>
      <c r="T66">
        <v>525</v>
      </c>
      <c r="U66">
        <v>8002</v>
      </c>
      <c r="V66" t="s">
        <v>358</v>
      </c>
      <c r="W66">
        <v>1487.8430000000001</v>
      </c>
      <c r="X66">
        <v>755</v>
      </c>
      <c r="Y66">
        <v>1.9710000000000001</v>
      </c>
      <c r="Z66">
        <v>14.909000000000001</v>
      </c>
      <c r="AA66">
        <v>115.33329500000001</v>
      </c>
      <c r="AB66">
        <v>7.621073</v>
      </c>
      <c r="AC66">
        <v>44.858289999999997</v>
      </c>
      <c r="AD66" s="1">
        <v>399</v>
      </c>
      <c r="AE66">
        <v>0</v>
      </c>
      <c r="AF66">
        <v>199</v>
      </c>
      <c r="AG66">
        <v>61</v>
      </c>
      <c r="AH66">
        <v>12.900377000000001</v>
      </c>
      <c r="AI66">
        <v>0</v>
      </c>
      <c r="AJ66">
        <v>0</v>
      </c>
      <c r="AK66">
        <v>16</v>
      </c>
      <c r="AL66">
        <v>5085</v>
      </c>
      <c r="AM66" t="s">
        <v>359</v>
      </c>
      <c r="AN66" t="s">
        <v>606</v>
      </c>
      <c r="AO66">
        <v>1337.691</v>
      </c>
      <c r="AR66" t="s">
        <v>118</v>
      </c>
      <c r="AS66" t="s">
        <v>122</v>
      </c>
      <c r="AT66" t="s">
        <v>246</v>
      </c>
      <c r="AU66" t="s">
        <v>358</v>
      </c>
      <c r="AV66" t="s">
        <v>48</v>
      </c>
      <c r="AW66">
        <v>2</v>
      </c>
      <c r="BB66">
        <v>0.78817977649523496</v>
      </c>
      <c r="BC66" t="s">
        <v>70</v>
      </c>
      <c r="BF66" t="s">
        <v>118</v>
      </c>
      <c r="BG66" t="s">
        <v>122</v>
      </c>
      <c r="BH66" t="s">
        <v>358</v>
      </c>
      <c r="BI66">
        <v>8002</v>
      </c>
      <c r="BJ66">
        <v>2</v>
      </c>
      <c r="BK66" t="s">
        <v>246</v>
      </c>
      <c r="BL66" t="s">
        <v>245</v>
      </c>
      <c r="BM66">
        <v>0.78817977649523496</v>
      </c>
      <c r="BN66" t="s">
        <v>70</v>
      </c>
      <c r="BO66" t="s">
        <v>190</v>
      </c>
      <c r="BP66">
        <v>1487.8430000000001</v>
      </c>
    </row>
    <row r="67" spans="1:68" ht="16.5" x14ac:dyDescent="0.25">
      <c r="A67" s="129" t="str">
        <f t="shared" si="18"/>
        <v>신흥교통</v>
      </c>
      <c r="B67" s="130" t="str">
        <f t="shared" si="19"/>
        <v>오태호</v>
      </c>
      <c r="C67" s="131" t="str">
        <f t="shared" si="20"/>
        <v>F</v>
      </c>
      <c r="D67" s="132">
        <f t="shared" si="21"/>
        <v>0.78380952380952373</v>
      </c>
      <c r="E67" s="133">
        <f t="shared" si="22"/>
        <v>8898</v>
      </c>
      <c r="F67" s="134" t="str">
        <f t="shared" si="23"/>
        <v>13</v>
      </c>
      <c r="G67" s="135" t="str">
        <f t="shared" si="24"/>
        <v>71바6261</v>
      </c>
      <c r="H67" s="136">
        <f t="shared" si="25"/>
        <v>1</v>
      </c>
      <c r="I67" s="137">
        <f t="shared" si="26"/>
        <v>1606.6010000000001</v>
      </c>
      <c r="J67" s="138">
        <f t="shared" si="27"/>
        <v>2.171182237604919E-2</v>
      </c>
      <c r="K67" s="138">
        <f t="shared" si="28"/>
        <v>0.45336573427106452</v>
      </c>
      <c r="L67" s="138">
        <f t="shared" si="29"/>
        <v>9.4609675955635519E-2</v>
      </c>
      <c r="M67" s="139">
        <f t="shared" si="30"/>
        <v>23.378</v>
      </c>
      <c r="N67" s="140">
        <f t="shared" si="31"/>
        <v>6.2243207865549689E-2</v>
      </c>
      <c r="O67" s="140">
        <f t="shared" si="32"/>
        <v>57.637210483499011</v>
      </c>
      <c r="P67" s="232">
        <f t="shared" si="33"/>
        <v>32</v>
      </c>
      <c r="Q67" s="233">
        <f t="shared" si="34"/>
        <v>1</v>
      </c>
      <c r="R67" s="233">
        <f t="shared" si="35"/>
        <v>926</v>
      </c>
      <c r="T67">
        <v>525</v>
      </c>
      <c r="U67">
        <v>8898</v>
      </c>
      <c r="V67" t="s">
        <v>360</v>
      </c>
      <c r="W67">
        <v>1606.6010000000001</v>
      </c>
      <c r="X67">
        <v>975.87699999999995</v>
      </c>
      <c r="Y67">
        <v>1.6459999999999999</v>
      </c>
      <c r="Z67">
        <v>23.378</v>
      </c>
      <c r="AA67">
        <v>101.01971</v>
      </c>
      <c r="AB67">
        <v>2.1933220000000002</v>
      </c>
      <c r="AC67">
        <v>45.798875000000002</v>
      </c>
      <c r="AD67" s="1">
        <v>152</v>
      </c>
      <c r="AE67">
        <v>1</v>
      </c>
      <c r="AF67">
        <v>926</v>
      </c>
      <c r="AG67">
        <v>100</v>
      </c>
      <c r="AH67">
        <v>15.903836</v>
      </c>
      <c r="AI67">
        <v>4209.3999999999996</v>
      </c>
      <c r="AJ67">
        <v>533.4</v>
      </c>
      <c r="AK67">
        <v>32</v>
      </c>
      <c r="AL67">
        <v>34647</v>
      </c>
      <c r="AM67" t="s">
        <v>361</v>
      </c>
      <c r="AN67" t="s">
        <v>607</v>
      </c>
      <c r="AO67">
        <v>1606.6010000000001</v>
      </c>
      <c r="AR67" t="s">
        <v>118</v>
      </c>
      <c r="AS67" t="s">
        <v>119</v>
      </c>
      <c r="AT67" t="s">
        <v>208</v>
      </c>
      <c r="AU67" t="s">
        <v>360</v>
      </c>
      <c r="AV67" t="s">
        <v>198</v>
      </c>
      <c r="AW67">
        <v>1</v>
      </c>
      <c r="BB67">
        <v>0.78380952380952373</v>
      </c>
      <c r="BC67" t="s">
        <v>70</v>
      </c>
      <c r="BF67" t="s">
        <v>118</v>
      </c>
      <c r="BG67" t="s">
        <v>119</v>
      </c>
      <c r="BH67" t="s">
        <v>360</v>
      </c>
      <c r="BI67">
        <v>8898</v>
      </c>
      <c r="BJ67">
        <v>1</v>
      </c>
      <c r="BK67" t="s">
        <v>208</v>
      </c>
      <c r="BL67" t="s">
        <v>176</v>
      </c>
      <c r="BM67">
        <v>0.78380952380952373</v>
      </c>
      <c r="BN67" t="s">
        <v>70</v>
      </c>
      <c r="BO67" t="s">
        <v>190</v>
      </c>
      <c r="BP67">
        <v>1606.6010000000001</v>
      </c>
    </row>
    <row r="68" spans="1:68" ht="16.5" x14ac:dyDescent="0.25">
      <c r="A68" s="112" t="str">
        <f t="shared" si="18"/>
        <v>신흥교통</v>
      </c>
      <c r="B68" s="113" t="str">
        <f t="shared" si="19"/>
        <v>용석국</v>
      </c>
      <c r="C68" s="114" t="str">
        <f t="shared" si="20"/>
        <v>A</v>
      </c>
      <c r="D68" s="115">
        <f t="shared" si="21"/>
        <v>0.97304385994734643</v>
      </c>
      <c r="E68" s="116">
        <f t="shared" si="22"/>
        <v>4487</v>
      </c>
      <c r="F68" s="117" t="str">
        <f t="shared" si="23"/>
        <v>330</v>
      </c>
      <c r="G68" s="118" t="str">
        <f t="shared" si="24"/>
        <v>70바4003</v>
      </c>
      <c r="H68" s="119">
        <f t="shared" si="25"/>
        <v>5</v>
      </c>
      <c r="I68" s="120">
        <f t="shared" si="26"/>
        <v>5220.8019999999997</v>
      </c>
      <c r="J68" s="121">
        <f t="shared" si="27"/>
        <v>5.0396205329041885E-3</v>
      </c>
      <c r="K68" s="121">
        <f t="shared" si="28"/>
        <v>0.2420825125021499</v>
      </c>
      <c r="L68" s="121">
        <f t="shared" si="29"/>
        <v>7.9298161470210904E-2</v>
      </c>
      <c r="M68" s="122">
        <f t="shared" si="30"/>
        <v>17.794</v>
      </c>
      <c r="N68" s="123">
        <f t="shared" si="31"/>
        <v>0.40223705093585244</v>
      </c>
      <c r="O68" s="123">
        <f t="shared" si="32"/>
        <v>2.3176515792018164</v>
      </c>
      <c r="P68" s="234">
        <f t="shared" si="33"/>
        <v>0</v>
      </c>
      <c r="Q68" s="235">
        <f t="shared" si="34"/>
        <v>21</v>
      </c>
      <c r="R68" s="235">
        <f t="shared" si="35"/>
        <v>121</v>
      </c>
      <c r="T68">
        <v>525</v>
      </c>
      <c r="U68">
        <v>4487</v>
      </c>
      <c r="V68" t="s">
        <v>362</v>
      </c>
      <c r="W68">
        <v>5220.8019999999997</v>
      </c>
      <c r="X68">
        <v>1712.2829999999999</v>
      </c>
      <c r="Y68">
        <v>3.0489999999999999</v>
      </c>
      <c r="Z68">
        <v>17.794</v>
      </c>
      <c r="AA68">
        <v>154.099896</v>
      </c>
      <c r="AB68">
        <v>0.77660499999999999</v>
      </c>
      <c r="AC68">
        <v>37.30489</v>
      </c>
      <c r="AD68" s="1">
        <v>414</v>
      </c>
      <c r="AE68">
        <v>21</v>
      </c>
      <c r="AF68">
        <v>121</v>
      </c>
      <c r="AG68">
        <v>109</v>
      </c>
      <c r="AH68">
        <v>33.879334</v>
      </c>
      <c r="AI68">
        <v>24984</v>
      </c>
      <c r="AJ68">
        <v>3836.5</v>
      </c>
      <c r="AK68">
        <v>0</v>
      </c>
      <c r="AL68">
        <v>0</v>
      </c>
      <c r="AM68" t="s">
        <v>363</v>
      </c>
      <c r="AN68" t="s">
        <v>608</v>
      </c>
      <c r="AO68">
        <v>4547.1469999999999</v>
      </c>
      <c r="AR68" t="s">
        <v>118</v>
      </c>
      <c r="AS68" t="s">
        <v>120</v>
      </c>
      <c r="AT68" t="s">
        <v>217</v>
      </c>
      <c r="AU68" t="s">
        <v>362</v>
      </c>
      <c r="AV68" t="s">
        <v>48</v>
      </c>
      <c r="AW68">
        <v>5</v>
      </c>
      <c r="BB68">
        <v>0.97304385994734643</v>
      </c>
      <c r="BC68" t="s">
        <v>66</v>
      </c>
      <c r="BF68" t="s">
        <v>118</v>
      </c>
      <c r="BG68" t="s">
        <v>120</v>
      </c>
      <c r="BH68" t="s">
        <v>362</v>
      </c>
      <c r="BI68">
        <v>4487</v>
      </c>
      <c r="BJ68">
        <v>5</v>
      </c>
      <c r="BK68" t="s">
        <v>217</v>
      </c>
      <c r="BL68" t="s">
        <v>494</v>
      </c>
      <c r="BM68">
        <v>0.97304385994734643</v>
      </c>
      <c r="BN68" t="s">
        <v>66</v>
      </c>
      <c r="BO68" t="s">
        <v>180</v>
      </c>
      <c r="BP68">
        <v>5220.8019999999997</v>
      </c>
    </row>
    <row r="69" spans="1:68" ht="16.5" x14ac:dyDescent="0.25">
      <c r="A69" s="129" t="str">
        <f t="shared" si="18"/>
        <v>신흥교통</v>
      </c>
      <c r="B69" s="130" t="str">
        <f t="shared" si="19"/>
        <v>유영학</v>
      </c>
      <c r="C69" s="131" t="str">
        <f t="shared" si="20"/>
        <v>D</v>
      </c>
      <c r="D69" s="132">
        <f t="shared" si="21"/>
        <v>0.84903996101887524</v>
      </c>
      <c r="E69" s="133">
        <f t="shared" si="22"/>
        <v>670</v>
      </c>
      <c r="F69" s="134" t="str">
        <f t="shared" si="23"/>
        <v>46</v>
      </c>
      <c r="G69" s="135" t="str">
        <f t="shared" si="24"/>
        <v>71바6289</v>
      </c>
      <c r="H69" s="136">
        <f t="shared" si="25"/>
        <v>6</v>
      </c>
      <c r="I69" s="137">
        <f t="shared" si="26"/>
        <v>1237.9470000000001</v>
      </c>
      <c r="J69" s="138">
        <f t="shared" si="27"/>
        <v>5.0146379921457894E-2</v>
      </c>
      <c r="K69" s="138">
        <f t="shared" si="28"/>
        <v>0.37950908202566208</v>
      </c>
      <c r="L69" s="138">
        <f t="shared" si="29"/>
        <v>0.2423367074680903</v>
      </c>
      <c r="M69" s="139">
        <f t="shared" si="30"/>
        <v>19.14</v>
      </c>
      <c r="N69" s="140">
        <f t="shared" si="31"/>
        <v>0.1615578049787269</v>
      </c>
      <c r="O69" s="140">
        <f t="shared" si="32"/>
        <v>44.024501856703075</v>
      </c>
      <c r="P69" s="232">
        <f t="shared" si="33"/>
        <v>12</v>
      </c>
      <c r="Q69" s="233">
        <f t="shared" si="34"/>
        <v>2</v>
      </c>
      <c r="R69" s="233">
        <f t="shared" si="35"/>
        <v>545</v>
      </c>
      <c r="T69">
        <v>525</v>
      </c>
      <c r="U69">
        <v>670</v>
      </c>
      <c r="V69" t="s">
        <v>364</v>
      </c>
      <c r="W69">
        <v>1237.9469999999999</v>
      </c>
      <c r="X69">
        <v>703.20699999999999</v>
      </c>
      <c r="Y69">
        <v>1.76</v>
      </c>
      <c r="Z69">
        <v>19.14</v>
      </c>
      <c r="AA69">
        <v>78.818870000000004</v>
      </c>
      <c r="AB69">
        <v>3.9524810000000001</v>
      </c>
      <c r="AC69">
        <v>29.912476999999999</v>
      </c>
      <c r="AD69" s="1">
        <v>300</v>
      </c>
      <c r="AE69">
        <v>2</v>
      </c>
      <c r="AF69">
        <v>545</v>
      </c>
      <c r="AG69">
        <v>85</v>
      </c>
      <c r="AH69">
        <v>15.706225999999999</v>
      </c>
      <c r="AI69">
        <v>229.7</v>
      </c>
      <c r="AJ69">
        <v>0</v>
      </c>
      <c r="AK69">
        <v>12</v>
      </c>
      <c r="AL69">
        <v>5533</v>
      </c>
      <c r="AM69" t="s">
        <v>365</v>
      </c>
      <c r="AN69" t="s">
        <v>609</v>
      </c>
      <c r="AO69">
        <v>318.92</v>
      </c>
      <c r="AR69" t="s">
        <v>118</v>
      </c>
      <c r="AS69" t="s">
        <v>121</v>
      </c>
      <c r="AT69" t="s">
        <v>241</v>
      </c>
      <c r="AU69" t="s">
        <v>364</v>
      </c>
      <c r="AV69" t="s">
        <v>48</v>
      </c>
      <c r="AW69">
        <v>6</v>
      </c>
      <c r="BB69">
        <v>0.84903996101887524</v>
      </c>
      <c r="BC69" t="s">
        <v>67</v>
      </c>
      <c r="BF69" t="s">
        <v>118</v>
      </c>
      <c r="BG69" t="s">
        <v>121</v>
      </c>
      <c r="BH69" t="s">
        <v>364</v>
      </c>
      <c r="BI69">
        <v>670</v>
      </c>
      <c r="BJ69">
        <v>6</v>
      </c>
      <c r="BK69" t="s">
        <v>241</v>
      </c>
      <c r="BL69" t="s">
        <v>233</v>
      </c>
      <c r="BM69">
        <v>0.84903996101887524</v>
      </c>
      <c r="BN69" t="s">
        <v>67</v>
      </c>
      <c r="BO69" t="s">
        <v>181</v>
      </c>
      <c r="BP69">
        <v>1237.9470000000001</v>
      </c>
    </row>
    <row r="70" spans="1:68" ht="16.5" x14ac:dyDescent="0.25">
      <c r="A70" s="112" t="str">
        <f t="shared" si="18"/>
        <v>신흥교통</v>
      </c>
      <c r="B70" s="113" t="str">
        <f t="shared" si="19"/>
        <v>유창보</v>
      </c>
      <c r="C70" s="114" t="str">
        <f t="shared" si="20"/>
        <v>D</v>
      </c>
      <c r="D70" s="115">
        <f t="shared" si="21"/>
        <v>0.84501862517017767</v>
      </c>
      <c r="E70" s="116">
        <f t="shared" si="22"/>
        <v>4898</v>
      </c>
      <c r="F70" s="117" t="str">
        <f t="shared" si="23"/>
        <v>13</v>
      </c>
      <c r="G70" s="118" t="str">
        <f t="shared" si="24"/>
        <v>71바6262</v>
      </c>
      <c r="H70" s="119">
        <f t="shared" si="25"/>
        <v>7</v>
      </c>
      <c r="I70" s="120">
        <f t="shared" si="26"/>
        <v>5817.0740000000005</v>
      </c>
      <c r="J70" s="121">
        <f t="shared" si="27"/>
        <v>4.1140268676571203E-2</v>
      </c>
      <c r="K70" s="121">
        <f t="shared" si="28"/>
        <v>0.42593362562545811</v>
      </c>
      <c r="L70" s="121">
        <f t="shared" si="29"/>
        <v>0.17311108643280107</v>
      </c>
      <c r="M70" s="122">
        <f t="shared" si="30"/>
        <v>18.96</v>
      </c>
      <c r="N70" s="123">
        <f t="shared" si="31"/>
        <v>0.44403699306345901</v>
      </c>
      <c r="O70" s="123">
        <f t="shared" si="32"/>
        <v>23.226550406396317</v>
      </c>
      <c r="P70" s="234">
        <f t="shared" si="33"/>
        <v>109</v>
      </c>
      <c r="Q70" s="235">
        <f t="shared" si="34"/>
        <v>26</v>
      </c>
      <c r="R70" s="235">
        <f t="shared" si="35"/>
        <v>1360</v>
      </c>
      <c r="T70">
        <v>525</v>
      </c>
      <c r="U70">
        <v>4898</v>
      </c>
      <c r="V70" t="s">
        <v>366</v>
      </c>
      <c r="W70">
        <v>5855.3680000000004</v>
      </c>
      <c r="X70">
        <v>3278.433</v>
      </c>
      <c r="Y70">
        <v>1.786</v>
      </c>
      <c r="Z70">
        <v>18.96</v>
      </c>
      <c r="AA70">
        <v>391.936891</v>
      </c>
      <c r="AB70">
        <v>16.124389000000001</v>
      </c>
      <c r="AC70">
        <v>166.93910099999999</v>
      </c>
      <c r="AD70" s="1">
        <v>1007</v>
      </c>
      <c r="AE70">
        <v>26</v>
      </c>
      <c r="AF70">
        <v>1360</v>
      </c>
      <c r="AG70">
        <v>79</v>
      </c>
      <c r="AH70">
        <v>14.939568</v>
      </c>
      <c r="AI70">
        <v>1328.4</v>
      </c>
      <c r="AJ70">
        <v>0</v>
      </c>
      <c r="AK70">
        <v>109</v>
      </c>
      <c r="AL70">
        <v>111694</v>
      </c>
      <c r="AM70" t="s">
        <v>367</v>
      </c>
      <c r="AN70" t="s">
        <v>610</v>
      </c>
      <c r="AO70">
        <v>4999.6580000000004</v>
      </c>
      <c r="AR70" t="s">
        <v>118</v>
      </c>
      <c r="AS70" t="s">
        <v>119</v>
      </c>
      <c r="AT70" t="s">
        <v>210</v>
      </c>
      <c r="AU70" t="s">
        <v>366</v>
      </c>
      <c r="AV70" t="s">
        <v>198</v>
      </c>
      <c r="AW70">
        <v>7</v>
      </c>
      <c r="BB70">
        <v>0.84501862517017767</v>
      </c>
      <c r="BC70" t="s">
        <v>67</v>
      </c>
      <c r="BF70" t="s">
        <v>118</v>
      </c>
      <c r="BG70" t="s">
        <v>119</v>
      </c>
      <c r="BH70" t="s">
        <v>366</v>
      </c>
      <c r="BI70">
        <v>4898</v>
      </c>
      <c r="BJ70">
        <v>7</v>
      </c>
      <c r="BK70" t="s">
        <v>210</v>
      </c>
      <c r="BL70" t="s">
        <v>213</v>
      </c>
      <c r="BM70">
        <v>0.84501862517017767</v>
      </c>
      <c r="BN70" t="s">
        <v>67</v>
      </c>
      <c r="BO70" t="s">
        <v>181</v>
      </c>
      <c r="BP70">
        <v>5817.0740000000005</v>
      </c>
    </row>
    <row r="71" spans="1:68" ht="16.5" x14ac:dyDescent="0.25">
      <c r="A71" s="129" t="str">
        <f t="shared" si="18"/>
        <v>신흥교통</v>
      </c>
      <c r="B71" s="130" t="str">
        <f t="shared" si="19"/>
        <v>윤광철</v>
      </c>
      <c r="C71" s="131" t="str">
        <f t="shared" si="20"/>
        <v>D</v>
      </c>
      <c r="D71" s="132">
        <f t="shared" si="21"/>
        <v>0.84347826086956523</v>
      </c>
      <c r="E71" s="133">
        <f t="shared" si="22"/>
        <v>3329</v>
      </c>
      <c r="F71" s="134" t="str">
        <f t="shared" si="23"/>
        <v>13</v>
      </c>
      <c r="G71" s="135" t="str">
        <f t="shared" si="24"/>
        <v>70바4015</v>
      </c>
      <c r="H71" s="136">
        <f t="shared" si="25"/>
        <v>1</v>
      </c>
      <c r="I71" s="137">
        <f t="shared" si="26"/>
        <v>2388.7170000000001</v>
      </c>
      <c r="J71" s="138">
        <f t="shared" si="27"/>
        <v>1.8368149064341768E-2</v>
      </c>
      <c r="K71" s="138">
        <f t="shared" si="28"/>
        <v>0.34983108368732135</v>
      </c>
      <c r="L71" s="138">
        <f t="shared" si="29"/>
        <v>0.19173472621495136</v>
      </c>
      <c r="M71" s="139">
        <f t="shared" si="30"/>
        <v>15.782999999999999</v>
      </c>
      <c r="N71" s="140">
        <f t="shared" si="31"/>
        <v>0.1255904320185271</v>
      </c>
      <c r="O71" s="140">
        <f t="shared" si="32"/>
        <v>5.8608868275312647</v>
      </c>
      <c r="P71" s="232">
        <f t="shared" si="33"/>
        <v>12</v>
      </c>
      <c r="Q71" s="233">
        <f t="shared" si="34"/>
        <v>3</v>
      </c>
      <c r="R71" s="233">
        <f t="shared" si="35"/>
        <v>140</v>
      </c>
      <c r="T71">
        <v>525</v>
      </c>
      <c r="U71">
        <v>3329</v>
      </c>
      <c r="V71" t="s">
        <v>611</v>
      </c>
      <c r="W71">
        <v>2388.7170000000001</v>
      </c>
      <c r="X71">
        <v>1231.4829999999999</v>
      </c>
      <c r="Y71">
        <v>1.94</v>
      </c>
      <c r="Z71">
        <v>15.782999999999999</v>
      </c>
      <c r="AA71">
        <v>143.75580199999999</v>
      </c>
      <c r="AB71">
        <v>2.6405280000000002</v>
      </c>
      <c r="AC71">
        <v>50.290247999999998</v>
      </c>
      <c r="AD71" s="1">
        <v>458</v>
      </c>
      <c r="AE71">
        <v>3</v>
      </c>
      <c r="AF71">
        <v>140</v>
      </c>
      <c r="AG71">
        <v>67</v>
      </c>
      <c r="AH71">
        <v>16.616491</v>
      </c>
      <c r="AI71">
        <v>13.3</v>
      </c>
      <c r="AJ71">
        <v>0</v>
      </c>
      <c r="AK71">
        <v>12</v>
      </c>
      <c r="AL71">
        <v>10683</v>
      </c>
      <c r="AM71" t="s">
        <v>612</v>
      </c>
      <c r="AN71" t="s">
        <v>613</v>
      </c>
      <c r="AO71">
        <v>2388.7170000000001</v>
      </c>
      <c r="AR71" t="s">
        <v>118</v>
      </c>
      <c r="AS71" t="s">
        <v>119</v>
      </c>
      <c r="AT71" t="s">
        <v>489</v>
      </c>
      <c r="AU71" t="s">
        <v>611</v>
      </c>
      <c r="AV71" t="s">
        <v>48</v>
      </c>
      <c r="AW71">
        <v>1</v>
      </c>
      <c r="BB71">
        <v>0.84347826086956523</v>
      </c>
      <c r="BC71" t="s">
        <v>67</v>
      </c>
      <c r="BF71" t="s">
        <v>118</v>
      </c>
      <c r="BG71" t="s">
        <v>119</v>
      </c>
      <c r="BH71" t="s">
        <v>611</v>
      </c>
      <c r="BI71">
        <v>3329</v>
      </c>
      <c r="BJ71">
        <v>1</v>
      </c>
      <c r="BK71" t="s">
        <v>489</v>
      </c>
      <c r="BL71" t="s">
        <v>176</v>
      </c>
      <c r="BM71">
        <v>0.84347826086956523</v>
      </c>
      <c r="BN71" t="s">
        <v>67</v>
      </c>
      <c r="BO71" t="s">
        <v>181</v>
      </c>
      <c r="BP71">
        <v>2388.7170000000001</v>
      </c>
    </row>
    <row r="72" spans="1:68" ht="16.5" x14ac:dyDescent="0.25">
      <c r="A72" s="112" t="str">
        <f t="shared" ref="A72:A87" si="36">BF72</f>
        <v>신흥교통</v>
      </c>
      <c r="B72" s="113" t="str">
        <f t="shared" ref="B72:B87" si="37">BH72</f>
        <v>윤동한</v>
      </c>
      <c r="C72" s="114" t="str">
        <f t="shared" ref="C72:C87" si="38">BN72</f>
        <v>C</v>
      </c>
      <c r="D72" s="115">
        <f t="shared" ref="D72:D87" si="39">BM72</f>
        <v>0.85650000000000004</v>
      </c>
      <c r="E72" s="116">
        <f t="shared" ref="E72:E87" si="40">U72</f>
        <v>2043</v>
      </c>
      <c r="F72" s="117" t="str">
        <f t="shared" ref="F72:F87" si="41">BG72</f>
        <v>46</v>
      </c>
      <c r="G72" s="118" t="str">
        <f t="shared" ref="G72:G87" si="42">BK72</f>
        <v>71바6280</v>
      </c>
      <c r="H72" s="119">
        <f t="shared" ref="H72:H87" si="43">BJ72</f>
        <v>1</v>
      </c>
      <c r="I72" s="120">
        <f t="shared" ref="I72:I87" si="44">BP72</f>
        <v>904.98299999999995</v>
      </c>
      <c r="J72" s="121">
        <f t="shared" ref="J72:J87" si="45">AB72/AA72</f>
        <v>6.9317016118108045E-3</v>
      </c>
      <c r="K72" s="121">
        <f t="shared" ref="K72:K87" si="46">AC72/AA72</f>
        <v>0.49806429618158837</v>
      </c>
      <c r="L72" s="121">
        <f t="shared" ref="L72:L87" si="47">AD72/I72</f>
        <v>9.6134402524688314E-2</v>
      </c>
      <c r="M72" s="122">
        <f t="shared" ref="M72:M87" si="48">Z72</f>
        <v>20.64</v>
      </c>
      <c r="N72" s="123">
        <f t="shared" ref="N72:N87" si="49">AE72*100/W72</f>
        <v>0</v>
      </c>
      <c r="O72" s="123">
        <f t="shared" ref="O72:O87" si="50">AF72*100/W72</f>
        <v>22.320861275847172</v>
      </c>
      <c r="P72" s="234">
        <f t="shared" ref="P72:P87" si="51">AK72</f>
        <v>37</v>
      </c>
      <c r="Q72" s="235">
        <f t="shared" ref="Q72:Q87" si="52">AE72</f>
        <v>0</v>
      </c>
      <c r="R72" s="235">
        <f t="shared" ref="R72:R87" si="53">AF72</f>
        <v>202</v>
      </c>
      <c r="T72">
        <v>525</v>
      </c>
      <c r="U72">
        <v>2043</v>
      </c>
      <c r="V72" t="s">
        <v>368</v>
      </c>
      <c r="W72">
        <v>904.98299999999995</v>
      </c>
      <c r="X72">
        <v>528.25</v>
      </c>
      <c r="Y72">
        <v>1.7130000000000001</v>
      </c>
      <c r="Z72">
        <v>20.64</v>
      </c>
      <c r="AA72">
        <v>63.716101000000002</v>
      </c>
      <c r="AB72">
        <v>0.44166100000000003</v>
      </c>
      <c r="AC72">
        <v>31.734715000000001</v>
      </c>
      <c r="AD72" s="1">
        <v>87</v>
      </c>
      <c r="AE72">
        <v>0</v>
      </c>
      <c r="AF72">
        <v>202</v>
      </c>
      <c r="AG72">
        <v>64</v>
      </c>
      <c r="AH72">
        <v>14.203364000000001</v>
      </c>
      <c r="AI72">
        <v>49.5</v>
      </c>
      <c r="AJ72">
        <v>0</v>
      </c>
      <c r="AK72">
        <v>37</v>
      </c>
      <c r="AL72">
        <v>32139</v>
      </c>
      <c r="AM72" t="s">
        <v>369</v>
      </c>
      <c r="AN72" t="s">
        <v>614</v>
      </c>
      <c r="AO72">
        <v>904.98299999999995</v>
      </c>
      <c r="AR72" t="s">
        <v>118</v>
      </c>
      <c r="AS72" t="s">
        <v>121</v>
      </c>
      <c r="AT72" t="s">
        <v>234</v>
      </c>
      <c r="AU72" t="s">
        <v>368</v>
      </c>
      <c r="AV72" t="s">
        <v>198</v>
      </c>
      <c r="AW72">
        <v>1</v>
      </c>
      <c r="BB72">
        <v>0.85650000000000004</v>
      </c>
      <c r="BC72" t="s">
        <v>69</v>
      </c>
      <c r="BF72" t="s">
        <v>118</v>
      </c>
      <c r="BG72" t="s">
        <v>121</v>
      </c>
      <c r="BH72" t="s">
        <v>368</v>
      </c>
      <c r="BI72">
        <v>2043</v>
      </c>
      <c r="BJ72">
        <v>1</v>
      </c>
      <c r="BK72" t="s">
        <v>234</v>
      </c>
      <c r="BL72" t="s">
        <v>176</v>
      </c>
      <c r="BM72">
        <v>0.85650000000000004</v>
      </c>
      <c r="BN72" t="s">
        <v>69</v>
      </c>
      <c r="BO72" t="s">
        <v>179</v>
      </c>
      <c r="BP72">
        <v>904.98299999999995</v>
      </c>
    </row>
    <row r="73" spans="1:68" ht="16.5" x14ac:dyDescent="0.25">
      <c r="A73" s="129" t="str">
        <f t="shared" si="36"/>
        <v>신흥교통</v>
      </c>
      <c r="B73" s="130" t="str">
        <f t="shared" si="37"/>
        <v>윤수일</v>
      </c>
      <c r="C73" s="131" t="str">
        <f t="shared" si="38"/>
        <v>B</v>
      </c>
      <c r="D73" s="132">
        <f t="shared" si="39"/>
        <v>0.91090909090909089</v>
      </c>
      <c r="E73" s="133">
        <f t="shared" si="40"/>
        <v>1655</v>
      </c>
      <c r="F73" s="134" t="str">
        <f t="shared" si="41"/>
        <v>13</v>
      </c>
      <c r="G73" s="135" t="str">
        <f t="shared" si="42"/>
        <v>71바6277</v>
      </c>
      <c r="H73" s="136">
        <f t="shared" si="43"/>
        <v>1</v>
      </c>
      <c r="I73" s="137">
        <f t="shared" si="44"/>
        <v>2305.5360000000001</v>
      </c>
      <c r="J73" s="138">
        <f t="shared" si="45"/>
        <v>4.8943083941840874E-2</v>
      </c>
      <c r="K73" s="138">
        <f t="shared" si="46"/>
        <v>0.36284150712200852</v>
      </c>
      <c r="L73" s="138">
        <f t="shared" si="47"/>
        <v>0.11884438152342883</v>
      </c>
      <c r="M73" s="139">
        <f t="shared" si="48"/>
        <v>16.114999999999998</v>
      </c>
      <c r="N73" s="140">
        <f t="shared" si="49"/>
        <v>0.13012158560959361</v>
      </c>
      <c r="O73" s="140">
        <f t="shared" si="50"/>
        <v>8.9350155451920941</v>
      </c>
      <c r="P73" s="232">
        <f t="shared" si="51"/>
        <v>6</v>
      </c>
      <c r="Q73" s="233">
        <f t="shared" si="52"/>
        <v>3</v>
      </c>
      <c r="R73" s="233">
        <f t="shared" si="53"/>
        <v>206</v>
      </c>
      <c r="T73">
        <v>525</v>
      </c>
      <c r="U73">
        <v>1655</v>
      </c>
      <c r="V73" t="s">
        <v>370</v>
      </c>
      <c r="W73">
        <v>2305.5360000000001</v>
      </c>
      <c r="X73">
        <v>1150.4190000000001</v>
      </c>
      <c r="Y73">
        <v>2.004</v>
      </c>
      <c r="Z73">
        <v>16.114999999999998</v>
      </c>
      <c r="AA73">
        <v>142.16024899999999</v>
      </c>
      <c r="AB73">
        <v>6.9577609999999996</v>
      </c>
      <c r="AC73">
        <v>51.581639000000003</v>
      </c>
      <c r="AD73" s="1">
        <v>274</v>
      </c>
      <c r="AE73">
        <v>3</v>
      </c>
      <c r="AF73">
        <v>206</v>
      </c>
      <c r="AG73">
        <v>70</v>
      </c>
      <c r="AH73">
        <v>16.217866000000001</v>
      </c>
      <c r="AI73">
        <v>483.4</v>
      </c>
      <c r="AJ73">
        <v>0</v>
      </c>
      <c r="AK73">
        <v>6</v>
      </c>
      <c r="AL73">
        <v>6447</v>
      </c>
      <c r="AM73" t="s">
        <v>371</v>
      </c>
      <c r="AN73" t="s">
        <v>615</v>
      </c>
      <c r="AO73">
        <v>2305.5360000000001</v>
      </c>
      <c r="AR73" t="s">
        <v>118</v>
      </c>
      <c r="AS73" t="s">
        <v>119</v>
      </c>
      <c r="AT73" t="s">
        <v>213</v>
      </c>
      <c r="AU73" t="s">
        <v>370</v>
      </c>
      <c r="AV73" t="s">
        <v>48</v>
      </c>
      <c r="AW73">
        <v>1</v>
      </c>
      <c r="BB73">
        <v>0.91090909090909089</v>
      </c>
      <c r="BC73" t="s">
        <v>68</v>
      </c>
      <c r="BF73" t="s">
        <v>118</v>
      </c>
      <c r="BG73" t="s">
        <v>119</v>
      </c>
      <c r="BH73" t="s">
        <v>370</v>
      </c>
      <c r="BI73">
        <v>1655</v>
      </c>
      <c r="BJ73">
        <v>1</v>
      </c>
      <c r="BK73" t="s">
        <v>213</v>
      </c>
      <c r="BL73" t="s">
        <v>176</v>
      </c>
      <c r="BM73">
        <v>0.91090909090909089</v>
      </c>
      <c r="BN73" t="s">
        <v>68</v>
      </c>
      <c r="BO73" t="s">
        <v>177</v>
      </c>
      <c r="BP73">
        <v>2305.5360000000001</v>
      </c>
    </row>
    <row r="74" spans="1:68" ht="16.5" x14ac:dyDescent="0.25">
      <c r="A74" s="112" t="str">
        <f t="shared" si="36"/>
        <v>신흥교통</v>
      </c>
      <c r="B74" s="113" t="str">
        <f t="shared" si="37"/>
        <v>윤철희</v>
      </c>
      <c r="C74" s="114" t="str">
        <f t="shared" si="38"/>
        <v>C</v>
      </c>
      <c r="D74" s="115">
        <f t="shared" si="39"/>
        <v>0.85064516129032253</v>
      </c>
      <c r="E74" s="116">
        <f t="shared" si="40"/>
        <v>5146</v>
      </c>
      <c r="F74" s="117" t="str">
        <f t="shared" si="41"/>
        <v>330</v>
      </c>
      <c r="G74" s="118" t="str">
        <f t="shared" si="42"/>
        <v>70바4014</v>
      </c>
      <c r="H74" s="119">
        <f t="shared" si="43"/>
        <v>1</v>
      </c>
      <c r="I74" s="120">
        <f t="shared" si="44"/>
        <v>5363.4470000000001</v>
      </c>
      <c r="J74" s="121">
        <f t="shared" si="45"/>
        <v>2.0399480520145404E-2</v>
      </c>
      <c r="K74" s="121">
        <f t="shared" si="46"/>
        <v>0.25520280412653784</v>
      </c>
      <c r="L74" s="121">
        <f t="shared" si="47"/>
        <v>9.7325469982270735E-2</v>
      </c>
      <c r="M74" s="122">
        <f t="shared" si="48"/>
        <v>22.305</v>
      </c>
      <c r="N74" s="123">
        <f t="shared" si="49"/>
        <v>0</v>
      </c>
      <c r="O74" s="123">
        <f t="shared" si="50"/>
        <v>2.964511441988706</v>
      </c>
      <c r="P74" s="234">
        <f t="shared" si="51"/>
        <v>2</v>
      </c>
      <c r="Q74" s="235">
        <f t="shared" si="52"/>
        <v>0</v>
      </c>
      <c r="R74" s="235">
        <f t="shared" si="53"/>
        <v>159</v>
      </c>
      <c r="T74">
        <v>525</v>
      </c>
      <c r="U74">
        <v>5146</v>
      </c>
      <c r="V74" t="s">
        <v>372</v>
      </c>
      <c r="W74">
        <v>5363.4470000000001</v>
      </c>
      <c r="X74">
        <v>2033.7460000000001</v>
      </c>
      <c r="Y74">
        <v>2.637</v>
      </c>
      <c r="Z74">
        <v>22.305</v>
      </c>
      <c r="AA74">
        <v>160.95022599999999</v>
      </c>
      <c r="AB74">
        <v>3.2833009999999998</v>
      </c>
      <c r="AC74">
        <v>41.074948999999997</v>
      </c>
      <c r="AD74" s="1">
        <v>522</v>
      </c>
      <c r="AE74">
        <v>0</v>
      </c>
      <c r="AF74">
        <v>159</v>
      </c>
      <c r="AG74">
        <v>113</v>
      </c>
      <c r="AH74">
        <v>33.323636999999998</v>
      </c>
      <c r="AI74">
        <v>41203.4</v>
      </c>
      <c r="AJ74">
        <v>21350</v>
      </c>
      <c r="AK74">
        <v>2</v>
      </c>
      <c r="AL74">
        <v>1563</v>
      </c>
      <c r="AM74" t="s">
        <v>373</v>
      </c>
      <c r="AN74" t="s">
        <v>616</v>
      </c>
      <c r="AO74">
        <v>5363.4470000000001</v>
      </c>
      <c r="AR74" t="s">
        <v>118</v>
      </c>
      <c r="AS74" t="s">
        <v>120</v>
      </c>
      <c r="AT74" t="s">
        <v>222</v>
      </c>
      <c r="AU74" t="s">
        <v>372</v>
      </c>
      <c r="AV74" t="s">
        <v>48</v>
      </c>
      <c r="AW74">
        <v>1</v>
      </c>
      <c r="BB74">
        <v>0.85064516129032253</v>
      </c>
      <c r="BC74" t="s">
        <v>69</v>
      </c>
      <c r="BF74" t="s">
        <v>118</v>
      </c>
      <c r="BG74" t="s">
        <v>120</v>
      </c>
      <c r="BH74" t="s">
        <v>372</v>
      </c>
      <c r="BI74">
        <v>5146</v>
      </c>
      <c r="BJ74">
        <v>1</v>
      </c>
      <c r="BK74" t="s">
        <v>222</v>
      </c>
      <c r="BL74" t="s">
        <v>176</v>
      </c>
      <c r="BM74">
        <v>0.85064516129032253</v>
      </c>
      <c r="BN74" t="s">
        <v>69</v>
      </c>
      <c r="BO74" t="s">
        <v>179</v>
      </c>
      <c r="BP74">
        <v>5363.4470000000001</v>
      </c>
    </row>
    <row r="75" spans="1:68" ht="16.5" x14ac:dyDescent="0.25">
      <c r="A75" s="129" t="str">
        <f t="shared" si="36"/>
        <v>신흥교통</v>
      </c>
      <c r="B75" s="130" t="str">
        <f t="shared" si="37"/>
        <v>윤한솔</v>
      </c>
      <c r="C75" s="131" t="str">
        <f t="shared" si="38"/>
        <v>F</v>
      </c>
      <c r="D75" s="132">
        <f t="shared" si="39"/>
        <v>0.77490524833037555</v>
      </c>
      <c r="E75" s="133">
        <f t="shared" si="40"/>
        <v>2102</v>
      </c>
      <c r="F75" s="134" t="str">
        <f t="shared" si="41"/>
        <v>519</v>
      </c>
      <c r="G75" s="135" t="str">
        <f t="shared" si="42"/>
        <v>74바1008</v>
      </c>
      <c r="H75" s="136">
        <f t="shared" si="43"/>
        <v>2</v>
      </c>
      <c r="I75" s="137">
        <f t="shared" si="44"/>
        <v>1368.721</v>
      </c>
      <c r="J75" s="138">
        <f t="shared" si="45"/>
        <v>2.7233079237210741E-2</v>
      </c>
      <c r="K75" s="138">
        <f t="shared" si="46"/>
        <v>0.44717707068262613</v>
      </c>
      <c r="L75" s="138">
        <f t="shared" si="47"/>
        <v>5.8448726950196574E-2</v>
      </c>
      <c r="M75" s="139">
        <f t="shared" si="48"/>
        <v>13.539</v>
      </c>
      <c r="N75" s="140">
        <f t="shared" si="49"/>
        <v>0</v>
      </c>
      <c r="O75" s="140">
        <f t="shared" si="50"/>
        <v>0.8036699955652028</v>
      </c>
      <c r="P75" s="232">
        <f t="shared" si="51"/>
        <v>71</v>
      </c>
      <c r="Q75" s="233">
        <f t="shared" si="52"/>
        <v>0</v>
      </c>
      <c r="R75" s="233">
        <f t="shared" si="53"/>
        <v>11</v>
      </c>
      <c r="T75">
        <v>525</v>
      </c>
      <c r="U75">
        <v>2102</v>
      </c>
      <c r="V75" t="s">
        <v>467</v>
      </c>
      <c r="W75">
        <v>1368.721</v>
      </c>
      <c r="X75">
        <v>707.10400000000004</v>
      </c>
      <c r="Y75">
        <v>1.9359999999999999</v>
      </c>
      <c r="Z75">
        <v>13.539</v>
      </c>
      <c r="AA75">
        <v>118.309427</v>
      </c>
      <c r="AB75">
        <v>3.22193</v>
      </c>
      <c r="AC75">
        <v>52.905262999999998</v>
      </c>
      <c r="AD75" s="1">
        <v>80</v>
      </c>
      <c r="AE75">
        <v>0</v>
      </c>
      <c r="AF75">
        <v>11</v>
      </c>
      <c r="AG75">
        <v>60</v>
      </c>
      <c r="AH75">
        <v>11.568993000000001</v>
      </c>
      <c r="AI75">
        <v>0</v>
      </c>
      <c r="AJ75">
        <v>0</v>
      </c>
      <c r="AK75">
        <v>71</v>
      </c>
      <c r="AL75">
        <v>27468</v>
      </c>
      <c r="AM75" t="s">
        <v>468</v>
      </c>
      <c r="AN75" t="s">
        <v>617</v>
      </c>
      <c r="AO75">
        <v>803.94399999999996</v>
      </c>
      <c r="AR75" t="s">
        <v>118</v>
      </c>
      <c r="AS75" t="s">
        <v>122</v>
      </c>
      <c r="AT75" t="s">
        <v>246</v>
      </c>
      <c r="AU75" t="s">
        <v>467</v>
      </c>
      <c r="AV75" t="s">
        <v>48</v>
      </c>
      <c r="AW75">
        <v>2</v>
      </c>
      <c r="BB75">
        <v>0.77490524833037555</v>
      </c>
      <c r="BC75" t="s">
        <v>70</v>
      </c>
      <c r="BF75" t="s">
        <v>118</v>
      </c>
      <c r="BG75" t="s">
        <v>122</v>
      </c>
      <c r="BH75" t="s">
        <v>467</v>
      </c>
      <c r="BI75">
        <v>2102</v>
      </c>
      <c r="BJ75">
        <v>2</v>
      </c>
      <c r="BK75" t="s">
        <v>246</v>
      </c>
      <c r="BL75" t="s">
        <v>245</v>
      </c>
      <c r="BM75">
        <v>0.77490524833037555</v>
      </c>
      <c r="BN75" t="s">
        <v>70</v>
      </c>
      <c r="BO75" t="s">
        <v>190</v>
      </c>
      <c r="BP75">
        <v>1368.721</v>
      </c>
    </row>
    <row r="76" spans="1:68" ht="16.5" x14ac:dyDescent="0.25">
      <c r="A76" s="112" t="str">
        <f t="shared" si="36"/>
        <v>신흥교통</v>
      </c>
      <c r="B76" s="113" t="str">
        <f t="shared" si="37"/>
        <v>은병철</v>
      </c>
      <c r="C76" s="114" t="str">
        <f t="shared" si="38"/>
        <v>D</v>
      </c>
      <c r="D76" s="115">
        <f t="shared" si="39"/>
        <v>0.81333431217813468</v>
      </c>
      <c r="E76" s="116">
        <f t="shared" si="40"/>
        <v>7178</v>
      </c>
      <c r="F76" s="117" t="str">
        <f t="shared" si="41"/>
        <v>82</v>
      </c>
      <c r="G76" s="118" t="str">
        <f t="shared" si="42"/>
        <v>74바1002</v>
      </c>
      <c r="H76" s="119">
        <f t="shared" si="43"/>
        <v>2</v>
      </c>
      <c r="I76" s="120">
        <f t="shared" si="44"/>
        <v>2602.7960000000003</v>
      </c>
      <c r="J76" s="121">
        <f t="shared" si="45"/>
        <v>1.8055972469943612E-2</v>
      </c>
      <c r="K76" s="121">
        <f t="shared" si="46"/>
        <v>0.35473397078401031</v>
      </c>
      <c r="L76" s="121">
        <f t="shared" si="47"/>
        <v>0.21246382736103789</v>
      </c>
      <c r="M76" s="122">
        <f t="shared" si="48"/>
        <v>12.7</v>
      </c>
      <c r="N76" s="123">
        <f t="shared" si="49"/>
        <v>7.6840443891876276E-2</v>
      </c>
      <c r="O76" s="123">
        <f t="shared" si="50"/>
        <v>6.5698579527554219</v>
      </c>
      <c r="P76" s="234">
        <f t="shared" si="51"/>
        <v>17</v>
      </c>
      <c r="Q76" s="235">
        <f t="shared" si="52"/>
        <v>2</v>
      </c>
      <c r="R76" s="235">
        <f t="shared" si="53"/>
        <v>171</v>
      </c>
      <c r="T76">
        <v>525</v>
      </c>
      <c r="U76">
        <v>7178</v>
      </c>
      <c r="V76" t="s">
        <v>374</v>
      </c>
      <c r="W76">
        <v>2602.7959999999998</v>
      </c>
      <c r="X76">
        <v>1280.1769999999999</v>
      </c>
      <c r="Y76">
        <v>2.0329999999999999</v>
      </c>
      <c r="Z76">
        <v>12.7</v>
      </c>
      <c r="AA76">
        <v>155.64080000000001</v>
      </c>
      <c r="AB76">
        <v>2.8102459999999998</v>
      </c>
      <c r="AC76">
        <v>55.211078999999998</v>
      </c>
      <c r="AD76" s="1">
        <v>553</v>
      </c>
      <c r="AE76">
        <v>2</v>
      </c>
      <c r="AF76">
        <v>171</v>
      </c>
      <c r="AG76">
        <v>71</v>
      </c>
      <c r="AH76">
        <v>16.723095000000001</v>
      </c>
      <c r="AI76">
        <v>778.9</v>
      </c>
      <c r="AJ76">
        <v>0</v>
      </c>
      <c r="AK76">
        <v>17</v>
      </c>
      <c r="AL76">
        <v>5065</v>
      </c>
      <c r="AM76" t="s">
        <v>375</v>
      </c>
      <c r="AN76" t="s">
        <v>618</v>
      </c>
      <c r="AO76">
        <v>2486.6640000000002</v>
      </c>
      <c r="AR76" t="s">
        <v>118</v>
      </c>
      <c r="AS76" t="s">
        <v>123</v>
      </c>
      <c r="AT76" t="s">
        <v>250</v>
      </c>
      <c r="AU76" t="s">
        <v>374</v>
      </c>
      <c r="AV76" t="s">
        <v>48</v>
      </c>
      <c r="AW76">
        <v>2</v>
      </c>
      <c r="BB76">
        <v>0.81333431217813468</v>
      </c>
      <c r="BC76" t="s">
        <v>67</v>
      </c>
      <c r="BF76" t="s">
        <v>118</v>
      </c>
      <c r="BG76" t="s">
        <v>123</v>
      </c>
      <c r="BH76" t="s">
        <v>374</v>
      </c>
      <c r="BI76">
        <v>7178</v>
      </c>
      <c r="BJ76">
        <v>2</v>
      </c>
      <c r="BK76" t="s">
        <v>250</v>
      </c>
      <c r="BL76" t="s">
        <v>249</v>
      </c>
      <c r="BM76">
        <v>0.81333431217813468</v>
      </c>
      <c r="BN76" t="s">
        <v>67</v>
      </c>
      <c r="BO76" t="s">
        <v>181</v>
      </c>
      <c r="BP76">
        <v>2602.7960000000003</v>
      </c>
    </row>
    <row r="77" spans="1:68" ht="16.5" x14ac:dyDescent="0.25">
      <c r="A77" s="129" t="str">
        <f t="shared" si="36"/>
        <v>신흥교통</v>
      </c>
      <c r="B77" s="130" t="str">
        <f t="shared" si="37"/>
        <v>이광호</v>
      </c>
      <c r="C77" s="131" t="str">
        <f t="shared" si="38"/>
        <v>A</v>
      </c>
      <c r="D77" s="132">
        <f t="shared" si="39"/>
        <v>0.96977799728101854</v>
      </c>
      <c r="E77" s="133">
        <f t="shared" si="40"/>
        <v>9182</v>
      </c>
      <c r="F77" s="134" t="str">
        <f t="shared" si="41"/>
        <v>330</v>
      </c>
      <c r="G77" s="135" t="str">
        <f t="shared" si="42"/>
        <v>70바4003</v>
      </c>
      <c r="H77" s="136">
        <f t="shared" si="43"/>
        <v>4</v>
      </c>
      <c r="I77" s="137">
        <f t="shared" si="44"/>
        <v>5006.4089999999997</v>
      </c>
      <c r="J77" s="138">
        <f t="shared" si="45"/>
        <v>9.0181224021482365E-3</v>
      </c>
      <c r="K77" s="138">
        <f t="shared" si="46"/>
        <v>0.2272188516256842</v>
      </c>
      <c r="L77" s="138">
        <f t="shared" si="47"/>
        <v>6.9910388863554704E-2</v>
      </c>
      <c r="M77" s="139">
        <f t="shared" si="48"/>
        <v>19.221</v>
      </c>
      <c r="N77" s="140">
        <f t="shared" si="49"/>
        <v>0.3195903490905358</v>
      </c>
      <c r="O77" s="140">
        <f t="shared" si="50"/>
        <v>4.2745209190859157</v>
      </c>
      <c r="P77" s="232">
        <f t="shared" si="51"/>
        <v>3</v>
      </c>
      <c r="Q77" s="233">
        <f t="shared" si="52"/>
        <v>16</v>
      </c>
      <c r="R77" s="233">
        <f t="shared" si="53"/>
        <v>214</v>
      </c>
      <c r="T77">
        <v>525</v>
      </c>
      <c r="U77">
        <v>9182</v>
      </c>
      <c r="V77" t="s">
        <v>376</v>
      </c>
      <c r="W77">
        <v>5006.4089999999997</v>
      </c>
      <c r="X77">
        <v>1662.002</v>
      </c>
      <c r="Y77">
        <v>3.012</v>
      </c>
      <c r="Z77">
        <v>19.221</v>
      </c>
      <c r="AA77">
        <v>139.40773300000001</v>
      </c>
      <c r="AB77">
        <v>1.257196</v>
      </c>
      <c r="AC77">
        <v>31.676065000000001</v>
      </c>
      <c r="AD77" s="1">
        <v>350</v>
      </c>
      <c r="AE77">
        <v>16</v>
      </c>
      <c r="AF77">
        <v>214</v>
      </c>
      <c r="AG77">
        <v>117</v>
      </c>
      <c r="AH77">
        <v>35.911988999999998</v>
      </c>
      <c r="AI77">
        <v>36497.1</v>
      </c>
      <c r="AJ77">
        <v>8060.1</v>
      </c>
      <c r="AK77">
        <v>3</v>
      </c>
      <c r="AL77">
        <v>688</v>
      </c>
      <c r="AM77" t="s">
        <v>377</v>
      </c>
      <c r="AN77" t="s">
        <v>619</v>
      </c>
      <c r="AO77">
        <v>4396.5469999999996</v>
      </c>
      <c r="AR77" t="s">
        <v>118</v>
      </c>
      <c r="AS77" t="s">
        <v>120</v>
      </c>
      <c r="AT77" t="s">
        <v>217</v>
      </c>
      <c r="AU77" t="s">
        <v>376</v>
      </c>
      <c r="AV77" t="s">
        <v>48</v>
      </c>
      <c r="AW77">
        <v>4</v>
      </c>
      <c r="BB77">
        <v>0.96977799728101854</v>
      </c>
      <c r="BC77" t="s">
        <v>66</v>
      </c>
      <c r="BF77" t="s">
        <v>118</v>
      </c>
      <c r="BG77" t="s">
        <v>120</v>
      </c>
      <c r="BH77" t="s">
        <v>376</v>
      </c>
      <c r="BI77">
        <v>9182</v>
      </c>
      <c r="BJ77">
        <v>4</v>
      </c>
      <c r="BK77" t="s">
        <v>217</v>
      </c>
      <c r="BL77" t="s">
        <v>227</v>
      </c>
      <c r="BM77">
        <v>0.96977799728101854</v>
      </c>
      <c r="BN77" t="s">
        <v>66</v>
      </c>
      <c r="BO77" t="s">
        <v>180</v>
      </c>
      <c r="BP77">
        <v>5006.4089999999997</v>
      </c>
    </row>
    <row r="78" spans="1:68" ht="16.5" x14ac:dyDescent="0.25">
      <c r="A78" s="112" t="str">
        <f t="shared" si="36"/>
        <v>신흥교통</v>
      </c>
      <c r="B78" s="113" t="str">
        <f t="shared" si="37"/>
        <v>이기하</v>
      </c>
      <c r="C78" s="114" t="str">
        <f t="shared" si="38"/>
        <v>F</v>
      </c>
      <c r="D78" s="115">
        <f t="shared" si="39"/>
        <v>0.7936363636363637</v>
      </c>
      <c r="E78" s="116">
        <f t="shared" si="40"/>
        <v>755</v>
      </c>
      <c r="F78" s="117" t="str">
        <f t="shared" si="41"/>
        <v>330</v>
      </c>
      <c r="G78" s="118" t="str">
        <f t="shared" si="42"/>
        <v>70바4013</v>
      </c>
      <c r="H78" s="119">
        <f t="shared" si="43"/>
        <v>2</v>
      </c>
      <c r="I78" s="120">
        <f t="shared" si="44"/>
        <v>4974.75</v>
      </c>
      <c r="J78" s="121">
        <f t="shared" si="45"/>
        <v>1.5300814242669743E-2</v>
      </c>
      <c r="K78" s="121">
        <f t="shared" si="46"/>
        <v>0.28021198270570963</v>
      </c>
      <c r="L78" s="121">
        <f t="shared" si="47"/>
        <v>0.1672445851550329</v>
      </c>
      <c r="M78" s="122">
        <f t="shared" si="48"/>
        <v>23.212</v>
      </c>
      <c r="N78" s="123">
        <f t="shared" si="49"/>
        <v>0</v>
      </c>
      <c r="O78" s="123">
        <f t="shared" si="50"/>
        <v>2.3518769787426503</v>
      </c>
      <c r="P78" s="234">
        <f t="shared" si="51"/>
        <v>18</v>
      </c>
      <c r="Q78" s="235">
        <f t="shared" si="52"/>
        <v>0</v>
      </c>
      <c r="R78" s="235">
        <f t="shared" si="53"/>
        <v>117</v>
      </c>
      <c r="T78">
        <v>525</v>
      </c>
      <c r="U78">
        <v>755</v>
      </c>
      <c r="V78" t="s">
        <v>378</v>
      </c>
      <c r="W78">
        <v>4974.75</v>
      </c>
      <c r="X78">
        <v>1882.0540000000001</v>
      </c>
      <c r="Y78">
        <v>2.6429999999999998</v>
      </c>
      <c r="Z78">
        <v>23.212</v>
      </c>
      <c r="AA78">
        <v>148.55608100000001</v>
      </c>
      <c r="AB78">
        <v>2.2730290000000002</v>
      </c>
      <c r="AC78">
        <v>41.627194000000003</v>
      </c>
      <c r="AD78" s="1">
        <v>832</v>
      </c>
      <c r="AE78">
        <v>0</v>
      </c>
      <c r="AF78">
        <v>117</v>
      </c>
      <c r="AG78">
        <v>90</v>
      </c>
      <c r="AH78">
        <v>33.487352999999999</v>
      </c>
      <c r="AI78">
        <v>49529.4</v>
      </c>
      <c r="AJ78">
        <v>21784.9</v>
      </c>
      <c r="AK78">
        <v>18</v>
      </c>
      <c r="AL78">
        <v>2423</v>
      </c>
      <c r="AM78" t="s">
        <v>379</v>
      </c>
      <c r="AN78" t="s">
        <v>620</v>
      </c>
      <c r="AO78">
        <v>4730.424</v>
      </c>
      <c r="AR78" t="s">
        <v>118</v>
      </c>
      <c r="AS78" t="s">
        <v>120</v>
      </c>
      <c r="AT78" t="s">
        <v>221</v>
      </c>
      <c r="AU78" t="s">
        <v>378</v>
      </c>
      <c r="AV78" t="s">
        <v>48</v>
      </c>
      <c r="AW78">
        <v>2</v>
      </c>
      <c r="BB78">
        <v>0.7936363636363637</v>
      </c>
      <c r="BC78" t="s">
        <v>70</v>
      </c>
      <c r="BF78" t="s">
        <v>118</v>
      </c>
      <c r="BG78" t="s">
        <v>120</v>
      </c>
      <c r="BH78" t="s">
        <v>378</v>
      </c>
      <c r="BI78">
        <v>755</v>
      </c>
      <c r="BJ78">
        <v>2</v>
      </c>
      <c r="BK78" t="s">
        <v>221</v>
      </c>
      <c r="BL78" t="s">
        <v>494</v>
      </c>
      <c r="BM78">
        <v>0.7936363636363637</v>
      </c>
      <c r="BN78" t="s">
        <v>70</v>
      </c>
      <c r="BO78" t="s">
        <v>190</v>
      </c>
      <c r="BP78">
        <v>4974.75</v>
      </c>
    </row>
    <row r="79" spans="1:68" ht="16.5" x14ac:dyDescent="0.25">
      <c r="A79" s="129" t="str">
        <f t="shared" si="36"/>
        <v>신흥교통</v>
      </c>
      <c r="B79" s="130" t="str">
        <f t="shared" si="37"/>
        <v>이문규</v>
      </c>
      <c r="C79" s="131" t="str">
        <f t="shared" si="38"/>
        <v>C</v>
      </c>
      <c r="D79" s="132">
        <f t="shared" si="39"/>
        <v>0.85563132573013212</v>
      </c>
      <c r="E79" s="133">
        <f t="shared" si="40"/>
        <v>852</v>
      </c>
      <c r="F79" s="134" t="str">
        <f t="shared" si="41"/>
        <v>46</v>
      </c>
      <c r="G79" s="135" t="str">
        <f t="shared" si="42"/>
        <v>71바6292</v>
      </c>
      <c r="H79" s="136">
        <f t="shared" si="43"/>
        <v>2</v>
      </c>
      <c r="I79" s="137">
        <f t="shared" si="44"/>
        <v>2287.6580000000004</v>
      </c>
      <c r="J79" s="138">
        <f t="shared" si="45"/>
        <v>3.6506805975433695E-2</v>
      </c>
      <c r="K79" s="138">
        <f t="shared" si="46"/>
        <v>0.38874405186642269</v>
      </c>
      <c r="L79" s="138">
        <f t="shared" si="47"/>
        <v>0.17179141287727445</v>
      </c>
      <c r="M79" s="139">
        <f t="shared" si="48"/>
        <v>17.193999999999999</v>
      </c>
      <c r="N79" s="140">
        <f t="shared" si="49"/>
        <v>0</v>
      </c>
      <c r="O79" s="140">
        <f t="shared" si="50"/>
        <v>13.332412449763034</v>
      </c>
      <c r="P79" s="232">
        <f t="shared" si="51"/>
        <v>35</v>
      </c>
      <c r="Q79" s="233">
        <f t="shared" si="52"/>
        <v>0</v>
      </c>
      <c r="R79" s="233">
        <f t="shared" si="53"/>
        <v>305</v>
      </c>
      <c r="T79">
        <v>525</v>
      </c>
      <c r="U79">
        <v>852</v>
      </c>
      <c r="V79" t="s">
        <v>380</v>
      </c>
      <c r="W79">
        <v>2287.6579999999999</v>
      </c>
      <c r="X79">
        <v>1276.771</v>
      </c>
      <c r="Y79">
        <v>1.792</v>
      </c>
      <c r="Z79">
        <v>17.193999999999999</v>
      </c>
      <c r="AA79">
        <v>154.13301300000001</v>
      </c>
      <c r="AB79">
        <v>5.6269039999999997</v>
      </c>
      <c r="AC79">
        <v>59.918292000000001</v>
      </c>
      <c r="AD79" s="1">
        <v>393</v>
      </c>
      <c r="AE79">
        <v>0</v>
      </c>
      <c r="AF79">
        <v>305</v>
      </c>
      <c r="AG79">
        <v>71</v>
      </c>
      <c r="AH79">
        <v>14.842102000000001</v>
      </c>
      <c r="AI79">
        <v>216.9</v>
      </c>
      <c r="AJ79">
        <v>0</v>
      </c>
      <c r="AK79">
        <v>35</v>
      </c>
      <c r="AL79">
        <v>9442</v>
      </c>
      <c r="AM79" t="s">
        <v>381</v>
      </c>
      <c r="AN79" t="s">
        <v>621</v>
      </c>
      <c r="AO79">
        <v>2195.3310000000001</v>
      </c>
      <c r="AR79" t="s">
        <v>118</v>
      </c>
      <c r="AS79" t="s">
        <v>121</v>
      </c>
      <c r="AT79" t="s">
        <v>242</v>
      </c>
      <c r="AU79" t="s">
        <v>380</v>
      </c>
      <c r="AV79" t="s">
        <v>48</v>
      </c>
      <c r="AW79">
        <v>2</v>
      </c>
      <c r="BB79">
        <v>0.85563132573013212</v>
      </c>
      <c r="BC79" t="s">
        <v>69</v>
      </c>
      <c r="BF79" t="s">
        <v>118</v>
      </c>
      <c r="BG79" t="s">
        <v>121</v>
      </c>
      <c r="BH79" t="s">
        <v>380</v>
      </c>
      <c r="BI79">
        <v>852</v>
      </c>
      <c r="BJ79">
        <v>2</v>
      </c>
      <c r="BK79" t="s">
        <v>242</v>
      </c>
      <c r="BL79" t="s">
        <v>234</v>
      </c>
      <c r="BM79">
        <v>0.85563132573013212</v>
      </c>
      <c r="BN79" t="s">
        <v>69</v>
      </c>
      <c r="BO79" t="s">
        <v>179</v>
      </c>
      <c r="BP79">
        <v>2287.6580000000004</v>
      </c>
    </row>
    <row r="80" spans="1:68" ht="16.5" x14ac:dyDescent="0.25">
      <c r="A80" s="112" t="str">
        <f t="shared" si="36"/>
        <v>신흥교통</v>
      </c>
      <c r="B80" s="113" t="str">
        <f t="shared" si="37"/>
        <v>이상돈</v>
      </c>
      <c r="C80" s="114" t="str">
        <f t="shared" si="38"/>
        <v>F</v>
      </c>
      <c r="D80" s="115">
        <f t="shared" si="39"/>
        <v>0.78825963992057269</v>
      </c>
      <c r="E80" s="116">
        <f t="shared" si="40"/>
        <v>906</v>
      </c>
      <c r="F80" s="117" t="str">
        <f t="shared" si="41"/>
        <v>330</v>
      </c>
      <c r="G80" s="118" t="str">
        <f t="shared" si="42"/>
        <v>70바4003</v>
      </c>
      <c r="H80" s="119">
        <f t="shared" si="43"/>
        <v>7</v>
      </c>
      <c r="I80" s="120">
        <f t="shared" si="44"/>
        <v>1483.665</v>
      </c>
      <c r="J80" s="121">
        <f t="shared" si="45"/>
        <v>2.0983303421308549E-2</v>
      </c>
      <c r="K80" s="121">
        <f t="shared" si="46"/>
        <v>0.31173312452001156</v>
      </c>
      <c r="L80" s="121">
        <f t="shared" si="47"/>
        <v>0.12873526031819851</v>
      </c>
      <c r="M80" s="122">
        <f t="shared" si="48"/>
        <v>20.221</v>
      </c>
      <c r="N80" s="123">
        <f t="shared" si="49"/>
        <v>0</v>
      </c>
      <c r="O80" s="123">
        <f t="shared" si="50"/>
        <v>10.716704916541133</v>
      </c>
      <c r="P80" s="234">
        <f t="shared" si="51"/>
        <v>3</v>
      </c>
      <c r="Q80" s="235">
        <f t="shared" si="52"/>
        <v>0</v>
      </c>
      <c r="R80" s="235">
        <f t="shared" si="53"/>
        <v>159</v>
      </c>
      <c r="T80">
        <v>525</v>
      </c>
      <c r="U80">
        <v>906</v>
      </c>
      <c r="V80" t="s">
        <v>382</v>
      </c>
      <c r="W80">
        <v>1483.665</v>
      </c>
      <c r="X80">
        <v>661.50900000000001</v>
      </c>
      <c r="Y80">
        <v>2.2429999999999999</v>
      </c>
      <c r="Z80">
        <v>20.221</v>
      </c>
      <c r="AA80">
        <v>60.523597000000002</v>
      </c>
      <c r="AB80">
        <v>1.2699849999999999</v>
      </c>
      <c r="AC80">
        <v>18.86721</v>
      </c>
      <c r="AD80" s="1">
        <v>191</v>
      </c>
      <c r="AE80">
        <v>0</v>
      </c>
      <c r="AF80">
        <v>159</v>
      </c>
      <c r="AG80">
        <v>104</v>
      </c>
      <c r="AH80">
        <v>24.513826999999999</v>
      </c>
      <c r="AI80">
        <v>10415.700000000001</v>
      </c>
      <c r="AJ80">
        <v>6400</v>
      </c>
      <c r="AK80">
        <v>3</v>
      </c>
      <c r="AL80">
        <v>867</v>
      </c>
      <c r="AM80" t="s">
        <v>383</v>
      </c>
      <c r="AN80" t="s">
        <v>622</v>
      </c>
      <c r="AO80">
        <v>489.399</v>
      </c>
      <c r="AR80" t="s">
        <v>118</v>
      </c>
      <c r="AS80" t="s">
        <v>120</v>
      </c>
      <c r="AT80" t="s">
        <v>217</v>
      </c>
      <c r="AU80" t="s">
        <v>382</v>
      </c>
      <c r="AV80" t="s">
        <v>48</v>
      </c>
      <c r="AW80">
        <v>7</v>
      </c>
      <c r="BB80">
        <v>0.78825963992057269</v>
      </c>
      <c r="BC80" t="s">
        <v>70</v>
      </c>
      <c r="BF80" t="s">
        <v>118</v>
      </c>
      <c r="BG80" t="s">
        <v>120</v>
      </c>
      <c r="BH80" t="s">
        <v>382</v>
      </c>
      <c r="BI80">
        <v>906</v>
      </c>
      <c r="BJ80">
        <v>7</v>
      </c>
      <c r="BK80" t="s">
        <v>217</v>
      </c>
      <c r="BL80" t="s">
        <v>227</v>
      </c>
      <c r="BM80">
        <v>0.78825963992057269</v>
      </c>
      <c r="BN80" t="s">
        <v>70</v>
      </c>
      <c r="BO80" t="s">
        <v>190</v>
      </c>
      <c r="BP80">
        <v>1483.665</v>
      </c>
    </row>
    <row r="81" spans="1:68" ht="16.5" x14ac:dyDescent="0.25">
      <c r="A81" s="129" t="str">
        <f t="shared" si="36"/>
        <v>신흥교통</v>
      </c>
      <c r="B81" s="130" t="str">
        <f t="shared" si="37"/>
        <v>이상은</v>
      </c>
      <c r="C81" s="131" t="str">
        <f t="shared" si="38"/>
        <v>S</v>
      </c>
      <c r="D81" s="132">
        <f t="shared" si="39"/>
        <v>1.0633333333333335</v>
      </c>
      <c r="E81" s="133">
        <f t="shared" si="40"/>
        <v>2699</v>
      </c>
      <c r="F81" s="134" t="str">
        <f t="shared" si="41"/>
        <v>330</v>
      </c>
      <c r="G81" s="135" t="str">
        <f t="shared" si="42"/>
        <v>71바6253</v>
      </c>
      <c r="H81" s="136">
        <f t="shared" si="43"/>
        <v>2</v>
      </c>
      <c r="I81" s="137">
        <f t="shared" si="44"/>
        <v>5370.0709999999999</v>
      </c>
      <c r="J81" s="138">
        <f t="shared" si="45"/>
        <v>1.9854313095917751E-3</v>
      </c>
      <c r="K81" s="138">
        <f t="shared" si="46"/>
        <v>0.22513579310286178</v>
      </c>
      <c r="L81" s="138">
        <f t="shared" si="47"/>
        <v>0.13537996052566159</v>
      </c>
      <c r="M81" s="139">
        <f t="shared" si="48"/>
        <v>14.164</v>
      </c>
      <c r="N81" s="140">
        <f t="shared" si="49"/>
        <v>1.8621727720173533E-2</v>
      </c>
      <c r="O81" s="140">
        <f t="shared" si="50"/>
        <v>1.154547118650759</v>
      </c>
      <c r="P81" s="232">
        <f t="shared" si="51"/>
        <v>3</v>
      </c>
      <c r="Q81" s="233">
        <f t="shared" si="52"/>
        <v>1</v>
      </c>
      <c r="R81" s="233">
        <f t="shared" si="53"/>
        <v>62</v>
      </c>
      <c r="T81">
        <v>525</v>
      </c>
      <c r="U81">
        <v>2699</v>
      </c>
      <c r="V81" t="s">
        <v>384</v>
      </c>
      <c r="W81">
        <v>5370.0709999999999</v>
      </c>
      <c r="X81">
        <v>1529.627</v>
      </c>
      <c r="Y81">
        <v>3.5110000000000001</v>
      </c>
      <c r="Z81">
        <v>14.164</v>
      </c>
      <c r="AA81">
        <v>157.09634399999999</v>
      </c>
      <c r="AB81">
        <v>0.31190400000000001</v>
      </c>
      <c r="AC81">
        <v>35.368009999999998</v>
      </c>
      <c r="AD81" s="1">
        <v>727</v>
      </c>
      <c r="AE81">
        <v>1</v>
      </c>
      <c r="AF81">
        <v>62</v>
      </c>
      <c r="AG81">
        <v>90</v>
      </c>
      <c r="AH81">
        <v>34.183297000000003</v>
      </c>
      <c r="AI81">
        <v>49170.2</v>
      </c>
      <c r="AJ81">
        <v>2081.6999999999998</v>
      </c>
      <c r="AK81">
        <v>3</v>
      </c>
      <c r="AL81">
        <v>1584</v>
      </c>
      <c r="AM81" t="s">
        <v>385</v>
      </c>
      <c r="AN81" t="s">
        <v>623</v>
      </c>
      <c r="AO81">
        <v>5247.924</v>
      </c>
      <c r="AR81" t="s">
        <v>118</v>
      </c>
      <c r="AS81" t="s">
        <v>120</v>
      </c>
      <c r="AT81" t="s">
        <v>223</v>
      </c>
      <c r="AU81" t="s">
        <v>384</v>
      </c>
      <c r="AV81" t="s">
        <v>48</v>
      </c>
      <c r="AW81">
        <v>2</v>
      </c>
      <c r="BB81">
        <v>1.0633333333333335</v>
      </c>
      <c r="BC81" t="s">
        <v>71</v>
      </c>
      <c r="BF81" t="s">
        <v>118</v>
      </c>
      <c r="BG81" t="s">
        <v>120</v>
      </c>
      <c r="BH81" t="s">
        <v>384</v>
      </c>
      <c r="BI81">
        <v>2699</v>
      </c>
      <c r="BJ81">
        <v>2</v>
      </c>
      <c r="BK81" t="s">
        <v>223</v>
      </c>
      <c r="BL81" t="s">
        <v>244</v>
      </c>
      <c r="BM81">
        <v>1.0633333333333335</v>
      </c>
      <c r="BN81" t="s">
        <v>71</v>
      </c>
      <c r="BO81" t="s">
        <v>178</v>
      </c>
      <c r="BP81">
        <v>5370.0709999999999</v>
      </c>
    </row>
    <row r="82" spans="1:68" ht="16.5" x14ac:dyDescent="0.25">
      <c r="A82" s="112" t="str">
        <f t="shared" si="36"/>
        <v>신흥교통</v>
      </c>
      <c r="B82" s="113" t="str">
        <f t="shared" si="37"/>
        <v>이상호B</v>
      </c>
      <c r="C82" s="114" t="str">
        <f t="shared" si="38"/>
        <v>S</v>
      </c>
      <c r="D82" s="115">
        <f t="shared" si="39"/>
        <v>1.0641392596773844</v>
      </c>
      <c r="E82" s="116">
        <f t="shared" si="40"/>
        <v>7508</v>
      </c>
      <c r="F82" s="117" t="str">
        <f t="shared" si="41"/>
        <v>93</v>
      </c>
      <c r="G82" s="118" t="str">
        <f t="shared" si="42"/>
        <v>70바4017</v>
      </c>
      <c r="H82" s="119">
        <f t="shared" si="43"/>
        <v>2</v>
      </c>
      <c r="I82" s="120">
        <f t="shared" si="44"/>
        <v>2641.2339999999999</v>
      </c>
      <c r="J82" s="121">
        <f t="shared" si="45"/>
        <v>2.8047908993890456E-2</v>
      </c>
      <c r="K82" s="121">
        <f t="shared" si="46"/>
        <v>0.35673157381815251</v>
      </c>
      <c r="L82" s="121">
        <f t="shared" si="47"/>
        <v>0.11888382475767009</v>
      </c>
      <c r="M82" s="122">
        <f t="shared" si="48"/>
        <v>14.821999999999999</v>
      </c>
      <c r="N82" s="123">
        <f t="shared" si="49"/>
        <v>3.7861090687156082E-2</v>
      </c>
      <c r="O82" s="123">
        <f t="shared" si="50"/>
        <v>2.9910261642853304</v>
      </c>
      <c r="P82" s="234">
        <f t="shared" si="51"/>
        <v>5</v>
      </c>
      <c r="Q82" s="235">
        <f t="shared" si="52"/>
        <v>1</v>
      </c>
      <c r="R82" s="235">
        <f t="shared" si="53"/>
        <v>79</v>
      </c>
      <c r="T82">
        <v>525</v>
      </c>
      <c r="U82">
        <v>7508</v>
      </c>
      <c r="V82" t="s">
        <v>386</v>
      </c>
      <c r="W82">
        <v>2641.2339999999999</v>
      </c>
      <c r="X82">
        <v>1304.348</v>
      </c>
      <c r="Y82">
        <v>2.0249999999999999</v>
      </c>
      <c r="Z82">
        <v>14.821999999999999</v>
      </c>
      <c r="AA82">
        <v>163.23106300000001</v>
      </c>
      <c r="AB82">
        <v>4.57829</v>
      </c>
      <c r="AC82">
        <v>58.229674000000003</v>
      </c>
      <c r="AD82" s="1">
        <v>314</v>
      </c>
      <c r="AE82">
        <v>1</v>
      </c>
      <c r="AF82">
        <v>79</v>
      </c>
      <c r="AG82">
        <v>79</v>
      </c>
      <c r="AH82">
        <v>16.180952000000001</v>
      </c>
      <c r="AI82">
        <v>1766.3</v>
      </c>
      <c r="AJ82">
        <v>0</v>
      </c>
      <c r="AK82">
        <v>5</v>
      </c>
      <c r="AL82">
        <v>680</v>
      </c>
      <c r="AM82" t="s">
        <v>387</v>
      </c>
      <c r="AN82" t="s">
        <v>624</v>
      </c>
      <c r="AO82">
        <v>2549.7249999999999</v>
      </c>
      <c r="AR82" t="s">
        <v>118</v>
      </c>
      <c r="AS82" t="s">
        <v>124</v>
      </c>
      <c r="AT82" t="s">
        <v>255</v>
      </c>
      <c r="AU82" t="s">
        <v>386</v>
      </c>
      <c r="AV82" t="s">
        <v>48</v>
      </c>
      <c r="AW82">
        <v>2</v>
      </c>
      <c r="BB82">
        <v>1.0641392596773844</v>
      </c>
      <c r="BC82" t="s">
        <v>71</v>
      </c>
      <c r="BF82" t="s">
        <v>118</v>
      </c>
      <c r="BG82" t="s">
        <v>124</v>
      </c>
      <c r="BH82" t="s">
        <v>386</v>
      </c>
      <c r="BI82">
        <v>7508</v>
      </c>
      <c r="BJ82">
        <v>2</v>
      </c>
      <c r="BK82" t="s">
        <v>255</v>
      </c>
      <c r="BL82" t="s">
        <v>254</v>
      </c>
      <c r="BM82">
        <v>1.0641392596773844</v>
      </c>
      <c r="BN82" t="s">
        <v>71</v>
      </c>
      <c r="BO82" t="s">
        <v>178</v>
      </c>
      <c r="BP82">
        <v>2641.2339999999999</v>
      </c>
    </row>
    <row r="83" spans="1:68" ht="16.5" x14ac:dyDescent="0.25">
      <c r="A83" s="129" t="str">
        <f t="shared" si="36"/>
        <v>신흥교통</v>
      </c>
      <c r="B83" s="130" t="str">
        <f t="shared" si="37"/>
        <v>이상흔</v>
      </c>
      <c r="C83" s="131" t="str">
        <f t="shared" si="38"/>
        <v>F</v>
      </c>
      <c r="D83" s="132">
        <f t="shared" si="39"/>
        <v>0.75501164226712081</v>
      </c>
      <c r="E83" s="133">
        <f t="shared" si="40"/>
        <v>407</v>
      </c>
      <c r="F83" s="134" t="str">
        <f t="shared" si="41"/>
        <v>82</v>
      </c>
      <c r="G83" s="135" t="str">
        <f t="shared" si="42"/>
        <v>74바1003</v>
      </c>
      <c r="H83" s="136">
        <f t="shared" si="43"/>
        <v>2</v>
      </c>
      <c r="I83" s="137">
        <f t="shared" si="44"/>
        <v>1414.231</v>
      </c>
      <c r="J83" s="138">
        <f t="shared" si="45"/>
        <v>2.9501257227508654E-2</v>
      </c>
      <c r="K83" s="138">
        <f t="shared" si="46"/>
        <v>0.39835418884922275</v>
      </c>
      <c r="L83" s="138">
        <f t="shared" si="47"/>
        <v>0.12798474930898843</v>
      </c>
      <c r="M83" s="139">
        <f t="shared" si="48"/>
        <v>17.863</v>
      </c>
      <c r="N83" s="140">
        <f t="shared" si="49"/>
        <v>7.0709806248059906E-2</v>
      </c>
      <c r="O83" s="140">
        <f t="shared" si="50"/>
        <v>12.444925899658543</v>
      </c>
      <c r="P83" s="232">
        <f t="shared" si="51"/>
        <v>22</v>
      </c>
      <c r="Q83" s="233">
        <f t="shared" si="52"/>
        <v>1</v>
      </c>
      <c r="R83" s="233">
        <f t="shared" si="53"/>
        <v>176</v>
      </c>
      <c r="T83">
        <v>525</v>
      </c>
      <c r="U83">
        <v>407</v>
      </c>
      <c r="V83" t="s">
        <v>388</v>
      </c>
      <c r="W83">
        <v>1414.231</v>
      </c>
      <c r="X83">
        <v>783.548</v>
      </c>
      <c r="Y83">
        <v>1.8049999999999999</v>
      </c>
      <c r="Z83">
        <v>17.863</v>
      </c>
      <c r="AA83">
        <v>92.528599</v>
      </c>
      <c r="AB83">
        <v>2.7297099999999999</v>
      </c>
      <c r="AC83">
        <v>36.859155000000001</v>
      </c>
      <c r="AD83" s="1">
        <v>181</v>
      </c>
      <c r="AE83">
        <v>1</v>
      </c>
      <c r="AF83">
        <v>176</v>
      </c>
      <c r="AG83">
        <v>68</v>
      </c>
      <c r="AH83">
        <v>15.284257999999999</v>
      </c>
      <c r="AI83">
        <v>588.6</v>
      </c>
      <c r="AJ83">
        <v>0</v>
      </c>
      <c r="AK83">
        <v>22</v>
      </c>
      <c r="AL83">
        <v>8481</v>
      </c>
      <c r="AM83" t="s">
        <v>389</v>
      </c>
      <c r="AN83" t="s">
        <v>625</v>
      </c>
      <c r="AO83">
        <v>1298.152</v>
      </c>
      <c r="AR83" t="s">
        <v>118</v>
      </c>
      <c r="AS83" t="s">
        <v>123</v>
      </c>
      <c r="AT83" t="s">
        <v>251</v>
      </c>
      <c r="AU83" t="s">
        <v>388</v>
      </c>
      <c r="AV83" t="s">
        <v>48</v>
      </c>
      <c r="AW83">
        <v>2</v>
      </c>
      <c r="BB83">
        <v>0.75501164226712081</v>
      </c>
      <c r="BC83" t="s">
        <v>70</v>
      </c>
      <c r="BF83" t="s">
        <v>118</v>
      </c>
      <c r="BG83" t="s">
        <v>123</v>
      </c>
      <c r="BH83" t="s">
        <v>388</v>
      </c>
      <c r="BI83">
        <v>407</v>
      </c>
      <c r="BJ83">
        <v>2</v>
      </c>
      <c r="BK83" t="s">
        <v>251</v>
      </c>
      <c r="BL83" t="s">
        <v>494</v>
      </c>
      <c r="BM83">
        <v>0.75501164226712081</v>
      </c>
      <c r="BN83" t="s">
        <v>70</v>
      </c>
      <c r="BO83" t="s">
        <v>190</v>
      </c>
      <c r="BP83">
        <v>1414.231</v>
      </c>
    </row>
    <row r="84" spans="1:68" ht="16.5" x14ac:dyDescent="0.25">
      <c r="A84" s="112" t="str">
        <f t="shared" si="36"/>
        <v>신흥교통</v>
      </c>
      <c r="B84" s="113" t="str">
        <f t="shared" si="37"/>
        <v>이성희</v>
      </c>
      <c r="C84" s="114" t="str">
        <f t="shared" si="38"/>
        <v>A</v>
      </c>
      <c r="D84" s="115">
        <f t="shared" si="39"/>
        <v>0.97947368421052639</v>
      </c>
      <c r="E84" s="116">
        <f t="shared" si="40"/>
        <v>5003</v>
      </c>
      <c r="F84" s="117" t="str">
        <f t="shared" si="41"/>
        <v>93</v>
      </c>
      <c r="G84" s="118" t="str">
        <f t="shared" si="42"/>
        <v>70바4017</v>
      </c>
      <c r="H84" s="119">
        <f t="shared" si="43"/>
        <v>1</v>
      </c>
      <c r="I84" s="120">
        <f t="shared" si="44"/>
        <v>1396.509</v>
      </c>
      <c r="J84" s="121">
        <f t="shared" si="45"/>
        <v>3.7826738035267989E-2</v>
      </c>
      <c r="K84" s="121">
        <f t="shared" si="46"/>
        <v>0.37317402185140941</v>
      </c>
      <c r="L84" s="121">
        <f t="shared" si="47"/>
        <v>0.14751068557381297</v>
      </c>
      <c r="M84" s="122">
        <f t="shared" si="48"/>
        <v>22.821999999999999</v>
      </c>
      <c r="N84" s="123">
        <f t="shared" si="49"/>
        <v>7.160712891932669E-2</v>
      </c>
      <c r="O84" s="123">
        <f t="shared" si="50"/>
        <v>42.176598933483419</v>
      </c>
      <c r="P84" s="234">
        <f t="shared" si="51"/>
        <v>17</v>
      </c>
      <c r="Q84" s="235">
        <f t="shared" si="52"/>
        <v>1</v>
      </c>
      <c r="R84" s="235">
        <f t="shared" si="53"/>
        <v>589</v>
      </c>
      <c r="T84">
        <v>525</v>
      </c>
      <c r="U84">
        <v>5003</v>
      </c>
      <c r="V84" t="s">
        <v>390</v>
      </c>
      <c r="W84">
        <v>1396.509</v>
      </c>
      <c r="X84">
        <v>750.346</v>
      </c>
      <c r="Y84">
        <v>1.861</v>
      </c>
      <c r="Z84">
        <v>22.821999999999999</v>
      </c>
      <c r="AA84">
        <v>71.773859999999999</v>
      </c>
      <c r="AB84">
        <v>2.7149709999999998</v>
      </c>
      <c r="AC84">
        <v>26.784140000000001</v>
      </c>
      <c r="AD84" s="1">
        <v>206</v>
      </c>
      <c r="AE84">
        <v>1</v>
      </c>
      <c r="AF84">
        <v>589</v>
      </c>
      <c r="AG84">
        <v>80</v>
      </c>
      <c r="AH84">
        <v>19.457069000000001</v>
      </c>
      <c r="AI84">
        <v>2750.8</v>
      </c>
      <c r="AJ84">
        <v>0</v>
      </c>
      <c r="AK84">
        <v>17</v>
      </c>
      <c r="AL84">
        <v>1777</v>
      </c>
      <c r="AM84" t="s">
        <v>391</v>
      </c>
      <c r="AN84" t="s">
        <v>626</v>
      </c>
      <c r="AO84">
        <v>1396.509</v>
      </c>
      <c r="AR84" t="s">
        <v>118</v>
      </c>
      <c r="AS84" t="s">
        <v>124</v>
      </c>
      <c r="AT84" t="s">
        <v>255</v>
      </c>
      <c r="AU84" t="s">
        <v>390</v>
      </c>
      <c r="AV84" t="s">
        <v>48</v>
      </c>
      <c r="AW84">
        <v>1</v>
      </c>
      <c r="BB84">
        <v>0.97947368421052639</v>
      </c>
      <c r="BC84" t="s">
        <v>66</v>
      </c>
      <c r="BF84" t="s">
        <v>118</v>
      </c>
      <c r="BG84" t="s">
        <v>124</v>
      </c>
      <c r="BH84" t="s">
        <v>390</v>
      </c>
      <c r="BI84">
        <v>5003</v>
      </c>
      <c r="BJ84">
        <v>1</v>
      </c>
      <c r="BK84" t="s">
        <v>255</v>
      </c>
      <c r="BL84" t="s">
        <v>176</v>
      </c>
      <c r="BM84">
        <v>0.97947368421052639</v>
      </c>
      <c r="BN84" t="s">
        <v>66</v>
      </c>
      <c r="BO84" t="s">
        <v>180</v>
      </c>
      <c r="BP84">
        <v>1396.509</v>
      </c>
    </row>
    <row r="85" spans="1:68" ht="16.5" x14ac:dyDescent="0.25">
      <c r="A85" s="129" t="str">
        <f t="shared" si="36"/>
        <v>신흥교통</v>
      </c>
      <c r="B85" s="130" t="str">
        <f t="shared" si="37"/>
        <v>이영재</v>
      </c>
      <c r="C85" s="131" t="str">
        <f t="shared" si="38"/>
        <v>B</v>
      </c>
      <c r="D85" s="132">
        <f t="shared" si="39"/>
        <v>0.90032258064516124</v>
      </c>
      <c r="E85" s="133">
        <f t="shared" si="40"/>
        <v>6684</v>
      </c>
      <c r="F85" s="134" t="str">
        <f t="shared" si="41"/>
        <v>330</v>
      </c>
      <c r="G85" s="135" t="str">
        <f t="shared" si="42"/>
        <v>70바4014</v>
      </c>
      <c r="H85" s="136">
        <f t="shared" si="43"/>
        <v>1</v>
      </c>
      <c r="I85" s="137">
        <f t="shared" si="44"/>
        <v>5487.3689999999997</v>
      </c>
      <c r="J85" s="138">
        <f t="shared" si="45"/>
        <v>8.950023004679673E-3</v>
      </c>
      <c r="K85" s="138">
        <f t="shared" si="46"/>
        <v>0.2385489539558229</v>
      </c>
      <c r="L85" s="138">
        <f t="shared" si="47"/>
        <v>9.7861106114788349E-2</v>
      </c>
      <c r="M85" s="139">
        <f t="shared" si="48"/>
        <v>20.667999999999999</v>
      </c>
      <c r="N85" s="140">
        <f t="shared" si="49"/>
        <v>3.64473393351167E-2</v>
      </c>
      <c r="O85" s="140">
        <f t="shared" si="50"/>
        <v>1.9863799937638604</v>
      </c>
      <c r="P85" s="232">
        <f t="shared" si="51"/>
        <v>1</v>
      </c>
      <c r="Q85" s="233">
        <f t="shared" si="52"/>
        <v>2</v>
      </c>
      <c r="R85" s="233">
        <f t="shared" si="53"/>
        <v>109</v>
      </c>
      <c r="T85">
        <v>525</v>
      </c>
      <c r="U85">
        <v>6684</v>
      </c>
      <c r="V85" t="s">
        <v>392</v>
      </c>
      <c r="W85">
        <v>5487.3689999999997</v>
      </c>
      <c r="X85">
        <v>1966.1559999999999</v>
      </c>
      <c r="Y85">
        <v>2.7909999999999999</v>
      </c>
      <c r="Z85">
        <v>20.667999999999999</v>
      </c>
      <c r="AA85">
        <v>158.65467599999999</v>
      </c>
      <c r="AB85">
        <v>1.4199630000000001</v>
      </c>
      <c r="AC85">
        <v>37.846907000000002</v>
      </c>
      <c r="AD85" s="1">
        <v>537</v>
      </c>
      <c r="AE85">
        <v>2</v>
      </c>
      <c r="AF85">
        <v>109</v>
      </c>
      <c r="AG85">
        <v>105</v>
      </c>
      <c r="AH85">
        <v>34.586872</v>
      </c>
      <c r="AI85">
        <v>42166.6</v>
      </c>
      <c r="AJ85">
        <v>1534.4</v>
      </c>
      <c r="AK85">
        <v>1</v>
      </c>
      <c r="AL85">
        <v>150</v>
      </c>
      <c r="AM85" t="s">
        <v>393</v>
      </c>
      <c r="AN85" t="s">
        <v>627</v>
      </c>
      <c r="AO85">
        <v>5487.3689999999997</v>
      </c>
      <c r="AR85" t="s">
        <v>118</v>
      </c>
      <c r="AS85" t="s">
        <v>120</v>
      </c>
      <c r="AT85" t="s">
        <v>222</v>
      </c>
      <c r="AU85" t="s">
        <v>392</v>
      </c>
      <c r="AV85" t="s">
        <v>48</v>
      </c>
      <c r="AW85">
        <v>1</v>
      </c>
      <c r="BB85">
        <v>0.90032258064516124</v>
      </c>
      <c r="BC85" t="s">
        <v>68</v>
      </c>
      <c r="BF85" t="s">
        <v>118</v>
      </c>
      <c r="BG85" t="s">
        <v>120</v>
      </c>
      <c r="BH85" t="s">
        <v>392</v>
      </c>
      <c r="BI85">
        <v>6684</v>
      </c>
      <c r="BJ85">
        <v>1</v>
      </c>
      <c r="BK85" t="s">
        <v>222</v>
      </c>
      <c r="BL85" t="s">
        <v>176</v>
      </c>
      <c r="BM85">
        <v>0.90032258064516124</v>
      </c>
      <c r="BN85" t="s">
        <v>68</v>
      </c>
      <c r="BO85" t="s">
        <v>177</v>
      </c>
      <c r="BP85">
        <v>5487.3689999999997</v>
      </c>
    </row>
    <row r="86" spans="1:68" ht="16.5" x14ac:dyDescent="0.25">
      <c r="A86" s="112" t="str">
        <f t="shared" si="36"/>
        <v>신흥교통</v>
      </c>
      <c r="B86" s="113" t="str">
        <f t="shared" si="37"/>
        <v>이영현</v>
      </c>
      <c r="C86" s="114" t="str">
        <f t="shared" si="38"/>
        <v>D</v>
      </c>
      <c r="D86" s="115">
        <f t="shared" si="39"/>
        <v>0.80601624879653011</v>
      </c>
      <c r="E86" s="116">
        <f t="shared" si="40"/>
        <v>785</v>
      </c>
      <c r="F86" s="117" t="str">
        <f t="shared" si="41"/>
        <v>82</v>
      </c>
      <c r="G86" s="118" t="str">
        <f t="shared" si="42"/>
        <v>74바1005</v>
      </c>
      <c r="H86" s="119">
        <f t="shared" si="43"/>
        <v>2</v>
      </c>
      <c r="I86" s="120">
        <f t="shared" si="44"/>
        <v>2606.3519999999999</v>
      </c>
      <c r="J86" s="121">
        <f t="shared" si="45"/>
        <v>1.8221819207477761E-2</v>
      </c>
      <c r="K86" s="121">
        <f t="shared" si="46"/>
        <v>0.42721445372537409</v>
      </c>
      <c r="L86" s="121">
        <f t="shared" si="47"/>
        <v>0.15961006034488051</v>
      </c>
      <c r="M86" s="122">
        <f t="shared" si="48"/>
        <v>15.51</v>
      </c>
      <c r="N86" s="123">
        <f t="shared" si="49"/>
        <v>0</v>
      </c>
      <c r="O86" s="123">
        <f t="shared" si="50"/>
        <v>9.0548015003345679</v>
      </c>
      <c r="P86" s="234">
        <f t="shared" si="51"/>
        <v>44</v>
      </c>
      <c r="Q86" s="235">
        <f t="shared" si="52"/>
        <v>0</v>
      </c>
      <c r="R86" s="235">
        <f t="shared" si="53"/>
        <v>236</v>
      </c>
      <c r="T86">
        <v>525</v>
      </c>
      <c r="U86">
        <v>785</v>
      </c>
      <c r="V86" t="s">
        <v>394</v>
      </c>
      <c r="W86">
        <v>2606.3519999999999</v>
      </c>
      <c r="X86">
        <v>1296.278</v>
      </c>
      <c r="Y86">
        <v>2.0110000000000001</v>
      </c>
      <c r="Z86">
        <v>15.51</v>
      </c>
      <c r="AA86">
        <v>168.508861</v>
      </c>
      <c r="AB86">
        <v>3.070538</v>
      </c>
      <c r="AC86">
        <v>71.989420999999993</v>
      </c>
      <c r="AD86" s="1">
        <v>416</v>
      </c>
      <c r="AE86">
        <v>0</v>
      </c>
      <c r="AF86">
        <v>236</v>
      </c>
      <c r="AG86">
        <v>66</v>
      </c>
      <c r="AH86">
        <v>15.467150999999999</v>
      </c>
      <c r="AI86">
        <v>391.9</v>
      </c>
      <c r="AJ86">
        <v>0</v>
      </c>
      <c r="AK86">
        <v>44</v>
      </c>
      <c r="AL86">
        <v>24747</v>
      </c>
      <c r="AM86" t="s">
        <v>395</v>
      </c>
      <c r="AN86" t="s">
        <v>628</v>
      </c>
      <c r="AO86">
        <v>2488.375</v>
      </c>
      <c r="AR86" t="s">
        <v>118</v>
      </c>
      <c r="AS86" t="s">
        <v>123</v>
      </c>
      <c r="AT86" t="s">
        <v>253</v>
      </c>
      <c r="AU86" t="s">
        <v>394</v>
      </c>
      <c r="AV86" t="s">
        <v>48</v>
      </c>
      <c r="AW86">
        <v>2</v>
      </c>
      <c r="BB86">
        <v>0.80601624879653011</v>
      </c>
      <c r="BC86" t="s">
        <v>67</v>
      </c>
      <c r="BF86" t="s">
        <v>118</v>
      </c>
      <c r="BG86" t="s">
        <v>123</v>
      </c>
      <c r="BH86" t="s">
        <v>394</v>
      </c>
      <c r="BI86">
        <v>785</v>
      </c>
      <c r="BJ86">
        <v>2</v>
      </c>
      <c r="BK86" t="s">
        <v>253</v>
      </c>
      <c r="BL86" t="s">
        <v>248</v>
      </c>
      <c r="BM86">
        <v>0.80601624879653011</v>
      </c>
      <c r="BN86" t="s">
        <v>67</v>
      </c>
      <c r="BO86" t="s">
        <v>181</v>
      </c>
      <c r="BP86">
        <v>2606.3519999999999</v>
      </c>
    </row>
    <row r="87" spans="1:68" ht="16.5" x14ac:dyDescent="0.25">
      <c r="A87" s="129" t="str">
        <f t="shared" si="36"/>
        <v>신흥교통</v>
      </c>
      <c r="B87" s="130" t="str">
        <f t="shared" si="37"/>
        <v>이정환</v>
      </c>
      <c r="C87" s="131" t="str">
        <f t="shared" si="38"/>
        <v>D</v>
      </c>
      <c r="D87" s="132">
        <f t="shared" si="39"/>
        <v>0.8090945442129569</v>
      </c>
      <c r="E87" s="133">
        <f t="shared" si="40"/>
        <v>7615</v>
      </c>
      <c r="F87" s="134" t="str">
        <f t="shared" si="41"/>
        <v>93</v>
      </c>
      <c r="G87" s="135" t="str">
        <f t="shared" si="42"/>
        <v>70바4005</v>
      </c>
      <c r="H87" s="136">
        <f t="shared" si="43"/>
        <v>13</v>
      </c>
      <c r="I87" s="137">
        <f t="shared" si="44"/>
        <v>1767.1209999999999</v>
      </c>
      <c r="J87" s="138">
        <f t="shared" si="45"/>
        <v>4.0935618335247774E-2</v>
      </c>
      <c r="K87" s="138">
        <f t="shared" si="46"/>
        <v>0.38955859099325929</v>
      </c>
      <c r="L87" s="138">
        <f t="shared" si="47"/>
        <v>0.22975223541568462</v>
      </c>
      <c r="M87" s="139">
        <f t="shared" si="48"/>
        <v>18.192</v>
      </c>
      <c r="N87" s="140">
        <f t="shared" si="49"/>
        <v>0</v>
      </c>
      <c r="O87" s="140">
        <f t="shared" si="50"/>
        <v>8.8845076256804134</v>
      </c>
      <c r="P87" s="232">
        <f t="shared" si="51"/>
        <v>9</v>
      </c>
      <c r="Q87" s="233">
        <f t="shared" si="52"/>
        <v>0</v>
      </c>
      <c r="R87" s="233">
        <f t="shared" si="53"/>
        <v>157</v>
      </c>
      <c r="T87">
        <v>525</v>
      </c>
      <c r="U87">
        <v>7615</v>
      </c>
      <c r="V87" t="s">
        <v>396</v>
      </c>
      <c r="W87">
        <v>1767.1210000000001</v>
      </c>
      <c r="X87">
        <v>988.83799999999997</v>
      </c>
      <c r="Y87">
        <v>1.7869999999999999</v>
      </c>
      <c r="Z87">
        <v>18.192</v>
      </c>
      <c r="AA87">
        <v>115.49247800000001</v>
      </c>
      <c r="AB87">
        <v>4.7277560000000003</v>
      </c>
      <c r="AC87">
        <v>44.991087</v>
      </c>
      <c r="AD87" s="1">
        <v>406</v>
      </c>
      <c r="AE87">
        <v>0</v>
      </c>
      <c r="AF87">
        <v>157</v>
      </c>
      <c r="AG87">
        <v>75</v>
      </c>
      <c r="AH87">
        <v>15.300744999999999</v>
      </c>
      <c r="AI87">
        <v>282.10000000000002</v>
      </c>
      <c r="AJ87">
        <v>0</v>
      </c>
      <c r="AK87">
        <v>9</v>
      </c>
      <c r="AL87">
        <v>6028</v>
      </c>
      <c r="AM87" t="s">
        <v>397</v>
      </c>
      <c r="AN87" t="s">
        <v>629</v>
      </c>
      <c r="AO87">
        <v>235.953</v>
      </c>
      <c r="AR87" t="s">
        <v>118</v>
      </c>
      <c r="AS87" t="s">
        <v>124</v>
      </c>
      <c r="AT87" t="s">
        <v>254</v>
      </c>
      <c r="AU87" t="s">
        <v>396</v>
      </c>
      <c r="AV87" t="s">
        <v>48</v>
      </c>
      <c r="AW87">
        <v>13</v>
      </c>
      <c r="BB87">
        <v>0.8090945442129569</v>
      </c>
      <c r="BC87" t="s">
        <v>67</v>
      </c>
      <c r="BF87" t="s">
        <v>118</v>
      </c>
      <c r="BG87" t="s">
        <v>124</v>
      </c>
      <c r="BH87" t="s">
        <v>396</v>
      </c>
      <c r="BI87">
        <v>7615</v>
      </c>
      <c r="BJ87">
        <v>13</v>
      </c>
      <c r="BK87" t="s">
        <v>254</v>
      </c>
      <c r="BL87" t="s">
        <v>205</v>
      </c>
      <c r="BM87">
        <v>0.8090945442129569</v>
      </c>
      <c r="BN87" t="s">
        <v>67</v>
      </c>
      <c r="BO87" t="s">
        <v>181</v>
      </c>
      <c r="BP87">
        <v>1767.1209999999999</v>
      </c>
    </row>
    <row r="88" spans="1:68" ht="16.5" x14ac:dyDescent="0.25">
      <c r="A88" s="112" t="str">
        <f t="shared" ref="A88:A109" si="54">BF88</f>
        <v>신흥교통</v>
      </c>
      <c r="B88" s="113" t="str">
        <f t="shared" ref="B88:B109" si="55">BH88</f>
        <v>이제윤</v>
      </c>
      <c r="C88" s="114" t="str">
        <f t="shared" ref="C88:C109" si="56">BN88</f>
        <v>F</v>
      </c>
      <c r="D88" s="115">
        <f t="shared" ref="D88:D109" si="57">BM88</f>
        <v>0.79728043826536155</v>
      </c>
      <c r="E88" s="116">
        <f t="shared" ref="E88:E109" si="58">U88</f>
        <v>6559</v>
      </c>
      <c r="F88" s="117" t="str">
        <f t="shared" ref="F88:F109" si="59">BG88</f>
        <v>46</v>
      </c>
      <c r="G88" s="118" t="str">
        <f t="shared" ref="G88:G109" si="60">BK88</f>
        <v>71바6276</v>
      </c>
      <c r="H88" s="119">
        <f t="shared" ref="H88:H109" si="61">BJ88</f>
        <v>8</v>
      </c>
      <c r="I88" s="120">
        <f t="shared" ref="I88:I109" si="62">BP88</f>
        <v>1409.846</v>
      </c>
      <c r="J88" s="121">
        <f t="shared" ref="J88:J109" si="63">AB88/AA88</f>
        <v>2.7842022424349838E-2</v>
      </c>
      <c r="K88" s="121">
        <f t="shared" ref="K88:K109" si="64">AC88/AA88</f>
        <v>0.41982626247590626</v>
      </c>
      <c r="L88" s="121">
        <f t="shared" ref="L88:L109" si="65">AD88/I88</f>
        <v>0.23477741540565422</v>
      </c>
      <c r="M88" s="122">
        <f t="shared" ref="M88:M109" si="66">Z88</f>
        <v>18.155000000000001</v>
      </c>
      <c r="N88" s="123">
        <f t="shared" ref="N88:N109" si="67">AE88*100/W88</f>
        <v>7.0929732750952934E-2</v>
      </c>
      <c r="O88" s="123">
        <f t="shared" ref="O88:O109" si="68">AF88*100/W88</f>
        <v>28.513752565883081</v>
      </c>
      <c r="P88" s="234">
        <f t="shared" ref="P88:P109" si="69">AK88</f>
        <v>27</v>
      </c>
      <c r="Q88" s="235">
        <f t="shared" ref="Q88:Q109" si="70">AE88</f>
        <v>1</v>
      </c>
      <c r="R88" s="235">
        <f t="shared" ref="R88:R109" si="71">AF88</f>
        <v>402</v>
      </c>
      <c r="T88">
        <v>525</v>
      </c>
      <c r="U88">
        <v>6559</v>
      </c>
      <c r="V88" t="s">
        <v>398</v>
      </c>
      <c r="W88">
        <v>1409.846</v>
      </c>
      <c r="X88">
        <v>774.61099999999999</v>
      </c>
      <c r="Y88">
        <v>1.82</v>
      </c>
      <c r="Z88">
        <v>18.155000000000001</v>
      </c>
      <c r="AA88">
        <v>91.956646000000006</v>
      </c>
      <c r="AB88">
        <v>2.5602589999999998</v>
      </c>
      <c r="AC88">
        <v>38.605815</v>
      </c>
      <c r="AD88" s="1">
        <v>331</v>
      </c>
      <c r="AE88">
        <v>1</v>
      </c>
      <c r="AF88">
        <v>402</v>
      </c>
      <c r="AG88">
        <v>67</v>
      </c>
      <c r="AH88">
        <v>15.331637000000001</v>
      </c>
      <c r="AI88">
        <v>285.7</v>
      </c>
      <c r="AJ88">
        <v>0</v>
      </c>
      <c r="AK88">
        <v>27</v>
      </c>
      <c r="AL88">
        <v>11131</v>
      </c>
      <c r="AM88" t="s">
        <v>399</v>
      </c>
      <c r="AN88" t="s">
        <v>630</v>
      </c>
      <c r="AO88">
        <v>316.48200000000003</v>
      </c>
      <c r="AR88" t="s">
        <v>118</v>
      </c>
      <c r="AS88" t="s">
        <v>121</v>
      </c>
      <c r="AT88" t="s">
        <v>232</v>
      </c>
      <c r="AU88" t="s">
        <v>398</v>
      </c>
      <c r="AV88" t="s">
        <v>48</v>
      </c>
      <c r="AW88">
        <v>8</v>
      </c>
      <c r="BB88">
        <v>0.79728043826536155</v>
      </c>
      <c r="BC88" t="s">
        <v>70</v>
      </c>
      <c r="BF88" t="s">
        <v>118</v>
      </c>
      <c r="BG88" t="s">
        <v>121</v>
      </c>
      <c r="BH88" t="s">
        <v>398</v>
      </c>
      <c r="BI88">
        <v>6559</v>
      </c>
      <c r="BJ88">
        <v>8</v>
      </c>
      <c r="BK88" t="s">
        <v>232</v>
      </c>
      <c r="BL88" t="s">
        <v>252</v>
      </c>
      <c r="BM88">
        <v>0.79728043826536155</v>
      </c>
      <c r="BN88" t="s">
        <v>70</v>
      </c>
      <c r="BO88" t="s">
        <v>190</v>
      </c>
      <c r="BP88">
        <v>1409.846</v>
      </c>
    </row>
    <row r="89" spans="1:68" ht="16.5" x14ac:dyDescent="0.25">
      <c r="A89" s="129" t="str">
        <f t="shared" si="54"/>
        <v>신흥교통</v>
      </c>
      <c r="B89" s="130" t="str">
        <f t="shared" si="55"/>
        <v>이종원</v>
      </c>
      <c r="C89" s="131" t="str">
        <f t="shared" si="56"/>
        <v>A</v>
      </c>
      <c r="D89" s="132">
        <f t="shared" si="57"/>
        <v>0.98789473684210527</v>
      </c>
      <c r="E89" s="133">
        <f t="shared" si="58"/>
        <v>9940</v>
      </c>
      <c r="F89" s="134" t="str">
        <f t="shared" si="59"/>
        <v>46</v>
      </c>
      <c r="G89" s="135" t="str">
        <f t="shared" si="60"/>
        <v>71바6288</v>
      </c>
      <c r="H89" s="136">
        <f t="shared" si="61"/>
        <v>1</v>
      </c>
      <c r="I89" s="137">
        <f t="shared" si="62"/>
        <v>795.36800000000005</v>
      </c>
      <c r="J89" s="138">
        <f t="shared" si="63"/>
        <v>4.7210737005629985E-2</v>
      </c>
      <c r="K89" s="138">
        <f t="shared" si="64"/>
        <v>0.33284375419086626</v>
      </c>
      <c r="L89" s="138">
        <f t="shared" si="65"/>
        <v>0.11944156667102523</v>
      </c>
      <c r="M89" s="139">
        <f t="shared" si="66"/>
        <v>17.774000000000001</v>
      </c>
      <c r="N89" s="140">
        <f t="shared" si="67"/>
        <v>0</v>
      </c>
      <c r="O89" s="140">
        <f t="shared" si="68"/>
        <v>7.666854484318848</v>
      </c>
      <c r="P89" s="232">
        <f t="shared" si="69"/>
        <v>4</v>
      </c>
      <c r="Q89" s="233">
        <f t="shared" si="70"/>
        <v>0</v>
      </c>
      <c r="R89" s="233">
        <f t="shared" si="71"/>
        <v>63</v>
      </c>
      <c r="T89">
        <v>525</v>
      </c>
      <c r="U89">
        <v>9940</v>
      </c>
      <c r="V89" t="s">
        <v>400</v>
      </c>
      <c r="W89">
        <v>821.71900000000005</v>
      </c>
      <c r="X89">
        <v>440.08199999999999</v>
      </c>
      <c r="Y89">
        <v>1.867</v>
      </c>
      <c r="Z89">
        <v>17.774000000000001</v>
      </c>
      <c r="AA89">
        <v>47.305256</v>
      </c>
      <c r="AB89">
        <v>2.2333159999999999</v>
      </c>
      <c r="AC89">
        <v>15.745259000000001</v>
      </c>
      <c r="AD89" s="1">
        <v>95</v>
      </c>
      <c r="AE89">
        <v>0</v>
      </c>
      <c r="AF89">
        <v>63</v>
      </c>
      <c r="AG89">
        <v>90</v>
      </c>
      <c r="AH89">
        <v>17.370564000000002</v>
      </c>
      <c r="AI89">
        <v>447.5</v>
      </c>
      <c r="AJ89">
        <v>5.6</v>
      </c>
      <c r="AK89">
        <v>4</v>
      </c>
      <c r="AL89">
        <v>913</v>
      </c>
      <c r="AM89" t="s">
        <v>401</v>
      </c>
      <c r="AN89" t="s">
        <v>631</v>
      </c>
      <c r="AO89">
        <v>795.36800000000005</v>
      </c>
      <c r="AR89" t="s">
        <v>118</v>
      </c>
      <c r="AS89" t="s">
        <v>121</v>
      </c>
      <c r="AT89" t="s">
        <v>240</v>
      </c>
      <c r="AU89" t="s">
        <v>400</v>
      </c>
      <c r="AV89" t="s">
        <v>198</v>
      </c>
      <c r="AW89">
        <v>1</v>
      </c>
      <c r="BB89">
        <v>0.98789473684210527</v>
      </c>
      <c r="BC89" t="s">
        <v>66</v>
      </c>
      <c r="BF89" t="s">
        <v>118</v>
      </c>
      <c r="BG89" t="s">
        <v>121</v>
      </c>
      <c r="BH89" t="s">
        <v>400</v>
      </c>
      <c r="BI89">
        <v>9940</v>
      </c>
      <c r="BJ89">
        <v>1</v>
      </c>
      <c r="BK89" t="s">
        <v>240</v>
      </c>
      <c r="BL89" t="s">
        <v>176</v>
      </c>
      <c r="BM89">
        <v>0.98789473684210527</v>
      </c>
      <c r="BN89" t="s">
        <v>66</v>
      </c>
      <c r="BO89" t="s">
        <v>180</v>
      </c>
      <c r="BP89">
        <v>795.36800000000005</v>
      </c>
    </row>
    <row r="90" spans="1:68" ht="16.5" x14ac:dyDescent="0.25">
      <c r="A90" s="112" t="str">
        <f t="shared" si="54"/>
        <v>신흥교통</v>
      </c>
      <c r="B90" s="113" t="str">
        <f t="shared" si="55"/>
        <v>이준영</v>
      </c>
      <c r="C90" s="114" t="str">
        <f t="shared" si="56"/>
        <v>S</v>
      </c>
      <c r="D90" s="115">
        <f t="shared" si="57"/>
        <v>1.0121172513466818</v>
      </c>
      <c r="E90" s="116">
        <f t="shared" si="58"/>
        <v>8125</v>
      </c>
      <c r="F90" s="117" t="str">
        <f t="shared" si="59"/>
        <v>93</v>
      </c>
      <c r="G90" s="118" t="str">
        <f t="shared" si="60"/>
        <v>71바6296</v>
      </c>
      <c r="H90" s="119">
        <f t="shared" si="61"/>
        <v>2</v>
      </c>
      <c r="I90" s="120">
        <f t="shared" si="62"/>
        <v>2551.9700000000003</v>
      </c>
      <c r="J90" s="121">
        <f t="shared" si="63"/>
        <v>3.7430566869405116E-2</v>
      </c>
      <c r="K90" s="121">
        <f t="shared" si="64"/>
        <v>0.37118868155519841</v>
      </c>
      <c r="L90" s="121">
        <f t="shared" si="65"/>
        <v>0.1869144229751917</v>
      </c>
      <c r="M90" s="122">
        <f t="shared" si="66"/>
        <v>17.838999999999999</v>
      </c>
      <c r="N90" s="123">
        <f t="shared" si="67"/>
        <v>3.9185413621633483E-2</v>
      </c>
      <c r="O90" s="123">
        <f t="shared" si="68"/>
        <v>2.4686810581629097</v>
      </c>
      <c r="P90" s="234">
        <f t="shared" si="69"/>
        <v>4</v>
      </c>
      <c r="Q90" s="235">
        <f t="shared" si="70"/>
        <v>1</v>
      </c>
      <c r="R90" s="235">
        <f t="shared" si="71"/>
        <v>63</v>
      </c>
      <c r="T90">
        <v>525</v>
      </c>
      <c r="U90">
        <v>8125</v>
      </c>
      <c r="V90" t="s">
        <v>402</v>
      </c>
      <c r="W90">
        <v>2551.9699999999998</v>
      </c>
      <c r="X90">
        <v>1389.5820000000001</v>
      </c>
      <c r="Y90">
        <v>1.837</v>
      </c>
      <c r="Z90">
        <v>17.838999999999999</v>
      </c>
      <c r="AA90">
        <v>158.937454</v>
      </c>
      <c r="AB90">
        <v>5.9491189999999996</v>
      </c>
      <c r="AC90">
        <v>58.995784</v>
      </c>
      <c r="AD90" s="1">
        <v>477</v>
      </c>
      <c r="AE90">
        <v>1</v>
      </c>
      <c r="AF90">
        <v>63</v>
      </c>
      <c r="AG90">
        <v>90</v>
      </c>
      <c r="AH90">
        <v>16.056441</v>
      </c>
      <c r="AI90">
        <v>3693.9</v>
      </c>
      <c r="AJ90">
        <v>45.5</v>
      </c>
      <c r="AK90">
        <v>4</v>
      </c>
      <c r="AL90">
        <v>1302</v>
      </c>
      <c r="AM90" t="s">
        <v>403</v>
      </c>
      <c r="AN90" t="s">
        <v>632</v>
      </c>
      <c r="AO90">
        <v>2405.9830000000002</v>
      </c>
      <c r="AR90" t="s">
        <v>118</v>
      </c>
      <c r="AS90" t="s">
        <v>124</v>
      </c>
      <c r="AT90" t="s">
        <v>256</v>
      </c>
      <c r="AU90" t="s">
        <v>402</v>
      </c>
      <c r="AV90" t="s">
        <v>48</v>
      </c>
      <c r="AW90">
        <v>2</v>
      </c>
      <c r="BB90">
        <v>1.0121172513466818</v>
      </c>
      <c r="BC90" t="s">
        <v>71</v>
      </c>
      <c r="BF90" t="s">
        <v>118</v>
      </c>
      <c r="BG90" t="s">
        <v>124</v>
      </c>
      <c r="BH90" t="s">
        <v>402</v>
      </c>
      <c r="BI90">
        <v>8125</v>
      </c>
      <c r="BJ90">
        <v>2</v>
      </c>
      <c r="BK90" t="s">
        <v>256</v>
      </c>
      <c r="BL90" t="s">
        <v>244</v>
      </c>
      <c r="BM90">
        <v>1.0121172513466818</v>
      </c>
      <c r="BN90" t="s">
        <v>71</v>
      </c>
      <c r="BO90" t="s">
        <v>178</v>
      </c>
      <c r="BP90">
        <v>2551.9700000000003</v>
      </c>
    </row>
    <row r="91" spans="1:68" ht="16.5" x14ac:dyDescent="0.25">
      <c r="A91" s="129" t="str">
        <f t="shared" si="54"/>
        <v>신흥교통</v>
      </c>
      <c r="B91" s="130" t="str">
        <f t="shared" si="55"/>
        <v>이진수</v>
      </c>
      <c r="C91" s="131" t="str">
        <f t="shared" si="56"/>
        <v>A</v>
      </c>
      <c r="D91" s="132">
        <f t="shared" si="57"/>
        <v>0.97095238095238101</v>
      </c>
      <c r="E91" s="133">
        <f t="shared" si="58"/>
        <v>463</v>
      </c>
      <c r="F91" s="134" t="str">
        <f t="shared" si="59"/>
        <v>13</v>
      </c>
      <c r="G91" s="135" t="str">
        <f t="shared" si="60"/>
        <v>70바4010</v>
      </c>
      <c r="H91" s="136">
        <f t="shared" si="61"/>
        <v>1</v>
      </c>
      <c r="I91" s="137">
        <f t="shared" si="62"/>
        <v>2453.6320000000001</v>
      </c>
      <c r="J91" s="138">
        <f t="shared" si="63"/>
        <v>8.6532051202784545E-3</v>
      </c>
      <c r="K91" s="138">
        <f t="shared" si="64"/>
        <v>0.38988850736787656</v>
      </c>
      <c r="L91" s="138">
        <f t="shared" si="65"/>
        <v>0.20744757159997912</v>
      </c>
      <c r="M91" s="139">
        <f t="shared" si="66"/>
        <v>14.618</v>
      </c>
      <c r="N91" s="140">
        <f t="shared" si="67"/>
        <v>21.9266784913141</v>
      </c>
      <c r="O91" s="140">
        <f t="shared" si="68"/>
        <v>17.198993166049352</v>
      </c>
      <c r="P91" s="232">
        <f t="shared" si="69"/>
        <v>6</v>
      </c>
      <c r="Q91" s="233">
        <f t="shared" si="70"/>
        <v>538</v>
      </c>
      <c r="R91" s="233">
        <f t="shared" si="71"/>
        <v>422</v>
      </c>
      <c r="T91">
        <v>525</v>
      </c>
      <c r="U91">
        <v>463</v>
      </c>
      <c r="V91" t="s">
        <v>633</v>
      </c>
      <c r="W91">
        <v>2453.6320000000001</v>
      </c>
      <c r="X91">
        <v>1203.057</v>
      </c>
      <c r="Y91">
        <v>2.0390000000000001</v>
      </c>
      <c r="Z91">
        <v>14.618</v>
      </c>
      <c r="AA91">
        <v>155.43107800000001</v>
      </c>
      <c r="AB91">
        <v>1.3449770000000001</v>
      </c>
      <c r="AC91">
        <v>60.600791000000001</v>
      </c>
      <c r="AD91" s="1">
        <v>509</v>
      </c>
      <c r="AE91">
        <v>538</v>
      </c>
      <c r="AF91">
        <v>422</v>
      </c>
      <c r="AG91">
        <v>130</v>
      </c>
      <c r="AH91">
        <v>15.78598</v>
      </c>
      <c r="AI91">
        <v>38</v>
      </c>
      <c r="AJ91">
        <v>0</v>
      </c>
      <c r="AK91">
        <v>6</v>
      </c>
      <c r="AL91">
        <v>5472</v>
      </c>
      <c r="AM91" t="s">
        <v>634</v>
      </c>
      <c r="AN91" t="s">
        <v>635</v>
      </c>
      <c r="AO91">
        <v>2453.6320000000001</v>
      </c>
      <c r="AR91" t="s">
        <v>118</v>
      </c>
      <c r="AS91" t="s">
        <v>119</v>
      </c>
      <c r="AT91" t="s">
        <v>486</v>
      </c>
      <c r="AU91" t="s">
        <v>633</v>
      </c>
      <c r="AV91" t="s">
        <v>48</v>
      </c>
      <c r="AW91">
        <v>1</v>
      </c>
      <c r="BB91">
        <v>0.97095238095238101</v>
      </c>
      <c r="BC91" t="s">
        <v>66</v>
      </c>
      <c r="BF91" t="s">
        <v>118</v>
      </c>
      <c r="BG91" t="s">
        <v>119</v>
      </c>
      <c r="BH91" t="s">
        <v>633</v>
      </c>
      <c r="BI91">
        <v>463</v>
      </c>
      <c r="BJ91">
        <v>1</v>
      </c>
      <c r="BK91" t="s">
        <v>486</v>
      </c>
      <c r="BL91" t="s">
        <v>176</v>
      </c>
      <c r="BM91">
        <v>0.97095238095238101</v>
      </c>
      <c r="BN91" t="s">
        <v>66</v>
      </c>
      <c r="BO91" t="s">
        <v>180</v>
      </c>
      <c r="BP91">
        <v>2453.6320000000001</v>
      </c>
    </row>
    <row r="92" spans="1:68" ht="16.5" x14ac:dyDescent="0.25">
      <c r="A92" s="112" t="str">
        <f t="shared" si="54"/>
        <v>신흥교통</v>
      </c>
      <c r="B92" s="113" t="str">
        <f t="shared" si="55"/>
        <v>이충식</v>
      </c>
      <c r="C92" s="114" t="str">
        <f t="shared" si="56"/>
        <v>D</v>
      </c>
      <c r="D92" s="115">
        <f t="shared" si="57"/>
        <v>0.82936244259908787</v>
      </c>
      <c r="E92" s="116">
        <f t="shared" si="58"/>
        <v>1013</v>
      </c>
      <c r="F92" s="117" t="str">
        <f t="shared" si="59"/>
        <v>46</v>
      </c>
      <c r="G92" s="118" t="str">
        <f t="shared" si="60"/>
        <v>71바6294</v>
      </c>
      <c r="H92" s="119">
        <f t="shared" si="61"/>
        <v>6</v>
      </c>
      <c r="I92" s="120">
        <f t="shared" si="62"/>
        <v>959.01099999999997</v>
      </c>
      <c r="J92" s="121">
        <f t="shared" si="63"/>
        <v>2.7759217192884381E-2</v>
      </c>
      <c r="K92" s="121">
        <f t="shared" si="64"/>
        <v>0.42332208571528268</v>
      </c>
      <c r="L92" s="121">
        <f t="shared" si="65"/>
        <v>0.16162484059098384</v>
      </c>
      <c r="M92" s="122">
        <f t="shared" si="66"/>
        <v>17.358000000000001</v>
      </c>
      <c r="N92" s="123">
        <f t="shared" si="67"/>
        <v>9.5890516044401145E-2</v>
      </c>
      <c r="O92" s="123">
        <f t="shared" si="68"/>
        <v>19.178103208880231</v>
      </c>
      <c r="P92" s="234">
        <f t="shared" si="69"/>
        <v>32</v>
      </c>
      <c r="Q92" s="235">
        <f t="shared" si="70"/>
        <v>1</v>
      </c>
      <c r="R92" s="235">
        <f t="shared" si="71"/>
        <v>200</v>
      </c>
      <c r="T92">
        <v>525</v>
      </c>
      <c r="U92">
        <v>1013</v>
      </c>
      <c r="V92" t="s">
        <v>404</v>
      </c>
      <c r="W92">
        <v>1042.856</v>
      </c>
      <c r="X92">
        <v>580.48099999999999</v>
      </c>
      <c r="Y92">
        <v>1.7969999999999999</v>
      </c>
      <c r="Z92">
        <v>17.358000000000001</v>
      </c>
      <c r="AA92">
        <v>72.618042000000003</v>
      </c>
      <c r="AB92">
        <v>2.0158200000000002</v>
      </c>
      <c r="AC92">
        <v>30.740821</v>
      </c>
      <c r="AD92" s="1">
        <v>155</v>
      </c>
      <c r="AE92">
        <v>1</v>
      </c>
      <c r="AF92">
        <v>200</v>
      </c>
      <c r="AG92">
        <v>77</v>
      </c>
      <c r="AH92">
        <v>14.360837999999999</v>
      </c>
      <c r="AI92">
        <v>174.9</v>
      </c>
      <c r="AJ92">
        <v>0</v>
      </c>
      <c r="AK92">
        <v>32</v>
      </c>
      <c r="AL92">
        <v>15653</v>
      </c>
      <c r="AM92" t="s">
        <v>405</v>
      </c>
      <c r="AN92" t="s">
        <v>636</v>
      </c>
      <c r="AO92">
        <v>284.39400000000001</v>
      </c>
      <c r="AR92" t="s">
        <v>118</v>
      </c>
      <c r="AS92" t="s">
        <v>121</v>
      </c>
      <c r="AT92" t="s">
        <v>243</v>
      </c>
      <c r="AU92" t="s">
        <v>404</v>
      </c>
      <c r="AV92" t="s">
        <v>48</v>
      </c>
      <c r="AW92">
        <v>6</v>
      </c>
      <c r="BB92">
        <v>0.82936244259908787</v>
      </c>
      <c r="BC92" t="s">
        <v>67</v>
      </c>
      <c r="BF92" t="s">
        <v>118</v>
      </c>
      <c r="BG92" t="s">
        <v>121</v>
      </c>
      <c r="BH92" t="s">
        <v>404</v>
      </c>
      <c r="BI92">
        <v>1013</v>
      </c>
      <c r="BJ92">
        <v>6</v>
      </c>
      <c r="BK92" t="s">
        <v>243</v>
      </c>
      <c r="BL92" t="s">
        <v>232</v>
      </c>
      <c r="BM92">
        <v>0.82936244259908787</v>
      </c>
      <c r="BN92" t="s">
        <v>67</v>
      </c>
      <c r="BO92" t="s">
        <v>181</v>
      </c>
      <c r="BP92">
        <v>959.01099999999997</v>
      </c>
    </row>
    <row r="93" spans="1:68" ht="16.5" x14ac:dyDescent="0.25">
      <c r="A93" s="129" t="str">
        <f t="shared" si="54"/>
        <v>신흥교통</v>
      </c>
      <c r="B93" s="130" t="str">
        <f t="shared" si="55"/>
        <v>이충열</v>
      </c>
      <c r="C93" s="131" t="str">
        <f t="shared" si="56"/>
        <v>S</v>
      </c>
      <c r="D93" s="132">
        <f t="shared" si="57"/>
        <v>1.0177777777777779</v>
      </c>
      <c r="E93" s="133">
        <f t="shared" si="58"/>
        <v>276</v>
      </c>
      <c r="F93" s="134" t="str">
        <f t="shared" si="59"/>
        <v>46</v>
      </c>
      <c r="G93" s="135" t="str">
        <f t="shared" si="60"/>
        <v>71바6287</v>
      </c>
      <c r="H93" s="136">
        <f t="shared" si="61"/>
        <v>1</v>
      </c>
      <c r="I93" s="137">
        <f t="shared" si="62"/>
        <v>981.93100000000004</v>
      </c>
      <c r="J93" s="138">
        <f t="shared" si="63"/>
        <v>1.7728545005813796E-2</v>
      </c>
      <c r="K93" s="138">
        <f t="shared" si="64"/>
        <v>0.34747122141449899</v>
      </c>
      <c r="L93" s="138">
        <f t="shared" si="65"/>
        <v>0.22914033674463888</v>
      </c>
      <c r="M93" s="139">
        <f t="shared" si="66"/>
        <v>19.52</v>
      </c>
      <c r="N93" s="140">
        <f t="shared" si="67"/>
        <v>0</v>
      </c>
      <c r="O93" s="140">
        <f t="shared" si="68"/>
        <v>17.414665592592556</v>
      </c>
      <c r="P93" s="232">
        <f t="shared" si="69"/>
        <v>2</v>
      </c>
      <c r="Q93" s="233">
        <f t="shared" si="70"/>
        <v>0</v>
      </c>
      <c r="R93" s="233">
        <f t="shared" si="71"/>
        <v>171</v>
      </c>
      <c r="T93">
        <v>525</v>
      </c>
      <c r="U93">
        <v>276</v>
      </c>
      <c r="V93" t="s">
        <v>406</v>
      </c>
      <c r="W93">
        <v>981.93100000000004</v>
      </c>
      <c r="X93">
        <v>536.13199999999995</v>
      </c>
      <c r="Y93">
        <v>1.8320000000000001</v>
      </c>
      <c r="Z93">
        <v>19.52</v>
      </c>
      <c r="AA93">
        <v>53.506365000000002</v>
      </c>
      <c r="AB93">
        <v>0.94859000000000004</v>
      </c>
      <c r="AC93">
        <v>18.591922</v>
      </c>
      <c r="AD93" s="1">
        <v>225</v>
      </c>
      <c r="AE93">
        <v>0</v>
      </c>
      <c r="AF93">
        <v>171</v>
      </c>
      <c r="AG93">
        <v>71</v>
      </c>
      <c r="AH93">
        <v>18.351666999999999</v>
      </c>
      <c r="AI93">
        <v>310.8</v>
      </c>
      <c r="AJ93">
        <v>0</v>
      </c>
      <c r="AK93">
        <v>2</v>
      </c>
      <c r="AL93">
        <v>847</v>
      </c>
      <c r="AM93" t="s">
        <v>407</v>
      </c>
      <c r="AN93" t="s">
        <v>637</v>
      </c>
      <c r="AO93">
        <v>981.93100000000004</v>
      </c>
      <c r="AR93" t="s">
        <v>118</v>
      </c>
      <c r="AS93" t="s">
        <v>121</v>
      </c>
      <c r="AT93" t="s">
        <v>239</v>
      </c>
      <c r="AU93" t="s">
        <v>406</v>
      </c>
      <c r="AV93" t="s">
        <v>48</v>
      </c>
      <c r="AW93">
        <v>1</v>
      </c>
      <c r="BB93">
        <v>1.0177777777777779</v>
      </c>
      <c r="BC93" t="s">
        <v>71</v>
      </c>
      <c r="BF93" t="s">
        <v>118</v>
      </c>
      <c r="BG93" t="s">
        <v>121</v>
      </c>
      <c r="BH93" t="s">
        <v>406</v>
      </c>
      <c r="BI93">
        <v>276</v>
      </c>
      <c r="BJ93">
        <v>1</v>
      </c>
      <c r="BK93" t="s">
        <v>239</v>
      </c>
      <c r="BL93" t="s">
        <v>176</v>
      </c>
      <c r="BM93">
        <v>1.0177777777777779</v>
      </c>
      <c r="BN93" t="s">
        <v>71</v>
      </c>
      <c r="BO93" t="s">
        <v>178</v>
      </c>
      <c r="BP93">
        <v>981.93100000000004</v>
      </c>
    </row>
    <row r="94" spans="1:68" ht="16.5" x14ac:dyDescent="0.25">
      <c r="A94" s="112" t="str">
        <f t="shared" si="54"/>
        <v>신흥교통</v>
      </c>
      <c r="B94" s="113" t="str">
        <f t="shared" si="55"/>
        <v>이평원</v>
      </c>
      <c r="C94" s="114" t="str">
        <f t="shared" si="56"/>
        <v>C</v>
      </c>
      <c r="D94" s="115">
        <f t="shared" si="57"/>
        <v>0.88086956521739124</v>
      </c>
      <c r="E94" s="116">
        <f t="shared" si="58"/>
        <v>7164</v>
      </c>
      <c r="F94" s="117" t="str">
        <f t="shared" si="59"/>
        <v>82</v>
      </c>
      <c r="G94" s="118" t="str">
        <f t="shared" si="60"/>
        <v>70바4019</v>
      </c>
      <c r="H94" s="119">
        <f t="shared" si="61"/>
        <v>1</v>
      </c>
      <c r="I94" s="120">
        <f t="shared" si="62"/>
        <v>2431.6280000000002</v>
      </c>
      <c r="J94" s="121">
        <f t="shared" si="63"/>
        <v>3.0166385481864504E-2</v>
      </c>
      <c r="K94" s="121">
        <f t="shared" si="64"/>
        <v>0.35807891139761772</v>
      </c>
      <c r="L94" s="121">
        <f t="shared" si="65"/>
        <v>0.13159907683247601</v>
      </c>
      <c r="M94" s="122">
        <f t="shared" si="66"/>
        <v>14.898</v>
      </c>
      <c r="N94" s="123">
        <f t="shared" si="67"/>
        <v>0.12337413453044627</v>
      </c>
      <c r="O94" s="123">
        <f t="shared" si="68"/>
        <v>8.3483164365601965</v>
      </c>
      <c r="P94" s="234">
        <f t="shared" si="69"/>
        <v>9</v>
      </c>
      <c r="Q94" s="235">
        <f t="shared" si="70"/>
        <v>3</v>
      </c>
      <c r="R94" s="235">
        <f t="shared" si="71"/>
        <v>203</v>
      </c>
      <c r="T94">
        <v>525</v>
      </c>
      <c r="U94">
        <v>7164</v>
      </c>
      <c r="V94" t="s">
        <v>408</v>
      </c>
      <c r="W94">
        <v>2431.6280000000002</v>
      </c>
      <c r="X94">
        <v>1199.954</v>
      </c>
      <c r="Y94">
        <v>2.0259999999999998</v>
      </c>
      <c r="Z94">
        <v>14.898</v>
      </c>
      <c r="AA94">
        <v>150.516077</v>
      </c>
      <c r="AB94">
        <v>4.5405259999999998</v>
      </c>
      <c r="AC94">
        <v>53.896633000000001</v>
      </c>
      <c r="AD94" s="1">
        <v>320</v>
      </c>
      <c r="AE94">
        <v>3</v>
      </c>
      <c r="AF94">
        <v>203</v>
      </c>
      <c r="AG94">
        <v>64</v>
      </c>
      <c r="AH94">
        <v>16.155270000000002</v>
      </c>
      <c r="AI94">
        <v>129.80000000000001</v>
      </c>
      <c r="AJ94">
        <v>0</v>
      </c>
      <c r="AK94">
        <v>9</v>
      </c>
      <c r="AL94">
        <v>1166</v>
      </c>
      <c r="AM94" t="s">
        <v>409</v>
      </c>
      <c r="AN94" t="s">
        <v>638</v>
      </c>
      <c r="AO94">
        <v>2431.6280000000002</v>
      </c>
      <c r="AR94" t="s">
        <v>118</v>
      </c>
      <c r="AS94" t="s">
        <v>123</v>
      </c>
      <c r="AT94" t="s">
        <v>247</v>
      </c>
      <c r="AU94" t="s">
        <v>408</v>
      </c>
      <c r="AV94" t="s">
        <v>48</v>
      </c>
      <c r="AW94">
        <v>1</v>
      </c>
      <c r="BB94">
        <v>0.88086956521739124</v>
      </c>
      <c r="BC94" t="s">
        <v>69</v>
      </c>
      <c r="BF94" t="s">
        <v>118</v>
      </c>
      <c r="BG94" t="s">
        <v>123</v>
      </c>
      <c r="BH94" t="s">
        <v>408</v>
      </c>
      <c r="BI94">
        <v>7164</v>
      </c>
      <c r="BJ94">
        <v>1</v>
      </c>
      <c r="BK94" t="s">
        <v>247</v>
      </c>
      <c r="BL94" t="s">
        <v>176</v>
      </c>
      <c r="BM94">
        <v>0.88086956521739124</v>
      </c>
      <c r="BN94" t="s">
        <v>69</v>
      </c>
      <c r="BO94" t="s">
        <v>179</v>
      </c>
      <c r="BP94">
        <v>2431.6280000000002</v>
      </c>
    </row>
    <row r="95" spans="1:68" ht="16.5" x14ac:dyDescent="0.25">
      <c r="A95" s="129" t="str">
        <f t="shared" si="54"/>
        <v>신흥교통</v>
      </c>
      <c r="B95" s="130" t="str">
        <f t="shared" si="55"/>
        <v>이한길</v>
      </c>
      <c r="C95" s="131" t="str">
        <f t="shared" si="56"/>
        <v>A</v>
      </c>
      <c r="D95" s="132">
        <f t="shared" si="57"/>
        <v>0.96595005254281041</v>
      </c>
      <c r="E95" s="133">
        <f t="shared" si="58"/>
        <v>7870</v>
      </c>
      <c r="F95" s="134" t="str">
        <f t="shared" si="59"/>
        <v>93</v>
      </c>
      <c r="G95" s="135" t="str">
        <f t="shared" si="60"/>
        <v>70바4005</v>
      </c>
      <c r="H95" s="136">
        <f t="shared" si="61"/>
        <v>4</v>
      </c>
      <c r="I95" s="137">
        <f t="shared" si="62"/>
        <v>1512.2449999999999</v>
      </c>
      <c r="J95" s="138">
        <f t="shared" si="63"/>
        <v>5.0705173945386414E-2</v>
      </c>
      <c r="K95" s="138">
        <f t="shared" si="64"/>
        <v>0.3441645099014633</v>
      </c>
      <c r="L95" s="138">
        <f t="shared" si="65"/>
        <v>4.0337379194508832E-2</v>
      </c>
      <c r="M95" s="139">
        <f t="shared" si="66"/>
        <v>18.07</v>
      </c>
      <c r="N95" s="140">
        <f t="shared" si="67"/>
        <v>6.6126851138539069E-2</v>
      </c>
      <c r="O95" s="140">
        <f t="shared" si="68"/>
        <v>11.439945246967259</v>
      </c>
      <c r="P95" s="232">
        <f t="shared" si="69"/>
        <v>1</v>
      </c>
      <c r="Q95" s="233">
        <f t="shared" si="70"/>
        <v>1</v>
      </c>
      <c r="R95" s="233">
        <f t="shared" si="71"/>
        <v>173</v>
      </c>
      <c r="T95">
        <v>525</v>
      </c>
      <c r="U95">
        <v>7870</v>
      </c>
      <c r="V95" t="s">
        <v>410</v>
      </c>
      <c r="W95">
        <v>1512.2449999999999</v>
      </c>
      <c r="X95">
        <v>808.49599999999998</v>
      </c>
      <c r="Y95">
        <v>1.87</v>
      </c>
      <c r="Z95">
        <v>18.07</v>
      </c>
      <c r="AA95">
        <v>89.520252999999997</v>
      </c>
      <c r="AB95">
        <v>4.5391399999999997</v>
      </c>
      <c r="AC95">
        <v>30.809694</v>
      </c>
      <c r="AD95" s="1">
        <v>61</v>
      </c>
      <c r="AE95">
        <v>1</v>
      </c>
      <c r="AF95">
        <v>173</v>
      </c>
      <c r="AG95">
        <v>75</v>
      </c>
      <c r="AH95">
        <v>16.892769000000001</v>
      </c>
      <c r="AI95">
        <v>1547.4</v>
      </c>
      <c r="AJ95">
        <v>0</v>
      </c>
      <c r="AK95">
        <v>1</v>
      </c>
      <c r="AL95">
        <v>358</v>
      </c>
      <c r="AM95" t="s">
        <v>411</v>
      </c>
      <c r="AN95" t="s">
        <v>639</v>
      </c>
      <c r="AO95">
        <v>642.03300000000002</v>
      </c>
      <c r="AR95" t="s">
        <v>118</v>
      </c>
      <c r="AS95" t="s">
        <v>124</v>
      </c>
      <c r="AT95" t="s">
        <v>254</v>
      </c>
      <c r="AU95" t="s">
        <v>410</v>
      </c>
      <c r="AV95" t="s">
        <v>48</v>
      </c>
      <c r="AW95">
        <v>4</v>
      </c>
      <c r="BB95">
        <v>0.96595005254281041</v>
      </c>
      <c r="BC95" t="s">
        <v>66</v>
      </c>
      <c r="BF95" t="s">
        <v>118</v>
      </c>
      <c r="BG95" t="s">
        <v>124</v>
      </c>
      <c r="BH95" t="s">
        <v>410</v>
      </c>
      <c r="BI95">
        <v>7870</v>
      </c>
      <c r="BJ95">
        <v>4</v>
      </c>
      <c r="BK95" t="s">
        <v>254</v>
      </c>
      <c r="BL95" t="s">
        <v>255</v>
      </c>
      <c r="BM95">
        <v>0.96595005254281041</v>
      </c>
      <c r="BN95" t="s">
        <v>66</v>
      </c>
      <c r="BO95" t="s">
        <v>180</v>
      </c>
      <c r="BP95">
        <v>1512.2449999999999</v>
      </c>
    </row>
    <row r="96" spans="1:68" ht="16.5" x14ac:dyDescent="0.25">
      <c r="A96" s="112" t="str">
        <f t="shared" si="54"/>
        <v>신흥교통</v>
      </c>
      <c r="B96" s="113" t="str">
        <f t="shared" si="55"/>
        <v>이호종</v>
      </c>
      <c r="C96" s="114" t="str">
        <f t="shared" si="56"/>
        <v>B</v>
      </c>
      <c r="D96" s="115">
        <f t="shared" si="57"/>
        <v>0.92935483870967728</v>
      </c>
      <c r="E96" s="116">
        <f t="shared" si="58"/>
        <v>5567</v>
      </c>
      <c r="F96" s="117" t="str">
        <f t="shared" si="59"/>
        <v>330</v>
      </c>
      <c r="G96" s="118" t="str">
        <f t="shared" si="60"/>
        <v>71바6295</v>
      </c>
      <c r="H96" s="119">
        <f t="shared" si="61"/>
        <v>1</v>
      </c>
      <c r="I96" s="120">
        <f t="shared" si="62"/>
        <v>5607.7910000000002</v>
      </c>
      <c r="J96" s="121">
        <f t="shared" si="63"/>
        <v>7.0691280850270594E-4</v>
      </c>
      <c r="K96" s="121">
        <f t="shared" si="64"/>
        <v>0.226462555891254</v>
      </c>
      <c r="L96" s="121">
        <f t="shared" si="65"/>
        <v>2.2290417028737339E-2</v>
      </c>
      <c r="M96" s="122">
        <f t="shared" si="66"/>
        <v>19.532</v>
      </c>
      <c r="N96" s="123">
        <f t="shared" si="67"/>
        <v>0.10699400173793923</v>
      </c>
      <c r="O96" s="123">
        <f t="shared" si="68"/>
        <v>0.87378434752650369</v>
      </c>
      <c r="P96" s="234">
        <f t="shared" si="69"/>
        <v>0</v>
      </c>
      <c r="Q96" s="235">
        <f t="shared" si="70"/>
        <v>6</v>
      </c>
      <c r="R96" s="235">
        <f t="shared" si="71"/>
        <v>49</v>
      </c>
      <c r="T96">
        <v>525</v>
      </c>
      <c r="U96">
        <v>5567</v>
      </c>
      <c r="V96" t="s">
        <v>412</v>
      </c>
      <c r="W96">
        <v>5607.7910000000002</v>
      </c>
      <c r="X96">
        <v>1946.675</v>
      </c>
      <c r="Y96">
        <v>2.8809999999999998</v>
      </c>
      <c r="Z96">
        <v>19.532</v>
      </c>
      <c r="AA96">
        <v>159.496332</v>
      </c>
      <c r="AB96">
        <v>0.11275</v>
      </c>
      <c r="AC96">
        <v>36.119947000000003</v>
      </c>
      <c r="AD96" s="1">
        <v>125</v>
      </c>
      <c r="AE96">
        <v>6</v>
      </c>
      <c r="AF96">
        <v>49</v>
      </c>
      <c r="AG96">
        <v>107</v>
      </c>
      <c r="AH96">
        <v>35.159371999999998</v>
      </c>
      <c r="AI96">
        <v>41769.1</v>
      </c>
      <c r="AJ96">
        <v>16430.599999999999</v>
      </c>
      <c r="AK96">
        <v>0</v>
      </c>
      <c r="AL96">
        <v>0</v>
      </c>
      <c r="AM96" t="s">
        <v>413</v>
      </c>
      <c r="AN96" t="s">
        <v>640</v>
      </c>
      <c r="AO96">
        <v>5607.7910000000002</v>
      </c>
      <c r="AR96" t="s">
        <v>118</v>
      </c>
      <c r="AS96" t="s">
        <v>120</v>
      </c>
      <c r="AT96" t="s">
        <v>227</v>
      </c>
      <c r="AU96" t="s">
        <v>412</v>
      </c>
      <c r="AV96" t="s">
        <v>48</v>
      </c>
      <c r="AW96">
        <v>1</v>
      </c>
      <c r="BB96">
        <v>0.92935483870967728</v>
      </c>
      <c r="BC96" t="s">
        <v>68</v>
      </c>
      <c r="BF96" t="s">
        <v>118</v>
      </c>
      <c r="BG96" t="s">
        <v>120</v>
      </c>
      <c r="BH96" t="s">
        <v>412</v>
      </c>
      <c r="BI96">
        <v>5567</v>
      </c>
      <c r="BJ96">
        <v>1</v>
      </c>
      <c r="BK96" t="s">
        <v>227</v>
      </c>
      <c r="BL96" t="s">
        <v>176</v>
      </c>
      <c r="BM96">
        <v>0.92935483870967728</v>
      </c>
      <c r="BN96" t="s">
        <v>68</v>
      </c>
      <c r="BO96" t="s">
        <v>177</v>
      </c>
      <c r="BP96">
        <v>5607.7910000000002</v>
      </c>
    </row>
    <row r="97" spans="1:68" ht="16.5" x14ac:dyDescent="0.25">
      <c r="A97" s="129" t="str">
        <f t="shared" si="54"/>
        <v>신흥교통</v>
      </c>
      <c r="B97" s="130" t="str">
        <f t="shared" si="55"/>
        <v>이흥모</v>
      </c>
      <c r="C97" s="131" t="str">
        <f t="shared" si="56"/>
        <v>D</v>
      </c>
      <c r="D97" s="132">
        <f t="shared" si="57"/>
        <v>0.823773192091666</v>
      </c>
      <c r="E97" s="133">
        <f t="shared" si="58"/>
        <v>9931</v>
      </c>
      <c r="F97" s="134" t="str">
        <f t="shared" si="59"/>
        <v>82</v>
      </c>
      <c r="G97" s="135" t="str">
        <f t="shared" si="60"/>
        <v>70바4019</v>
      </c>
      <c r="H97" s="136">
        <f t="shared" si="61"/>
        <v>6</v>
      </c>
      <c r="I97" s="137">
        <f t="shared" si="62"/>
        <v>1207.1189999999999</v>
      </c>
      <c r="J97" s="138">
        <f t="shared" si="63"/>
        <v>1.0431259797585718E-2</v>
      </c>
      <c r="K97" s="138">
        <f t="shared" si="64"/>
        <v>0.38174247349355162</v>
      </c>
      <c r="L97" s="138">
        <f t="shared" si="65"/>
        <v>0.15739956044101702</v>
      </c>
      <c r="M97" s="139">
        <f t="shared" si="66"/>
        <v>17.227</v>
      </c>
      <c r="N97" s="140">
        <f t="shared" si="67"/>
        <v>0.1656837478326495</v>
      </c>
      <c r="O97" s="140">
        <f t="shared" si="68"/>
        <v>7.2072430307202522</v>
      </c>
      <c r="P97" s="232">
        <f t="shared" si="69"/>
        <v>18</v>
      </c>
      <c r="Q97" s="233">
        <f t="shared" si="70"/>
        <v>2</v>
      </c>
      <c r="R97" s="233">
        <f t="shared" si="71"/>
        <v>87</v>
      </c>
      <c r="T97">
        <v>525</v>
      </c>
      <c r="U97">
        <v>9931</v>
      </c>
      <c r="V97" t="s">
        <v>414</v>
      </c>
      <c r="W97">
        <v>1207.1189999999999</v>
      </c>
      <c r="X97">
        <v>543.68399999999997</v>
      </c>
      <c r="Y97">
        <v>2.2200000000000002</v>
      </c>
      <c r="Z97">
        <v>17.227</v>
      </c>
      <c r="AA97">
        <v>60.261657</v>
      </c>
      <c r="AB97">
        <v>0.62860499999999997</v>
      </c>
      <c r="AC97">
        <v>23.004434</v>
      </c>
      <c r="AD97" s="1">
        <v>190</v>
      </c>
      <c r="AE97">
        <v>2</v>
      </c>
      <c r="AF97">
        <v>87</v>
      </c>
      <c r="AG97">
        <v>96</v>
      </c>
      <c r="AH97">
        <v>20.031293999999999</v>
      </c>
      <c r="AI97">
        <v>4917.3</v>
      </c>
      <c r="AJ97">
        <v>1213.7</v>
      </c>
      <c r="AK97">
        <v>18</v>
      </c>
      <c r="AL97">
        <v>6212</v>
      </c>
      <c r="AM97" t="s">
        <v>415</v>
      </c>
      <c r="AN97" t="s">
        <v>641</v>
      </c>
      <c r="AO97">
        <v>244.91300000000001</v>
      </c>
      <c r="AR97" t="s">
        <v>118</v>
      </c>
      <c r="AS97" t="s">
        <v>123</v>
      </c>
      <c r="AT97" t="s">
        <v>247</v>
      </c>
      <c r="AU97" t="s">
        <v>414</v>
      </c>
      <c r="AV97" t="s">
        <v>48</v>
      </c>
      <c r="AW97">
        <v>6</v>
      </c>
      <c r="BB97">
        <v>0.823773192091666</v>
      </c>
      <c r="BC97" t="s">
        <v>67</v>
      </c>
      <c r="BF97" t="s">
        <v>118</v>
      </c>
      <c r="BG97" t="s">
        <v>123</v>
      </c>
      <c r="BH97" t="s">
        <v>414</v>
      </c>
      <c r="BI97">
        <v>9931</v>
      </c>
      <c r="BJ97">
        <v>6</v>
      </c>
      <c r="BK97" t="s">
        <v>247</v>
      </c>
      <c r="BL97" t="s">
        <v>230</v>
      </c>
      <c r="BM97">
        <v>0.823773192091666</v>
      </c>
      <c r="BN97" t="s">
        <v>67</v>
      </c>
      <c r="BO97" t="s">
        <v>181</v>
      </c>
      <c r="BP97">
        <v>1207.1189999999999</v>
      </c>
    </row>
    <row r="98" spans="1:68" ht="16.5" x14ac:dyDescent="0.25">
      <c r="A98" s="112" t="str">
        <f t="shared" si="54"/>
        <v>신흥교통</v>
      </c>
      <c r="B98" s="113" t="str">
        <f t="shared" si="55"/>
        <v>임성호</v>
      </c>
      <c r="C98" s="114" t="str">
        <f t="shared" si="56"/>
        <v>A</v>
      </c>
      <c r="D98" s="115">
        <f t="shared" si="57"/>
        <v>0.96468750000000003</v>
      </c>
      <c r="E98" s="116">
        <f t="shared" si="58"/>
        <v>4756</v>
      </c>
      <c r="F98" s="117" t="str">
        <f t="shared" si="59"/>
        <v>330</v>
      </c>
      <c r="G98" s="118" t="str">
        <f t="shared" si="60"/>
        <v>70바4011</v>
      </c>
      <c r="H98" s="119">
        <f t="shared" si="61"/>
        <v>1</v>
      </c>
      <c r="I98" s="120">
        <f t="shared" si="62"/>
        <v>5592.4139999999998</v>
      </c>
      <c r="J98" s="121">
        <f t="shared" si="63"/>
        <v>4.1328440598666942E-3</v>
      </c>
      <c r="K98" s="121">
        <f t="shared" si="64"/>
        <v>0.24818892877009158</v>
      </c>
      <c r="L98" s="121">
        <f t="shared" si="65"/>
        <v>0.11891108204793137</v>
      </c>
      <c r="M98" s="122">
        <f t="shared" si="66"/>
        <v>18.318999999999999</v>
      </c>
      <c r="N98" s="123">
        <f t="shared" si="67"/>
        <v>0.19669502293642782</v>
      </c>
      <c r="O98" s="123">
        <f t="shared" si="68"/>
        <v>4.3988159674873861</v>
      </c>
      <c r="P98" s="234">
        <f t="shared" si="69"/>
        <v>0</v>
      </c>
      <c r="Q98" s="235">
        <f t="shared" si="70"/>
        <v>11</v>
      </c>
      <c r="R98" s="235">
        <f t="shared" si="71"/>
        <v>246</v>
      </c>
      <c r="T98">
        <v>525</v>
      </c>
      <c r="U98">
        <v>4756</v>
      </c>
      <c r="V98" t="s">
        <v>416</v>
      </c>
      <c r="W98">
        <v>5592.4139999999998</v>
      </c>
      <c r="X98">
        <v>1811.527</v>
      </c>
      <c r="Y98">
        <v>3.0870000000000002</v>
      </c>
      <c r="Z98">
        <v>18.318999999999999</v>
      </c>
      <c r="AA98">
        <v>160.76217500000001</v>
      </c>
      <c r="AB98">
        <v>0.66440500000000002</v>
      </c>
      <c r="AC98">
        <v>39.899391999999999</v>
      </c>
      <c r="AD98" s="1">
        <v>665</v>
      </c>
      <c r="AE98">
        <v>11</v>
      </c>
      <c r="AF98">
        <v>246</v>
      </c>
      <c r="AG98">
        <v>117</v>
      </c>
      <c r="AH98">
        <v>34.786875999999999</v>
      </c>
      <c r="AI98">
        <v>46937.5</v>
      </c>
      <c r="AJ98">
        <v>8741.6</v>
      </c>
      <c r="AK98">
        <v>0</v>
      </c>
      <c r="AL98">
        <v>0</v>
      </c>
      <c r="AM98" t="s">
        <v>417</v>
      </c>
      <c r="AN98" t="s">
        <v>642</v>
      </c>
      <c r="AO98">
        <v>5592.4139999999998</v>
      </c>
      <c r="AR98" t="s">
        <v>118</v>
      </c>
      <c r="AS98" t="s">
        <v>120</v>
      </c>
      <c r="AT98" t="s">
        <v>219</v>
      </c>
      <c r="AU98" t="s">
        <v>416</v>
      </c>
      <c r="AV98" t="s">
        <v>48</v>
      </c>
      <c r="AW98">
        <v>1</v>
      </c>
      <c r="BB98">
        <v>0.96468750000000003</v>
      </c>
      <c r="BC98" t="s">
        <v>66</v>
      </c>
      <c r="BF98" t="s">
        <v>118</v>
      </c>
      <c r="BG98" t="s">
        <v>120</v>
      </c>
      <c r="BH98" t="s">
        <v>416</v>
      </c>
      <c r="BI98">
        <v>4756</v>
      </c>
      <c r="BJ98">
        <v>1</v>
      </c>
      <c r="BK98" t="s">
        <v>219</v>
      </c>
      <c r="BL98" t="s">
        <v>176</v>
      </c>
      <c r="BM98">
        <v>0.96468750000000003</v>
      </c>
      <c r="BN98" t="s">
        <v>66</v>
      </c>
      <c r="BO98" t="s">
        <v>180</v>
      </c>
      <c r="BP98">
        <v>5592.4139999999998</v>
      </c>
    </row>
    <row r="99" spans="1:68" ht="16.5" x14ac:dyDescent="0.25">
      <c r="A99" s="129" t="str">
        <f t="shared" si="54"/>
        <v>신흥교통</v>
      </c>
      <c r="B99" s="130" t="str">
        <f t="shared" si="55"/>
        <v>장동현</v>
      </c>
      <c r="C99" s="131" t="str">
        <f t="shared" si="56"/>
        <v>F</v>
      </c>
      <c r="D99" s="132">
        <f t="shared" si="57"/>
        <v>0.77288007384023705</v>
      </c>
      <c r="E99" s="133">
        <f t="shared" si="58"/>
        <v>7490</v>
      </c>
      <c r="F99" s="134" t="str">
        <f t="shared" si="59"/>
        <v>82</v>
      </c>
      <c r="G99" s="135" t="str">
        <f t="shared" si="60"/>
        <v>71바6273</v>
      </c>
      <c r="H99" s="136">
        <f t="shared" si="61"/>
        <v>2</v>
      </c>
      <c r="I99" s="137">
        <f t="shared" si="62"/>
        <v>2813.9539999999997</v>
      </c>
      <c r="J99" s="138">
        <f t="shared" si="63"/>
        <v>1.6269751918696052E-2</v>
      </c>
      <c r="K99" s="138">
        <f t="shared" si="64"/>
        <v>0.38708027911057552</v>
      </c>
      <c r="L99" s="138">
        <f t="shared" si="65"/>
        <v>0.23241318088355392</v>
      </c>
      <c r="M99" s="139">
        <f t="shared" si="66"/>
        <v>20.277000000000001</v>
      </c>
      <c r="N99" s="140">
        <f t="shared" si="67"/>
        <v>3.5537183621338515E-2</v>
      </c>
      <c r="O99" s="140">
        <f t="shared" si="68"/>
        <v>91.401636274082648</v>
      </c>
      <c r="P99" s="232">
        <f t="shared" si="69"/>
        <v>12</v>
      </c>
      <c r="Q99" s="233">
        <f t="shared" si="70"/>
        <v>1</v>
      </c>
      <c r="R99" s="233">
        <f t="shared" si="71"/>
        <v>2572</v>
      </c>
      <c r="T99">
        <v>525</v>
      </c>
      <c r="U99">
        <v>7490</v>
      </c>
      <c r="V99" t="s">
        <v>418</v>
      </c>
      <c r="W99">
        <v>2813.9540000000002</v>
      </c>
      <c r="X99">
        <v>1568.587</v>
      </c>
      <c r="Y99">
        <v>1.794</v>
      </c>
      <c r="Z99">
        <v>20.277000000000001</v>
      </c>
      <c r="AA99">
        <v>161.90357499999999</v>
      </c>
      <c r="AB99">
        <v>2.634131</v>
      </c>
      <c r="AC99">
        <v>62.669680999999997</v>
      </c>
      <c r="AD99" s="1">
        <v>654</v>
      </c>
      <c r="AE99">
        <v>1</v>
      </c>
      <c r="AF99">
        <v>2572</v>
      </c>
      <c r="AG99">
        <v>92</v>
      </c>
      <c r="AH99">
        <v>17.380431000000002</v>
      </c>
      <c r="AI99">
        <v>2299.4</v>
      </c>
      <c r="AJ99">
        <v>120.4</v>
      </c>
      <c r="AK99">
        <v>12</v>
      </c>
      <c r="AL99">
        <v>5560</v>
      </c>
      <c r="AM99" t="s">
        <v>419</v>
      </c>
      <c r="AN99" t="s">
        <v>643</v>
      </c>
      <c r="AO99">
        <v>1761.22</v>
      </c>
      <c r="AR99" t="s">
        <v>118</v>
      </c>
      <c r="AS99" t="s">
        <v>123</v>
      </c>
      <c r="AT99" t="s">
        <v>248</v>
      </c>
      <c r="AU99" t="s">
        <v>418</v>
      </c>
      <c r="AV99" t="s">
        <v>48</v>
      </c>
      <c r="AW99">
        <v>2</v>
      </c>
      <c r="BB99">
        <v>0.77288007384023705</v>
      </c>
      <c r="BC99" t="s">
        <v>70</v>
      </c>
      <c r="BF99" t="s">
        <v>118</v>
      </c>
      <c r="BG99" t="s">
        <v>123</v>
      </c>
      <c r="BH99" t="s">
        <v>418</v>
      </c>
      <c r="BI99">
        <v>7490</v>
      </c>
      <c r="BJ99">
        <v>2</v>
      </c>
      <c r="BK99" t="s">
        <v>248</v>
      </c>
      <c r="BL99" t="s">
        <v>244</v>
      </c>
      <c r="BM99">
        <v>0.77288007384023705</v>
      </c>
      <c r="BN99" t="s">
        <v>70</v>
      </c>
      <c r="BO99" t="s">
        <v>190</v>
      </c>
      <c r="BP99">
        <v>2813.9539999999997</v>
      </c>
    </row>
    <row r="100" spans="1:68" ht="16.5" x14ac:dyDescent="0.25">
      <c r="A100" s="112" t="str">
        <f t="shared" si="54"/>
        <v>신흥교통</v>
      </c>
      <c r="B100" s="113" t="str">
        <f t="shared" si="55"/>
        <v>장철수</v>
      </c>
      <c r="C100" s="114" t="str">
        <f t="shared" si="56"/>
        <v>D</v>
      </c>
      <c r="D100" s="115">
        <f t="shared" si="57"/>
        <v>0.84910389791673258</v>
      </c>
      <c r="E100" s="116">
        <f t="shared" si="58"/>
        <v>1095</v>
      </c>
      <c r="F100" s="117" t="str">
        <f t="shared" si="59"/>
        <v>330</v>
      </c>
      <c r="G100" s="118" t="str">
        <f t="shared" si="60"/>
        <v>71바6295</v>
      </c>
      <c r="H100" s="119">
        <f t="shared" si="61"/>
        <v>2</v>
      </c>
      <c r="I100" s="120">
        <f t="shared" si="62"/>
        <v>5636.4630000000006</v>
      </c>
      <c r="J100" s="121">
        <f t="shared" si="63"/>
        <v>2.1970327192877212E-2</v>
      </c>
      <c r="K100" s="121">
        <f t="shared" si="64"/>
        <v>0.26642222292923523</v>
      </c>
      <c r="L100" s="121">
        <f t="shared" si="65"/>
        <v>7.2740653136550343E-2</v>
      </c>
      <c r="M100" s="122">
        <f t="shared" si="66"/>
        <v>23.062000000000001</v>
      </c>
      <c r="N100" s="123">
        <f t="shared" si="67"/>
        <v>0</v>
      </c>
      <c r="O100" s="123">
        <f t="shared" si="68"/>
        <v>4.399922433625485</v>
      </c>
      <c r="P100" s="234">
        <f t="shared" si="69"/>
        <v>17</v>
      </c>
      <c r="Q100" s="235">
        <f t="shared" si="70"/>
        <v>0</v>
      </c>
      <c r="R100" s="235">
        <f t="shared" si="71"/>
        <v>248</v>
      </c>
      <c r="T100">
        <v>525</v>
      </c>
      <c r="U100">
        <v>1095</v>
      </c>
      <c r="V100" t="s">
        <v>420</v>
      </c>
      <c r="W100">
        <v>5636.4629999999997</v>
      </c>
      <c r="X100">
        <v>2130.2719999999999</v>
      </c>
      <c r="Y100">
        <v>2.6459999999999999</v>
      </c>
      <c r="Z100">
        <v>23.062000000000001</v>
      </c>
      <c r="AA100">
        <v>166.333572</v>
      </c>
      <c r="AB100">
        <v>3.6544029999999998</v>
      </c>
      <c r="AC100">
        <v>44.314959999999999</v>
      </c>
      <c r="AD100" s="1">
        <v>410</v>
      </c>
      <c r="AE100">
        <v>0</v>
      </c>
      <c r="AF100">
        <v>248</v>
      </c>
      <c r="AG100">
        <v>98</v>
      </c>
      <c r="AH100">
        <v>33.886502</v>
      </c>
      <c r="AI100">
        <v>56593.599999999999</v>
      </c>
      <c r="AJ100">
        <v>24015.599999999999</v>
      </c>
      <c r="AK100">
        <v>17</v>
      </c>
      <c r="AL100">
        <v>3080</v>
      </c>
      <c r="AM100" t="s">
        <v>421</v>
      </c>
      <c r="AN100" t="s">
        <v>644</v>
      </c>
      <c r="AO100">
        <v>5148.4880000000003</v>
      </c>
      <c r="AR100" t="s">
        <v>118</v>
      </c>
      <c r="AS100" t="s">
        <v>120</v>
      </c>
      <c r="AT100" t="s">
        <v>227</v>
      </c>
      <c r="AU100" t="s">
        <v>420</v>
      </c>
      <c r="AV100" t="s">
        <v>48</v>
      </c>
      <c r="AW100">
        <v>2</v>
      </c>
      <c r="BB100">
        <v>0.84910389791673258</v>
      </c>
      <c r="BC100" t="s">
        <v>67</v>
      </c>
      <c r="BF100" t="s">
        <v>118</v>
      </c>
      <c r="BG100" t="s">
        <v>120</v>
      </c>
      <c r="BH100" t="s">
        <v>420</v>
      </c>
      <c r="BI100">
        <v>1095</v>
      </c>
      <c r="BJ100">
        <v>2</v>
      </c>
      <c r="BK100" t="s">
        <v>227</v>
      </c>
      <c r="BL100" t="s">
        <v>225</v>
      </c>
      <c r="BM100">
        <v>0.84910389791673258</v>
      </c>
      <c r="BN100" t="s">
        <v>67</v>
      </c>
      <c r="BO100" t="s">
        <v>181</v>
      </c>
      <c r="BP100">
        <v>5636.4630000000006</v>
      </c>
    </row>
    <row r="101" spans="1:68" ht="16.5" x14ac:dyDescent="0.25">
      <c r="A101" s="129" t="str">
        <f t="shared" si="54"/>
        <v>신흥교통</v>
      </c>
      <c r="B101" s="130" t="str">
        <f t="shared" si="55"/>
        <v>장현</v>
      </c>
      <c r="C101" s="131" t="str">
        <f t="shared" si="56"/>
        <v>C</v>
      </c>
      <c r="D101" s="132">
        <f t="shared" si="57"/>
        <v>0.89958072761439833</v>
      </c>
      <c r="E101" s="133">
        <f t="shared" si="58"/>
        <v>886</v>
      </c>
      <c r="F101" s="134" t="str">
        <f t="shared" si="59"/>
        <v>519</v>
      </c>
      <c r="G101" s="135" t="str">
        <f t="shared" si="60"/>
        <v>74바1008</v>
      </c>
      <c r="H101" s="136">
        <f t="shared" si="61"/>
        <v>2</v>
      </c>
      <c r="I101" s="137">
        <f t="shared" si="62"/>
        <v>1039.809</v>
      </c>
      <c r="J101" s="138">
        <f t="shared" si="63"/>
        <v>2.3904540651309435E-2</v>
      </c>
      <c r="K101" s="138">
        <f t="shared" si="64"/>
        <v>0.39992759254551463</v>
      </c>
      <c r="L101" s="138">
        <f t="shared" si="65"/>
        <v>0.21350074869519306</v>
      </c>
      <c r="M101" s="139">
        <f t="shared" si="66"/>
        <v>11.089</v>
      </c>
      <c r="N101" s="140">
        <f t="shared" si="67"/>
        <v>0</v>
      </c>
      <c r="O101" s="140">
        <f t="shared" si="68"/>
        <v>3.9430318452715838</v>
      </c>
      <c r="P101" s="232">
        <f t="shared" si="69"/>
        <v>14</v>
      </c>
      <c r="Q101" s="233">
        <f t="shared" si="70"/>
        <v>0</v>
      </c>
      <c r="R101" s="233">
        <f t="shared" si="71"/>
        <v>41</v>
      </c>
      <c r="T101">
        <v>525</v>
      </c>
      <c r="U101">
        <v>886</v>
      </c>
      <c r="V101" t="s">
        <v>645</v>
      </c>
      <c r="W101">
        <v>1039.809</v>
      </c>
      <c r="X101">
        <v>462.78699999999998</v>
      </c>
      <c r="Y101">
        <v>2.2469999999999999</v>
      </c>
      <c r="Z101">
        <v>11.089</v>
      </c>
      <c r="AA101">
        <v>80.748592000000002</v>
      </c>
      <c r="AB101">
        <v>1.930258</v>
      </c>
      <c r="AC101">
        <v>32.293590000000002</v>
      </c>
      <c r="AD101" s="1">
        <v>222</v>
      </c>
      <c r="AE101">
        <v>0</v>
      </c>
      <c r="AF101">
        <v>41</v>
      </c>
      <c r="AG101">
        <v>60</v>
      </c>
      <c r="AH101">
        <v>12.877115999999999</v>
      </c>
      <c r="AI101">
        <v>0</v>
      </c>
      <c r="AJ101">
        <v>0</v>
      </c>
      <c r="AK101">
        <v>14</v>
      </c>
      <c r="AL101">
        <v>4314</v>
      </c>
      <c r="AM101" t="s">
        <v>646</v>
      </c>
      <c r="AN101" t="s">
        <v>647</v>
      </c>
      <c r="AO101">
        <v>840.12099999999998</v>
      </c>
      <c r="AR101" t="s">
        <v>118</v>
      </c>
      <c r="AS101" t="s">
        <v>122</v>
      </c>
      <c r="AT101" t="s">
        <v>246</v>
      </c>
      <c r="AU101" t="s">
        <v>645</v>
      </c>
      <c r="AV101" t="s">
        <v>48</v>
      </c>
      <c r="AW101">
        <v>2</v>
      </c>
      <c r="BB101">
        <v>0.89958072761439833</v>
      </c>
      <c r="BC101" t="s">
        <v>69</v>
      </c>
      <c r="BF101" t="s">
        <v>118</v>
      </c>
      <c r="BG101" t="s">
        <v>122</v>
      </c>
      <c r="BH101" t="s">
        <v>645</v>
      </c>
      <c r="BI101">
        <v>886</v>
      </c>
      <c r="BJ101">
        <v>2</v>
      </c>
      <c r="BK101" t="s">
        <v>246</v>
      </c>
      <c r="BL101" t="s">
        <v>245</v>
      </c>
      <c r="BM101">
        <v>0.89958072761439833</v>
      </c>
      <c r="BN101" t="s">
        <v>69</v>
      </c>
      <c r="BO101" t="s">
        <v>179</v>
      </c>
      <c r="BP101">
        <v>1039.809</v>
      </c>
    </row>
    <row r="102" spans="1:68" ht="16.5" x14ac:dyDescent="0.25">
      <c r="A102" s="112" t="str">
        <f t="shared" si="54"/>
        <v>신흥교통</v>
      </c>
      <c r="B102" s="113" t="str">
        <f t="shared" si="55"/>
        <v>정경준</v>
      </c>
      <c r="C102" s="114" t="str">
        <f t="shared" si="56"/>
        <v>B</v>
      </c>
      <c r="D102" s="115">
        <f t="shared" si="57"/>
        <v>0.90958362603399245</v>
      </c>
      <c r="E102" s="116">
        <f t="shared" si="58"/>
        <v>6445</v>
      </c>
      <c r="F102" s="117" t="str">
        <f t="shared" si="59"/>
        <v>46</v>
      </c>
      <c r="G102" s="118" t="str">
        <f t="shared" si="60"/>
        <v>71바6281</v>
      </c>
      <c r="H102" s="119">
        <f t="shared" si="61"/>
        <v>8</v>
      </c>
      <c r="I102" s="120">
        <f t="shared" si="62"/>
        <v>1631.9760000000001</v>
      </c>
      <c r="J102" s="121">
        <f t="shared" si="63"/>
        <v>2.1708828697845784E-2</v>
      </c>
      <c r="K102" s="121">
        <f t="shared" si="64"/>
        <v>0.37370321601606399</v>
      </c>
      <c r="L102" s="121">
        <f t="shared" si="65"/>
        <v>0.11519777251626248</v>
      </c>
      <c r="M102" s="122">
        <f t="shared" si="66"/>
        <v>15.308999999999999</v>
      </c>
      <c r="N102" s="123">
        <f t="shared" si="67"/>
        <v>0</v>
      </c>
      <c r="O102" s="123">
        <f t="shared" si="68"/>
        <v>10.416819855193948</v>
      </c>
      <c r="P102" s="234">
        <f t="shared" si="69"/>
        <v>27</v>
      </c>
      <c r="Q102" s="235">
        <f t="shared" si="70"/>
        <v>0</v>
      </c>
      <c r="R102" s="235">
        <f t="shared" si="71"/>
        <v>170</v>
      </c>
      <c r="T102">
        <v>525</v>
      </c>
      <c r="U102">
        <v>6445</v>
      </c>
      <c r="V102" t="s">
        <v>422</v>
      </c>
      <c r="W102">
        <v>1631.9760000000001</v>
      </c>
      <c r="X102">
        <v>896.62199999999996</v>
      </c>
      <c r="Y102">
        <v>1.82</v>
      </c>
      <c r="Z102">
        <v>15.308999999999999</v>
      </c>
      <c r="AA102">
        <v>110.757749</v>
      </c>
      <c r="AB102">
        <v>2.4044210000000001</v>
      </c>
      <c r="AC102">
        <v>41.390526999999999</v>
      </c>
      <c r="AD102" s="1">
        <v>188</v>
      </c>
      <c r="AE102">
        <v>0</v>
      </c>
      <c r="AF102">
        <v>170</v>
      </c>
      <c r="AG102">
        <v>75</v>
      </c>
      <c r="AH102">
        <v>14.734643</v>
      </c>
      <c r="AI102">
        <v>456.2</v>
      </c>
      <c r="AJ102">
        <v>0</v>
      </c>
      <c r="AK102">
        <v>27</v>
      </c>
      <c r="AL102">
        <v>6680</v>
      </c>
      <c r="AM102" t="s">
        <v>423</v>
      </c>
      <c r="AN102" t="s">
        <v>648</v>
      </c>
      <c r="AO102">
        <v>374.654</v>
      </c>
      <c r="AR102" t="s">
        <v>118</v>
      </c>
      <c r="AS102" t="s">
        <v>121</v>
      </c>
      <c r="AT102" t="s">
        <v>517</v>
      </c>
      <c r="AU102" t="s">
        <v>422</v>
      </c>
      <c r="AV102" t="s">
        <v>198</v>
      </c>
      <c r="AW102">
        <v>8</v>
      </c>
      <c r="BB102">
        <v>0.90958362603399245</v>
      </c>
      <c r="BC102" t="s">
        <v>68</v>
      </c>
      <c r="BF102" t="s">
        <v>118</v>
      </c>
      <c r="BG102" t="s">
        <v>121</v>
      </c>
      <c r="BH102" t="s">
        <v>422</v>
      </c>
      <c r="BI102">
        <v>6445</v>
      </c>
      <c r="BJ102">
        <v>8</v>
      </c>
      <c r="BK102" t="s">
        <v>517</v>
      </c>
      <c r="BL102" t="s">
        <v>240</v>
      </c>
      <c r="BM102">
        <v>0.90958362603399245</v>
      </c>
      <c r="BN102" t="s">
        <v>68</v>
      </c>
      <c r="BO102" t="s">
        <v>177</v>
      </c>
      <c r="BP102">
        <v>1631.9760000000001</v>
      </c>
    </row>
    <row r="103" spans="1:68" ht="16.5" x14ac:dyDescent="0.25">
      <c r="A103" s="129" t="str">
        <f t="shared" si="54"/>
        <v>신흥교통</v>
      </c>
      <c r="B103" s="130" t="str">
        <f t="shared" si="55"/>
        <v>정상영</v>
      </c>
      <c r="C103" s="131" t="str">
        <f t="shared" si="56"/>
        <v>D</v>
      </c>
      <c r="D103" s="132">
        <f t="shared" si="57"/>
        <v>0.81873158028128268</v>
      </c>
      <c r="E103" s="133">
        <f t="shared" si="58"/>
        <v>3560</v>
      </c>
      <c r="F103" s="134" t="str">
        <f t="shared" si="59"/>
        <v>519</v>
      </c>
      <c r="G103" s="135" t="str">
        <f t="shared" si="60"/>
        <v>74바1008</v>
      </c>
      <c r="H103" s="136">
        <f t="shared" si="61"/>
        <v>2</v>
      </c>
      <c r="I103" s="137">
        <f t="shared" si="62"/>
        <v>753.61900000000003</v>
      </c>
      <c r="J103" s="138">
        <f t="shared" si="63"/>
        <v>1.6760332958366639E-2</v>
      </c>
      <c r="K103" s="138">
        <f t="shared" si="64"/>
        <v>0.43815811948013245</v>
      </c>
      <c r="L103" s="138">
        <f t="shared" si="65"/>
        <v>0.19505877638435337</v>
      </c>
      <c r="M103" s="139">
        <f t="shared" si="66"/>
        <v>12.327</v>
      </c>
      <c r="N103" s="140">
        <f t="shared" si="67"/>
        <v>0</v>
      </c>
      <c r="O103" s="140">
        <f t="shared" si="68"/>
        <v>6.5019592128117782</v>
      </c>
      <c r="P103" s="232">
        <f t="shared" si="69"/>
        <v>42</v>
      </c>
      <c r="Q103" s="233">
        <f t="shared" si="70"/>
        <v>0</v>
      </c>
      <c r="R103" s="233">
        <f t="shared" si="71"/>
        <v>49</v>
      </c>
      <c r="T103">
        <v>525</v>
      </c>
      <c r="U103">
        <v>3560</v>
      </c>
      <c r="V103" t="s">
        <v>649</v>
      </c>
      <c r="W103">
        <v>753.61900000000003</v>
      </c>
      <c r="X103">
        <v>369.61599999999999</v>
      </c>
      <c r="Y103">
        <v>2.0390000000000001</v>
      </c>
      <c r="Z103">
        <v>12.327</v>
      </c>
      <c r="AA103">
        <v>63.674987999999999</v>
      </c>
      <c r="AB103">
        <v>1.0672140000000001</v>
      </c>
      <c r="AC103">
        <v>27.899712999999998</v>
      </c>
      <c r="AD103" s="1">
        <v>147</v>
      </c>
      <c r="AE103">
        <v>0</v>
      </c>
      <c r="AF103">
        <v>49</v>
      </c>
      <c r="AG103">
        <v>60</v>
      </c>
      <c r="AH103">
        <v>11.8354</v>
      </c>
      <c r="AI103">
        <v>0</v>
      </c>
      <c r="AJ103">
        <v>0</v>
      </c>
      <c r="AK103">
        <v>42</v>
      </c>
      <c r="AL103">
        <v>13081</v>
      </c>
      <c r="AM103" t="s">
        <v>650</v>
      </c>
      <c r="AN103" t="s">
        <v>651</v>
      </c>
      <c r="AO103">
        <v>582.83900000000006</v>
      </c>
      <c r="AR103" t="s">
        <v>118</v>
      </c>
      <c r="AS103" t="s">
        <v>122</v>
      </c>
      <c r="AT103" t="s">
        <v>246</v>
      </c>
      <c r="AU103" t="s">
        <v>649</v>
      </c>
      <c r="AV103" t="s">
        <v>48</v>
      </c>
      <c r="AW103">
        <v>2</v>
      </c>
      <c r="BB103">
        <v>0.81873158028128268</v>
      </c>
      <c r="BC103" t="s">
        <v>67</v>
      </c>
      <c r="BF103" t="s">
        <v>118</v>
      </c>
      <c r="BG103" t="s">
        <v>122</v>
      </c>
      <c r="BH103" t="s">
        <v>649</v>
      </c>
      <c r="BI103">
        <v>3560</v>
      </c>
      <c r="BJ103">
        <v>2</v>
      </c>
      <c r="BK103" t="s">
        <v>246</v>
      </c>
      <c r="BL103" t="s">
        <v>245</v>
      </c>
      <c r="BM103">
        <v>0.81873158028128268</v>
      </c>
      <c r="BN103" t="s">
        <v>67</v>
      </c>
      <c r="BO103" t="s">
        <v>181</v>
      </c>
      <c r="BP103">
        <v>753.61900000000003</v>
      </c>
    </row>
    <row r="104" spans="1:68" ht="16.5" x14ac:dyDescent="0.25">
      <c r="A104" s="112" t="str">
        <f t="shared" si="54"/>
        <v>신흥교통</v>
      </c>
      <c r="B104" s="113" t="str">
        <f t="shared" si="55"/>
        <v>정상원</v>
      </c>
      <c r="C104" s="114" t="str">
        <f t="shared" si="56"/>
        <v>D</v>
      </c>
      <c r="D104" s="115">
        <f t="shared" si="57"/>
        <v>0.80217391304347829</v>
      </c>
      <c r="E104" s="116">
        <f t="shared" si="58"/>
        <v>7025</v>
      </c>
      <c r="F104" s="117" t="str">
        <f t="shared" si="59"/>
        <v>13</v>
      </c>
      <c r="G104" s="118" t="str">
        <f t="shared" si="60"/>
        <v>71바6286</v>
      </c>
      <c r="H104" s="119">
        <f t="shared" si="61"/>
        <v>1</v>
      </c>
      <c r="I104" s="120">
        <f t="shared" si="62"/>
        <v>1850.4259999999999</v>
      </c>
      <c r="J104" s="121">
        <f t="shared" si="63"/>
        <v>8.4596075768538087E-3</v>
      </c>
      <c r="K104" s="121">
        <f t="shared" si="64"/>
        <v>0.44626941655227825</v>
      </c>
      <c r="L104" s="121">
        <f t="shared" si="65"/>
        <v>0.20806019803007525</v>
      </c>
      <c r="M104" s="122">
        <f t="shared" si="66"/>
        <v>17.88</v>
      </c>
      <c r="N104" s="123">
        <f t="shared" si="67"/>
        <v>0</v>
      </c>
      <c r="O104" s="123">
        <f t="shared" si="68"/>
        <v>36.640211497244422</v>
      </c>
      <c r="P104" s="234">
        <f t="shared" si="69"/>
        <v>32</v>
      </c>
      <c r="Q104" s="235">
        <f t="shared" si="70"/>
        <v>0</v>
      </c>
      <c r="R104" s="235">
        <f t="shared" si="71"/>
        <v>678</v>
      </c>
      <c r="T104">
        <v>525</v>
      </c>
      <c r="U104">
        <v>7025</v>
      </c>
      <c r="V104" t="s">
        <v>424</v>
      </c>
      <c r="W104">
        <v>1850.4259999999999</v>
      </c>
      <c r="X104">
        <v>1003.189</v>
      </c>
      <c r="Y104">
        <v>1.845</v>
      </c>
      <c r="Z104">
        <v>17.88</v>
      </c>
      <c r="AA104">
        <v>124.249144</v>
      </c>
      <c r="AB104">
        <v>1.051099</v>
      </c>
      <c r="AC104">
        <v>55.448593000000002</v>
      </c>
      <c r="AD104" s="1">
        <v>385</v>
      </c>
      <c r="AE104">
        <v>0</v>
      </c>
      <c r="AF104">
        <v>678</v>
      </c>
      <c r="AG104">
        <v>68</v>
      </c>
      <c r="AH104">
        <v>14.892867000000001</v>
      </c>
      <c r="AI104">
        <v>98.3</v>
      </c>
      <c r="AJ104">
        <v>0</v>
      </c>
      <c r="AK104">
        <v>32</v>
      </c>
      <c r="AL104">
        <v>47144</v>
      </c>
      <c r="AM104" t="s">
        <v>425</v>
      </c>
      <c r="AN104" t="s">
        <v>652</v>
      </c>
      <c r="AO104">
        <v>1850.4259999999999</v>
      </c>
      <c r="AR104" t="s">
        <v>118</v>
      </c>
      <c r="AS104" t="s">
        <v>119</v>
      </c>
      <c r="AT104" t="s">
        <v>214</v>
      </c>
      <c r="AU104" t="s">
        <v>424</v>
      </c>
      <c r="AV104" t="s">
        <v>48</v>
      </c>
      <c r="AW104">
        <v>1</v>
      </c>
      <c r="BB104">
        <v>0.80217391304347829</v>
      </c>
      <c r="BC104" t="s">
        <v>67</v>
      </c>
      <c r="BF104" t="s">
        <v>118</v>
      </c>
      <c r="BG104" t="s">
        <v>119</v>
      </c>
      <c r="BH104" t="s">
        <v>424</v>
      </c>
      <c r="BI104">
        <v>7025</v>
      </c>
      <c r="BJ104">
        <v>1</v>
      </c>
      <c r="BK104" t="s">
        <v>214</v>
      </c>
      <c r="BL104" t="s">
        <v>176</v>
      </c>
      <c r="BM104">
        <v>0.80217391304347829</v>
      </c>
      <c r="BN104" t="s">
        <v>67</v>
      </c>
      <c r="BO104" t="s">
        <v>181</v>
      </c>
      <c r="BP104">
        <v>1850.4259999999999</v>
      </c>
    </row>
    <row r="105" spans="1:68" ht="16.5" x14ac:dyDescent="0.25">
      <c r="A105" s="129" t="str">
        <f t="shared" si="54"/>
        <v>신흥교통</v>
      </c>
      <c r="B105" s="130" t="str">
        <f t="shared" si="55"/>
        <v>정승용</v>
      </c>
      <c r="C105" s="131" t="str">
        <f t="shared" si="56"/>
        <v>A</v>
      </c>
      <c r="D105" s="132">
        <f t="shared" si="57"/>
        <v>0.9738888888888888</v>
      </c>
      <c r="E105" s="133">
        <f t="shared" si="58"/>
        <v>6484</v>
      </c>
      <c r="F105" s="134" t="str">
        <f t="shared" si="59"/>
        <v>46</v>
      </c>
      <c r="G105" s="135" t="str">
        <f t="shared" si="60"/>
        <v>71바6287</v>
      </c>
      <c r="H105" s="136">
        <f t="shared" si="61"/>
        <v>1</v>
      </c>
      <c r="I105" s="137">
        <f t="shared" si="62"/>
        <v>1115.8030000000001</v>
      </c>
      <c r="J105" s="138">
        <f t="shared" si="63"/>
        <v>2.3955822197682455E-2</v>
      </c>
      <c r="K105" s="138">
        <f t="shared" si="64"/>
        <v>0.35478610555386314</v>
      </c>
      <c r="L105" s="138">
        <f t="shared" si="65"/>
        <v>0.20612957663673603</v>
      </c>
      <c r="M105" s="139">
        <f t="shared" si="66"/>
        <v>19.265000000000001</v>
      </c>
      <c r="N105" s="140">
        <f t="shared" si="67"/>
        <v>0</v>
      </c>
      <c r="O105" s="140">
        <f t="shared" si="68"/>
        <v>14.697935029749873</v>
      </c>
      <c r="P105" s="232">
        <f t="shared" si="69"/>
        <v>3</v>
      </c>
      <c r="Q105" s="233">
        <f t="shared" si="70"/>
        <v>0</v>
      </c>
      <c r="R105" s="233">
        <f t="shared" si="71"/>
        <v>164</v>
      </c>
      <c r="T105">
        <v>525</v>
      </c>
      <c r="U105">
        <v>6484</v>
      </c>
      <c r="V105" t="s">
        <v>426</v>
      </c>
      <c r="W105">
        <v>1115.8030000000001</v>
      </c>
      <c r="X105">
        <v>636.66800000000001</v>
      </c>
      <c r="Y105">
        <v>1.7529999999999999</v>
      </c>
      <c r="Z105">
        <v>19.265000000000001</v>
      </c>
      <c r="AA105">
        <v>65.548032000000006</v>
      </c>
      <c r="AB105">
        <v>1.570257</v>
      </c>
      <c r="AC105">
        <v>23.255531000000001</v>
      </c>
      <c r="AD105" s="1">
        <v>230</v>
      </c>
      <c r="AE105">
        <v>0</v>
      </c>
      <c r="AF105">
        <v>164</v>
      </c>
      <c r="AG105">
        <v>65</v>
      </c>
      <c r="AH105">
        <v>17.022677000000002</v>
      </c>
      <c r="AI105">
        <v>131</v>
      </c>
      <c r="AJ105">
        <v>0</v>
      </c>
      <c r="AK105">
        <v>3</v>
      </c>
      <c r="AL105">
        <v>948</v>
      </c>
      <c r="AM105" t="s">
        <v>427</v>
      </c>
      <c r="AN105" t="s">
        <v>653</v>
      </c>
      <c r="AO105">
        <v>1115.8030000000001</v>
      </c>
      <c r="AR105" t="s">
        <v>118</v>
      </c>
      <c r="AS105" t="s">
        <v>121</v>
      </c>
      <c r="AT105" t="s">
        <v>239</v>
      </c>
      <c r="AU105" t="s">
        <v>426</v>
      </c>
      <c r="AV105" t="s">
        <v>48</v>
      </c>
      <c r="AW105">
        <v>1</v>
      </c>
      <c r="BB105">
        <v>0.9738888888888888</v>
      </c>
      <c r="BC105" t="s">
        <v>66</v>
      </c>
      <c r="BF105" t="s">
        <v>118</v>
      </c>
      <c r="BG105" t="s">
        <v>121</v>
      </c>
      <c r="BH105" t="s">
        <v>426</v>
      </c>
      <c r="BI105">
        <v>6484</v>
      </c>
      <c r="BJ105">
        <v>1</v>
      </c>
      <c r="BK105" t="s">
        <v>239</v>
      </c>
      <c r="BL105" t="s">
        <v>176</v>
      </c>
      <c r="BM105">
        <v>0.9738888888888888</v>
      </c>
      <c r="BN105" t="s">
        <v>66</v>
      </c>
      <c r="BO105" t="s">
        <v>180</v>
      </c>
      <c r="BP105">
        <v>1115.8030000000001</v>
      </c>
    </row>
    <row r="106" spans="1:68" ht="16.5" x14ac:dyDescent="0.25">
      <c r="A106" s="112" t="str">
        <f t="shared" si="54"/>
        <v>신흥교통</v>
      </c>
      <c r="B106" s="113" t="str">
        <f t="shared" si="55"/>
        <v>정종훈</v>
      </c>
      <c r="C106" s="114" t="str">
        <f t="shared" si="56"/>
        <v>D</v>
      </c>
      <c r="D106" s="115">
        <f t="shared" si="57"/>
        <v>0.82117281833646727</v>
      </c>
      <c r="E106" s="116">
        <f t="shared" si="58"/>
        <v>2361</v>
      </c>
      <c r="F106" s="117" t="str">
        <f t="shared" si="59"/>
        <v>82</v>
      </c>
      <c r="G106" s="118" t="str">
        <f t="shared" si="60"/>
        <v>74바1005</v>
      </c>
      <c r="H106" s="119">
        <f t="shared" si="61"/>
        <v>2</v>
      </c>
      <c r="I106" s="120">
        <f t="shared" si="62"/>
        <v>2678.7930000000001</v>
      </c>
      <c r="J106" s="121">
        <f t="shared" si="63"/>
        <v>1.9087418302574075E-2</v>
      </c>
      <c r="K106" s="121">
        <f t="shared" si="64"/>
        <v>0.38838153789847363</v>
      </c>
      <c r="L106" s="121">
        <f t="shared" si="65"/>
        <v>0.18179829497837272</v>
      </c>
      <c r="M106" s="122">
        <f t="shared" si="66"/>
        <v>14.930999999999999</v>
      </c>
      <c r="N106" s="123">
        <f t="shared" si="67"/>
        <v>0</v>
      </c>
      <c r="O106" s="123">
        <f t="shared" si="68"/>
        <v>25.496557591422704</v>
      </c>
      <c r="P106" s="234">
        <f t="shared" si="69"/>
        <v>4</v>
      </c>
      <c r="Q106" s="235">
        <f t="shared" si="70"/>
        <v>0</v>
      </c>
      <c r="R106" s="235">
        <f t="shared" si="71"/>
        <v>683</v>
      </c>
      <c r="T106">
        <v>525</v>
      </c>
      <c r="U106">
        <v>2361</v>
      </c>
      <c r="V106" t="s">
        <v>428</v>
      </c>
      <c r="W106">
        <v>2678.7930000000001</v>
      </c>
      <c r="X106">
        <v>1305.848</v>
      </c>
      <c r="Y106">
        <v>2.0510000000000002</v>
      </c>
      <c r="Z106">
        <v>14.930999999999999</v>
      </c>
      <c r="AA106">
        <v>162.93245899999999</v>
      </c>
      <c r="AB106">
        <v>3.1099600000000001</v>
      </c>
      <c r="AC106">
        <v>63.279958999999998</v>
      </c>
      <c r="AD106" s="1">
        <v>487</v>
      </c>
      <c r="AE106">
        <v>0</v>
      </c>
      <c r="AF106">
        <v>683</v>
      </c>
      <c r="AG106">
        <v>67</v>
      </c>
      <c r="AH106">
        <v>16.441125</v>
      </c>
      <c r="AI106">
        <v>489.1</v>
      </c>
      <c r="AJ106">
        <v>0</v>
      </c>
      <c r="AK106">
        <v>4</v>
      </c>
      <c r="AL106">
        <v>848</v>
      </c>
      <c r="AM106" t="s">
        <v>429</v>
      </c>
      <c r="AN106" t="s">
        <v>654</v>
      </c>
      <c r="AO106">
        <v>2619.672</v>
      </c>
      <c r="AR106" t="s">
        <v>118</v>
      </c>
      <c r="AS106" t="s">
        <v>123</v>
      </c>
      <c r="AT106" t="s">
        <v>253</v>
      </c>
      <c r="AU106" t="s">
        <v>428</v>
      </c>
      <c r="AV106" t="s">
        <v>48</v>
      </c>
      <c r="AW106">
        <v>2</v>
      </c>
      <c r="BB106">
        <v>0.82117281833646727</v>
      </c>
      <c r="BC106" t="s">
        <v>67</v>
      </c>
      <c r="BF106" t="s">
        <v>118</v>
      </c>
      <c r="BG106" t="s">
        <v>123</v>
      </c>
      <c r="BH106" t="s">
        <v>428</v>
      </c>
      <c r="BI106">
        <v>2361</v>
      </c>
      <c r="BJ106">
        <v>2</v>
      </c>
      <c r="BK106" t="s">
        <v>253</v>
      </c>
      <c r="BL106" t="s">
        <v>248</v>
      </c>
      <c r="BM106">
        <v>0.82117281833646727</v>
      </c>
      <c r="BN106" t="s">
        <v>67</v>
      </c>
      <c r="BO106" t="s">
        <v>181</v>
      </c>
      <c r="BP106">
        <v>2678.7930000000001</v>
      </c>
    </row>
    <row r="107" spans="1:68" ht="16.5" x14ac:dyDescent="0.25">
      <c r="A107" s="129" t="str">
        <f t="shared" si="54"/>
        <v>신흥교통</v>
      </c>
      <c r="B107" s="130" t="str">
        <f t="shared" si="55"/>
        <v>정해원</v>
      </c>
      <c r="C107" s="131" t="str">
        <f t="shared" si="56"/>
        <v>C</v>
      </c>
      <c r="D107" s="132">
        <f t="shared" si="57"/>
        <v>0.87424242424242427</v>
      </c>
      <c r="E107" s="133">
        <f t="shared" si="58"/>
        <v>6635</v>
      </c>
      <c r="F107" s="134" t="str">
        <f t="shared" si="59"/>
        <v>330</v>
      </c>
      <c r="G107" s="135" t="str">
        <f t="shared" si="60"/>
        <v>71바6297</v>
      </c>
      <c r="H107" s="136">
        <f t="shared" si="61"/>
        <v>2</v>
      </c>
      <c r="I107" s="137">
        <f t="shared" si="62"/>
        <v>5578.308</v>
      </c>
      <c r="J107" s="138">
        <f t="shared" si="63"/>
        <v>1.5548737857811188E-2</v>
      </c>
      <c r="K107" s="138">
        <f t="shared" si="64"/>
        <v>0.24764193257823297</v>
      </c>
      <c r="L107" s="138">
        <f t="shared" si="65"/>
        <v>0.12082516777488801</v>
      </c>
      <c r="M107" s="139">
        <f t="shared" si="66"/>
        <v>20.161000000000001</v>
      </c>
      <c r="N107" s="140">
        <f t="shared" si="67"/>
        <v>3.5853165511836205E-2</v>
      </c>
      <c r="O107" s="140">
        <f t="shared" si="68"/>
        <v>2.5635013340962889</v>
      </c>
      <c r="P107" s="232">
        <f t="shared" si="69"/>
        <v>1</v>
      </c>
      <c r="Q107" s="233">
        <f t="shared" si="70"/>
        <v>2</v>
      </c>
      <c r="R107" s="233">
        <f t="shared" si="71"/>
        <v>143</v>
      </c>
      <c r="T107">
        <v>525</v>
      </c>
      <c r="U107">
        <v>6635</v>
      </c>
      <c r="V107" t="s">
        <v>430</v>
      </c>
      <c r="W107">
        <v>5578.308</v>
      </c>
      <c r="X107">
        <v>1928.23</v>
      </c>
      <c r="Y107">
        <v>2.8929999999999998</v>
      </c>
      <c r="Z107">
        <v>20.161000000000001</v>
      </c>
      <c r="AA107">
        <v>161.872174</v>
      </c>
      <c r="AB107">
        <v>2.5169079999999999</v>
      </c>
      <c r="AC107">
        <v>40.086337999999998</v>
      </c>
      <c r="AD107" s="1">
        <v>674</v>
      </c>
      <c r="AE107">
        <v>2</v>
      </c>
      <c r="AF107">
        <v>143</v>
      </c>
      <c r="AG107">
        <v>118</v>
      </c>
      <c r="AH107">
        <v>34.461190999999999</v>
      </c>
      <c r="AI107">
        <v>43356.1</v>
      </c>
      <c r="AJ107">
        <v>25767.5</v>
      </c>
      <c r="AK107">
        <v>1</v>
      </c>
      <c r="AL107">
        <v>432</v>
      </c>
      <c r="AM107" t="s">
        <v>431</v>
      </c>
      <c r="AN107" t="s">
        <v>655</v>
      </c>
      <c r="AO107">
        <v>5329.8620000000001</v>
      </c>
      <c r="AR107" t="s">
        <v>118</v>
      </c>
      <c r="AS107" t="s">
        <v>120</v>
      </c>
      <c r="AT107" t="s">
        <v>228</v>
      </c>
      <c r="AU107" t="s">
        <v>430</v>
      </c>
      <c r="AV107" t="s">
        <v>48</v>
      </c>
      <c r="AW107">
        <v>2</v>
      </c>
      <c r="BB107">
        <v>0.87424242424242427</v>
      </c>
      <c r="BC107" t="s">
        <v>69</v>
      </c>
      <c r="BF107" t="s">
        <v>118</v>
      </c>
      <c r="BG107" t="s">
        <v>120</v>
      </c>
      <c r="BH107" t="s">
        <v>430</v>
      </c>
      <c r="BI107">
        <v>6635</v>
      </c>
      <c r="BJ107">
        <v>2</v>
      </c>
      <c r="BK107" t="s">
        <v>228</v>
      </c>
      <c r="BL107" t="s">
        <v>244</v>
      </c>
      <c r="BM107">
        <v>0.87424242424242427</v>
      </c>
      <c r="BN107" t="s">
        <v>69</v>
      </c>
      <c r="BO107" t="s">
        <v>179</v>
      </c>
      <c r="BP107">
        <v>5578.308</v>
      </c>
    </row>
    <row r="108" spans="1:68" ht="16.5" x14ac:dyDescent="0.25">
      <c r="A108" s="112" t="str">
        <f t="shared" si="54"/>
        <v>신흥교통</v>
      </c>
      <c r="B108" s="113" t="str">
        <f t="shared" si="55"/>
        <v>정회철</v>
      </c>
      <c r="C108" s="114" t="str">
        <f t="shared" si="56"/>
        <v>F</v>
      </c>
      <c r="D108" s="115">
        <f t="shared" si="57"/>
        <v>0.76432403684375916</v>
      </c>
      <c r="E108" s="116">
        <f t="shared" si="58"/>
        <v>1035</v>
      </c>
      <c r="F108" s="117" t="str">
        <f t="shared" si="59"/>
        <v>13</v>
      </c>
      <c r="G108" s="118" t="str">
        <f t="shared" si="60"/>
        <v>71바6275</v>
      </c>
      <c r="H108" s="119">
        <f t="shared" si="61"/>
        <v>6</v>
      </c>
      <c r="I108" s="120">
        <f t="shared" si="62"/>
        <v>831.54300000000001</v>
      </c>
      <c r="J108" s="121">
        <f t="shared" si="63"/>
        <v>4.9640403791014857E-2</v>
      </c>
      <c r="K108" s="121">
        <f t="shared" si="64"/>
        <v>0.37261180322482246</v>
      </c>
      <c r="L108" s="121">
        <f t="shared" si="65"/>
        <v>0.19602113179955816</v>
      </c>
      <c r="M108" s="122">
        <f t="shared" si="66"/>
        <v>20.564</v>
      </c>
      <c r="N108" s="123">
        <f t="shared" si="67"/>
        <v>0.22997519717498469</v>
      </c>
      <c r="O108" s="123">
        <f t="shared" si="68"/>
        <v>24.722333696310852</v>
      </c>
      <c r="P108" s="234">
        <f t="shared" si="69"/>
        <v>10</v>
      </c>
      <c r="Q108" s="235">
        <f t="shared" si="70"/>
        <v>2</v>
      </c>
      <c r="R108" s="235">
        <f t="shared" si="71"/>
        <v>215</v>
      </c>
      <c r="T108">
        <v>525</v>
      </c>
      <c r="U108">
        <v>1035</v>
      </c>
      <c r="V108" t="s">
        <v>432</v>
      </c>
      <c r="W108">
        <v>869.65899999999999</v>
      </c>
      <c r="X108">
        <v>519.649</v>
      </c>
      <c r="Y108">
        <v>1.6739999999999999</v>
      </c>
      <c r="Z108">
        <v>20.564</v>
      </c>
      <c r="AA108">
        <v>54.598044999999999</v>
      </c>
      <c r="AB108">
        <v>2.7102689999999998</v>
      </c>
      <c r="AC108">
        <v>20.343876000000002</v>
      </c>
      <c r="AD108" s="1">
        <v>163</v>
      </c>
      <c r="AE108">
        <v>2</v>
      </c>
      <c r="AF108">
        <v>215</v>
      </c>
      <c r="AG108">
        <v>80</v>
      </c>
      <c r="AH108">
        <v>15.92839</v>
      </c>
      <c r="AI108">
        <v>352.8</v>
      </c>
      <c r="AJ108">
        <v>0</v>
      </c>
      <c r="AK108">
        <v>10</v>
      </c>
      <c r="AL108">
        <v>5488</v>
      </c>
      <c r="AM108" t="s">
        <v>433</v>
      </c>
      <c r="AN108" t="s">
        <v>656</v>
      </c>
      <c r="AO108">
        <v>195.98</v>
      </c>
      <c r="AR108" t="s">
        <v>118</v>
      </c>
      <c r="AS108" t="s">
        <v>119</v>
      </c>
      <c r="AT108" t="s">
        <v>212</v>
      </c>
      <c r="AU108" t="s">
        <v>432</v>
      </c>
      <c r="AV108" t="s">
        <v>48</v>
      </c>
      <c r="AW108">
        <v>6</v>
      </c>
      <c r="BB108">
        <v>0.76432403684375916</v>
      </c>
      <c r="BC108" t="s">
        <v>70</v>
      </c>
      <c r="BF108" t="s">
        <v>118</v>
      </c>
      <c r="BG108" t="s">
        <v>119</v>
      </c>
      <c r="BH108" t="s">
        <v>432</v>
      </c>
      <c r="BI108">
        <v>1035</v>
      </c>
      <c r="BJ108">
        <v>6</v>
      </c>
      <c r="BK108" t="s">
        <v>212</v>
      </c>
      <c r="BL108" t="s">
        <v>208</v>
      </c>
      <c r="BM108">
        <v>0.76432403684375916</v>
      </c>
      <c r="BN108" t="s">
        <v>70</v>
      </c>
      <c r="BO108" t="s">
        <v>190</v>
      </c>
      <c r="BP108">
        <v>831.54300000000001</v>
      </c>
    </row>
    <row r="109" spans="1:68" ht="16.5" x14ac:dyDescent="0.25">
      <c r="A109" s="129" t="str">
        <f t="shared" si="54"/>
        <v>신흥교통</v>
      </c>
      <c r="B109" s="130" t="str">
        <f t="shared" si="55"/>
        <v>조경화</v>
      </c>
      <c r="C109" s="131" t="str">
        <f t="shared" si="56"/>
        <v>S</v>
      </c>
      <c r="D109" s="132">
        <f t="shared" si="57"/>
        <v>1.0271758585412454</v>
      </c>
      <c r="E109" s="133">
        <f t="shared" si="58"/>
        <v>5432</v>
      </c>
      <c r="F109" s="134" t="str">
        <f t="shared" si="59"/>
        <v>93</v>
      </c>
      <c r="G109" s="135" t="str">
        <f t="shared" si="60"/>
        <v>70바4005</v>
      </c>
      <c r="H109" s="136">
        <f t="shared" si="61"/>
        <v>4</v>
      </c>
      <c r="I109" s="137">
        <f t="shared" si="62"/>
        <v>2027.585</v>
      </c>
      <c r="J109" s="138">
        <f t="shared" si="63"/>
        <v>3.0460180570729519E-2</v>
      </c>
      <c r="K109" s="138">
        <f t="shared" si="64"/>
        <v>0.34220461271967451</v>
      </c>
      <c r="L109" s="138">
        <f t="shared" si="65"/>
        <v>0.13760212272235195</v>
      </c>
      <c r="M109" s="139">
        <f t="shared" si="66"/>
        <v>14.263999999999999</v>
      </c>
      <c r="N109" s="140">
        <f t="shared" si="67"/>
        <v>0</v>
      </c>
      <c r="O109" s="140">
        <f t="shared" si="68"/>
        <v>7.9898006742010814</v>
      </c>
      <c r="P109" s="232">
        <f t="shared" si="69"/>
        <v>1</v>
      </c>
      <c r="Q109" s="233">
        <f t="shared" si="70"/>
        <v>0</v>
      </c>
      <c r="R109" s="233">
        <f t="shared" si="71"/>
        <v>162</v>
      </c>
      <c r="T109">
        <v>525</v>
      </c>
      <c r="U109">
        <v>5432</v>
      </c>
      <c r="V109" t="s">
        <v>434</v>
      </c>
      <c r="W109">
        <v>2027.585</v>
      </c>
      <c r="X109">
        <v>1027.1610000000001</v>
      </c>
      <c r="Y109">
        <v>1.974</v>
      </c>
      <c r="Z109">
        <v>14.263999999999999</v>
      </c>
      <c r="AA109">
        <v>129.357178</v>
      </c>
      <c r="AB109">
        <v>3.9402430000000002</v>
      </c>
      <c r="AC109">
        <v>44.266623000000003</v>
      </c>
      <c r="AD109" s="1">
        <v>279</v>
      </c>
      <c r="AE109">
        <v>0</v>
      </c>
      <c r="AF109">
        <v>162</v>
      </c>
      <c r="AG109">
        <v>75</v>
      </c>
      <c r="AH109">
        <v>15.674313</v>
      </c>
      <c r="AI109">
        <v>902.2</v>
      </c>
      <c r="AJ109">
        <v>0</v>
      </c>
      <c r="AK109">
        <v>1</v>
      </c>
      <c r="AL109">
        <v>79</v>
      </c>
      <c r="AM109" t="s">
        <v>435</v>
      </c>
      <c r="AN109" t="s">
        <v>657</v>
      </c>
      <c r="AO109">
        <v>767.13800000000003</v>
      </c>
      <c r="AR109" t="s">
        <v>118</v>
      </c>
      <c r="AS109" t="s">
        <v>124</v>
      </c>
      <c r="AT109" t="s">
        <v>254</v>
      </c>
      <c r="AU109" t="s">
        <v>434</v>
      </c>
      <c r="AV109" t="s">
        <v>48</v>
      </c>
      <c r="AW109">
        <v>4</v>
      </c>
      <c r="BB109">
        <v>1.0271758585412454</v>
      </c>
      <c r="BC109" t="s">
        <v>71</v>
      </c>
      <c r="BF109" t="s">
        <v>118</v>
      </c>
      <c r="BG109" t="s">
        <v>124</v>
      </c>
      <c r="BH109" t="s">
        <v>434</v>
      </c>
      <c r="BI109">
        <v>5432</v>
      </c>
      <c r="BJ109">
        <v>4</v>
      </c>
      <c r="BK109" t="s">
        <v>254</v>
      </c>
      <c r="BL109" t="s">
        <v>255</v>
      </c>
      <c r="BM109">
        <v>1.0271758585412454</v>
      </c>
      <c r="BN109" t="s">
        <v>71</v>
      </c>
      <c r="BO109" t="s">
        <v>178</v>
      </c>
      <c r="BP109">
        <v>2027.585</v>
      </c>
    </row>
    <row r="110" spans="1:68" ht="16.5" x14ac:dyDescent="0.25">
      <c r="A110" s="112" t="str">
        <f t="shared" ref="A110:A123" si="72">BF110</f>
        <v>신흥교통</v>
      </c>
      <c r="B110" s="113" t="str">
        <f t="shared" ref="B110:B123" si="73">BH110</f>
        <v>조남희</v>
      </c>
      <c r="C110" s="114" t="str">
        <f t="shared" ref="C110:C123" si="74">BN110</f>
        <v>S</v>
      </c>
      <c r="D110" s="115">
        <f t="shared" ref="D110:D123" si="75">BM110</f>
        <v>1.0024999999999999</v>
      </c>
      <c r="E110" s="116">
        <f t="shared" ref="E110:E123" si="76">U110</f>
        <v>7470</v>
      </c>
      <c r="F110" s="117" t="str">
        <f t="shared" ref="F110:F123" si="77">BG110</f>
        <v>13</v>
      </c>
      <c r="G110" s="118" t="str">
        <f t="shared" ref="G110:G123" si="78">BK110</f>
        <v>70바4006</v>
      </c>
      <c r="H110" s="119">
        <f t="shared" ref="H110:H123" si="79">BJ110</f>
        <v>1</v>
      </c>
      <c r="I110" s="120">
        <f t="shared" ref="I110:I123" si="80">BP110</f>
        <v>2185.3029999999999</v>
      </c>
      <c r="J110" s="121">
        <f t="shared" ref="J110:J123" si="81">AB110/AA110</f>
        <v>8.0951313859079343E-3</v>
      </c>
      <c r="K110" s="121">
        <f t="shared" ref="K110:K123" si="82">AC110/AA110</f>
        <v>0.3397031524768252</v>
      </c>
      <c r="L110" s="121">
        <f t="shared" ref="L110:L123" si="83">AD110/I110</f>
        <v>0.23841087483062992</v>
      </c>
      <c r="M110" s="122">
        <f t="shared" ref="M110:M123" si="84">Z110</f>
        <v>16.164000000000001</v>
      </c>
      <c r="N110" s="123">
        <f t="shared" ref="N110:N123" si="85">AE110*100/W110</f>
        <v>0</v>
      </c>
      <c r="O110" s="123">
        <f t="shared" ref="O110:O123" si="86">AF110*100/W110</f>
        <v>3.065936394175087</v>
      </c>
      <c r="P110" s="234">
        <f t="shared" ref="P110:P123" si="87">AK110</f>
        <v>1</v>
      </c>
      <c r="Q110" s="235">
        <f t="shared" ref="Q110:Q123" si="88">AE110</f>
        <v>0</v>
      </c>
      <c r="R110" s="235">
        <f t="shared" ref="R110:R123" si="89">AF110</f>
        <v>67</v>
      </c>
      <c r="T110">
        <v>525</v>
      </c>
      <c r="U110">
        <v>7470</v>
      </c>
      <c r="V110" t="s">
        <v>658</v>
      </c>
      <c r="W110">
        <v>2185.3029999999999</v>
      </c>
      <c r="X110">
        <v>1090.1089999999999</v>
      </c>
      <c r="Y110">
        <v>2.0049999999999999</v>
      </c>
      <c r="Z110">
        <v>16.164000000000001</v>
      </c>
      <c r="AA110">
        <v>121.228298</v>
      </c>
      <c r="AB110">
        <v>0.98135899999999998</v>
      </c>
      <c r="AC110">
        <v>41.181635</v>
      </c>
      <c r="AD110" s="1">
        <v>521</v>
      </c>
      <c r="AE110">
        <v>0</v>
      </c>
      <c r="AF110">
        <v>67</v>
      </c>
      <c r="AG110">
        <v>67</v>
      </c>
      <c r="AH110">
        <v>18.026343000000001</v>
      </c>
      <c r="AI110">
        <v>134.69999999999999</v>
      </c>
      <c r="AJ110">
        <v>0</v>
      </c>
      <c r="AK110">
        <v>1</v>
      </c>
      <c r="AL110">
        <v>346</v>
      </c>
      <c r="AM110" t="s">
        <v>659</v>
      </c>
      <c r="AN110" t="s">
        <v>660</v>
      </c>
      <c r="AO110">
        <v>2185.3029999999999</v>
      </c>
      <c r="AR110" t="s">
        <v>118</v>
      </c>
      <c r="AS110" t="s">
        <v>119</v>
      </c>
      <c r="AT110" t="s">
        <v>201</v>
      </c>
      <c r="AU110" t="s">
        <v>658</v>
      </c>
      <c r="AV110" t="s">
        <v>48</v>
      </c>
      <c r="AW110">
        <v>1</v>
      </c>
      <c r="BB110">
        <v>1.0024999999999999</v>
      </c>
      <c r="BC110" t="s">
        <v>71</v>
      </c>
      <c r="BF110" t="s">
        <v>118</v>
      </c>
      <c r="BG110" t="s">
        <v>119</v>
      </c>
      <c r="BH110" t="s">
        <v>658</v>
      </c>
      <c r="BI110">
        <v>7470</v>
      </c>
      <c r="BJ110">
        <v>1</v>
      </c>
      <c r="BK110" t="s">
        <v>201</v>
      </c>
      <c r="BL110" t="s">
        <v>176</v>
      </c>
      <c r="BM110">
        <v>1.0024999999999999</v>
      </c>
      <c r="BN110" t="s">
        <v>71</v>
      </c>
      <c r="BO110" t="s">
        <v>178</v>
      </c>
      <c r="BP110">
        <v>2185.3029999999999</v>
      </c>
    </row>
    <row r="111" spans="1:68" ht="16.5" x14ac:dyDescent="0.25">
      <c r="A111" s="129" t="str">
        <f t="shared" si="72"/>
        <v>신흥교통</v>
      </c>
      <c r="B111" s="130" t="str">
        <f t="shared" si="73"/>
        <v>조동섭</v>
      </c>
      <c r="C111" s="131" t="str">
        <f t="shared" si="74"/>
        <v>B</v>
      </c>
      <c r="D111" s="132">
        <f t="shared" si="75"/>
        <v>0.92946628503762929</v>
      </c>
      <c r="E111" s="133">
        <f t="shared" si="76"/>
        <v>601</v>
      </c>
      <c r="F111" s="134" t="str">
        <f t="shared" si="77"/>
        <v>46</v>
      </c>
      <c r="G111" s="135" t="str">
        <f t="shared" si="78"/>
        <v>71바6280</v>
      </c>
      <c r="H111" s="136">
        <f t="shared" si="79"/>
        <v>5</v>
      </c>
      <c r="I111" s="137">
        <f t="shared" si="80"/>
        <v>1017.2529999999999</v>
      </c>
      <c r="J111" s="138">
        <f t="shared" si="81"/>
        <v>2.8269861956389641E-2</v>
      </c>
      <c r="K111" s="138">
        <f t="shared" si="82"/>
        <v>0.39860062785046796</v>
      </c>
      <c r="L111" s="138">
        <f t="shared" si="83"/>
        <v>0.19759096311340446</v>
      </c>
      <c r="M111" s="139">
        <f t="shared" si="84"/>
        <v>17.204999999999998</v>
      </c>
      <c r="N111" s="140">
        <f t="shared" si="85"/>
        <v>9.6096742512622318E-2</v>
      </c>
      <c r="O111" s="140">
        <f t="shared" si="86"/>
        <v>25.177346538307045</v>
      </c>
      <c r="P111" s="232">
        <f t="shared" si="87"/>
        <v>13</v>
      </c>
      <c r="Q111" s="233">
        <f t="shared" si="88"/>
        <v>1</v>
      </c>
      <c r="R111" s="233">
        <f t="shared" si="89"/>
        <v>262</v>
      </c>
      <c r="T111">
        <v>525</v>
      </c>
      <c r="U111">
        <v>601</v>
      </c>
      <c r="V111" t="s">
        <v>474</v>
      </c>
      <c r="W111">
        <v>1040.6179999999999</v>
      </c>
      <c r="X111">
        <v>560.05200000000002</v>
      </c>
      <c r="Y111">
        <v>1.8580000000000001</v>
      </c>
      <c r="Z111">
        <v>17.204999999999998</v>
      </c>
      <c r="AA111">
        <v>66.904146999999995</v>
      </c>
      <c r="AB111">
        <v>1.8913709999999999</v>
      </c>
      <c r="AC111">
        <v>26.668035</v>
      </c>
      <c r="AD111" s="1">
        <v>201</v>
      </c>
      <c r="AE111">
        <v>1</v>
      </c>
      <c r="AF111">
        <v>262</v>
      </c>
      <c r="AG111">
        <v>77</v>
      </c>
      <c r="AH111">
        <v>15.553863</v>
      </c>
      <c r="AI111">
        <v>112</v>
      </c>
      <c r="AJ111">
        <v>0</v>
      </c>
      <c r="AK111">
        <v>13</v>
      </c>
      <c r="AL111">
        <v>3830</v>
      </c>
      <c r="AM111" t="s">
        <v>475</v>
      </c>
      <c r="AN111" t="s">
        <v>661</v>
      </c>
      <c r="AO111">
        <v>562.69899999999996</v>
      </c>
      <c r="AR111" t="s">
        <v>118</v>
      </c>
      <c r="AS111" t="s">
        <v>121</v>
      </c>
      <c r="AT111" t="s">
        <v>234</v>
      </c>
      <c r="AU111" t="s">
        <v>474</v>
      </c>
      <c r="AV111" t="s">
        <v>198</v>
      </c>
      <c r="AW111">
        <v>5</v>
      </c>
      <c r="BB111">
        <v>0.92946628503762929</v>
      </c>
      <c r="BC111" t="s">
        <v>68</v>
      </c>
      <c r="BF111" t="s">
        <v>118</v>
      </c>
      <c r="BG111" t="s">
        <v>121</v>
      </c>
      <c r="BH111" t="s">
        <v>474</v>
      </c>
      <c r="BI111">
        <v>601</v>
      </c>
      <c r="BJ111">
        <v>5</v>
      </c>
      <c r="BK111" t="s">
        <v>234</v>
      </c>
      <c r="BL111" t="s">
        <v>232</v>
      </c>
      <c r="BM111">
        <v>0.92946628503762929</v>
      </c>
      <c r="BN111" t="s">
        <v>68</v>
      </c>
      <c r="BO111" t="s">
        <v>177</v>
      </c>
      <c r="BP111">
        <v>1017.2529999999999</v>
      </c>
    </row>
    <row r="112" spans="1:68" ht="16.5" x14ac:dyDescent="0.25">
      <c r="A112" s="112" t="str">
        <f t="shared" si="72"/>
        <v>신흥교통</v>
      </c>
      <c r="B112" s="113" t="str">
        <f t="shared" si="73"/>
        <v>조주현</v>
      </c>
      <c r="C112" s="114" t="str">
        <f t="shared" si="74"/>
        <v>F</v>
      </c>
      <c r="D112" s="115">
        <f t="shared" si="75"/>
        <v>0.73104344141215105</v>
      </c>
      <c r="E112" s="116">
        <f t="shared" si="76"/>
        <v>4411</v>
      </c>
      <c r="F112" s="117" t="str">
        <f t="shared" si="77"/>
        <v>82</v>
      </c>
      <c r="G112" s="118" t="str">
        <f t="shared" si="78"/>
        <v>74바1001</v>
      </c>
      <c r="H112" s="119">
        <f t="shared" si="79"/>
        <v>2</v>
      </c>
      <c r="I112" s="120">
        <f t="shared" si="80"/>
        <v>2506.134</v>
      </c>
      <c r="J112" s="121">
        <f t="shared" si="81"/>
        <v>1.8634771741524562E-2</v>
      </c>
      <c r="K112" s="121">
        <f t="shared" si="82"/>
        <v>0.46006454639383498</v>
      </c>
      <c r="L112" s="121">
        <f t="shared" si="83"/>
        <v>0.19472222953760654</v>
      </c>
      <c r="M112" s="122">
        <f t="shared" si="84"/>
        <v>17.425000000000001</v>
      </c>
      <c r="N112" s="123">
        <f t="shared" si="85"/>
        <v>0.47882515460067177</v>
      </c>
      <c r="O112" s="123">
        <f t="shared" si="86"/>
        <v>27.293033812238292</v>
      </c>
      <c r="P112" s="234">
        <f t="shared" si="87"/>
        <v>78</v>
      </c>
      <c r="Q112" s="235">
        <f t="shared" si="88"/>
        <v>12</v>
      </c>
      <c r="R112" s="235">
        <f t="shared" si="89"/>
        <v>684</v>
      </c>
      <c r="T112">
        <v>525</v>
      </c>
      <c r="U112">
        <v>4411</v>
      </c>
      <c r="V112" t="s">
        <v>436</v>
      </c>
      <c r="W112">
        <v>2506.134</v>
      </c>
      <c r="X112">
        <v>1403.883</v>
      </c>
      <c r="Y112">
        <v>1.7849999999999999</v>
      </c>
      <c r="Z112">
        <v>17.425000000000001</v>
      </c>
      <c r="AA112">
        <v>173.97191900000001</v>
      </c>
      <c r="AB112">
        <v>3.241927</v>
      </c>
      <c r="AC112">
        <v>80.038312000000005</v>
      </c>
      <c r="AD112" s="1">
        <v>488</v>
      </c>
      <c r="AE112">
        <v>12</v>
      </c>
      <c r="AF112">
        <v>684</v>
      </c>
      <c r="AG112">
        <v>86</v>
      </c>
      <c r="AH112">
        <v>14.405393</v>
      </c>
      <c r="AI112">
        <v>2748</v>
      </c>
      <c r="AJ112">
        <v>23.8</v>
      </c>
      <c r="AK112">
        <v>78</v>
      </c>
      <c r="AL112">
        <v>54063</v>
      </c>
      <c r="AM112" t="s">
        <v>437</v>
      </c>
      <c r="AN112" t="s">
        <v>662</v>
      </c>
      <c r="AO112">
        <v>2105.6790000000001</v>
      </c>
      <c r="AR112" t="s">
        <v>118</v>
      </c>
      <c r="AS112" t="s">
        <v>123</v>
      </c>
      <c r="AT112" t="s">
        <v>249</v>
      </c>
      <c r="AU112" t="s">
        <v>436</v>
      </c>
      <c r="AV112" t="s">
        <v>48</v>
      </c>
      <c r="AW112">
        <v>2</v>
      </c>
      <c r="BB112">
        <v>0.73104344141215105</v>
      </c>
      <c r="BC112" t="s">
        <v>70</v>
      </c>
      <c r="BF112" t="s">
        <v>118</v>
      </c>
      <c r="BG112" t="s">
        <v>123</v>
      </c>
      <c r="BH112" t="s">
        <v>436</v>
      </c>
      <c r="BI112">
        <v>4411</v>
      </c>
      <c r="BJ112">
        <v>2</v>
      </c>
      <c r="BK112" t="s">
        <v>249</v>
      </c>
      <c r="BL112" t="s">
        <v>244</v>
      </c>
      <c r="BM112">
        <v>0.73104344141215105</v>
      </c>
      <c r="BN112" t="s">
        <v>70</v>
      </c>
      <c r="BO112" t="s">
        <v>190</v>
      </c>
      <c r="BP112">
        <v>2506.134</v>
      </c>
    </row>
    <row r="113" spans="1:68" ht="16.5" x14ac:dyDescent="0.25">
      <c r="A113" s="129" t="str">
        <f t="shared" si="72"/>
        <v>신흥교통</v>
      </c>
      <c r="B113" s="130" t="str">
        <f t="shared" si="73"/>
        <v>조태현</v>
      </c>
      <c r="C113" s="131" t="str">
        <f t="shared" si="74"/>
        <v>C</v>
      </c>
      <c r="D113" s="132">
        <f t="shared" si="75"/>
        <v>0.86571428571428566</v>
      </c>
      <c r="E113" s="133">
        <f t="shared" si="76"/>
        <v>1388</v>
      </c>
      <c r="F113" s="134" t="str">
        <f t="shared" si="77"/>
        <v>46</v>
      </c>
      <c r="G113" s="135" t="str">
        <f t="shared" si="78"/>
        <v>71바6289</v>
      </c>
      <c r="H113" s="136">
        <f t="shared" si="79"/>
        <v>1</v>
      </c>
      <c r="I113" s="137">
        <f t="shared" si="80"/>
        <v>1801.3140000000001</v>
      </c>
      <c r="J113" s="138">
        <f t="shared" si="81"/>
        <v>1.7815213819760485E-2</v>
      </c>
      <c r="K113" s="138">
        <f t="shared" si="82"/>
        <v>0.40448248745024257</v>
      </c>
      <c r="L113" s="138">
        <f t="shared" si="83"/>
        <v>0.21373286389824317</v>
      </c>
      <c r="M113" s="139">
        <f t="shared" si="84"/>
        <v>16.03</v>
      </c>
      <c r="N113" s="140">
        <f t="shared" si="85"/>
        <v>0</v>
      </c>
      <c r="O113" s="140">
        <f t="shared" si="86"/>
        <v>3.2753867454535963</v>
      </c>
      <c r="P113" s="232">
        <f t="shared" si="87"/>
        <v>21</v>
      </c>
      <c r="Q113" s="233">
        <f t="shared" si="88"/>
        <v>0</v>
      </c>
      <c r="R113" s="233">
        <f t="shared" si="89"/>
        <v>59</v>
      </c>
      <c r="T113">
        <v>525</v>
      </c>
      <c r="U113">
        <v>1388</v>
      </c>
      <c r="V113" t="s">
        <v>438</v>
      </c>
      <c r="W113">
        <v>1801.3140000000001</v>
      </c>
      <c r="X113">
        <v>990.94600000000003</v>
      </c>
      <c r="Y113">
        <v>1.8180000000000001</v>
      </c>
      <c r="Z113">
        <v>16.03</v>
      </c>
      <c r="AA113">
        <v>125.12552599999999</v>
      </c>
      <c r="AB113">
        <v>2.2291379999999998</v>
      </c>
      <c r="AC113">
        <v>50.611083999999998</v>
      </c>
      <c r="AD113" s="1">
        <v>385</v>
      </c>
      <c r="AE113">
        <v>0</v>
      </c>
      <c r="AF113">
        <v>59</v>
      </c>
      <c r="AG113">
        <v>74</v>
      </c>
      <c r="AH113">
        <v>14.396055</v>
      </c>
      <c r="AI113">
        <v>829.6</v>
      </c>
      <c r="AJ113">
        <v>0</v>
      </c>
      <c r="AK113">
        <v>21</v>
      </c>
      <c r="AL113">
        <v>4999</v>
      </c>
      <c r="AM113" t="s">
        <v>439</v>
      </c>
      <c r="AN113" t="s">
        <v>663</v>
      </c>
      <c r="AO113">
        <v>1801.3140000000001</v>
      </c>
      <c r="AR113" t="s">
        <v>118</v>
      </c>
      <c r="AS113" t="s">
        <v>121</v>
      </c>
      <c r="AT113" t="s">
        <v>241</v>
      </c>
      <c r="AU113" t="s">
        <v>438</v>
      </c>
      <c r="AV113" t="s">
        <v>48</v>
      </c>
      <c r="AW113">
        <v>1</v>
      </c>
      <c r="BB113">
        <v>0.86571428571428566</v>
      </c>
      <c r="BC113" t="s">
        <v>69</v>
      </c>
      <c r="BF113" t="s">
        <v>118</v>
      </c>
      <c r="BG113" t="s">
        <v>121</v>
      </c>
      <c r="BH113" t="s">
        <v>438</v>
      </c>
      <c r="BI113">
        <v>1388</v>
      </c>
      <c r="BJ113">
        <v>1</v>
      </c>
      <c r="BK113" t="s">
        <v>241</v>
      </c>
      <c r="BL113" t="s">
        <v>176</v>
      </c>
      <c r="BM113">
        <v>0.86571428571428566</v>
      </c>
      <c r="BN113" t="s">
        <v>69</v>
      </c>
      <c r="BO113" t="s">
        <v>179</v>
      </c>
      <c r="BP113">
        <v>1801.3140000000001</v>
      </c>
    </row>
    <row r="114" spans="1:68" ht="16.5" x14ac:dyDescent="0.25">
      <c r="A114" s="112" t="str">
        <f t="shared" si="72"/>
        <v>신흥교통</v>
      </c>
      <c r="B114" s="113" t="str">
        <f t="shared" si="73"/>
        <v>주영인</v>
      </c>
      <c r="C114" s="114" t="str">
        <f t="shared" si="74"/>
        <v>D</v>
      </c>
      <c r="D114" s="115">
        <f t="shared" si="75"/>
        <v>0.84015534146016524</v>
      </c>
      <c r="E114" s="116">
        <f t="shared" si="76"/>
        <v>7935</v>
      </c>
      <c r="F114" s="117" t="str">
        <f t="shared" si="77"/>
        <v>46</v>
      </c>
      <c r="G114" s="118" t="str">
        <f t="shared" si="78"/>
        <v>71바6279</v>
      </c>
      <c r="H114" s="119">
        <f t="shared" si="79"/>
        <v>2</v>
      </c>
      <c r="I114" s="120">
        <f t="shared" si="80"/>
        <v>1761.0809999999999</v>
      </c>
      <c r="J114" s="121">
        <f t="shared" si="81"/>
        <v>1.5027518121672384E-2</v>
      </c>
      <c r="K114" s="121">
        <f t="shared" si="82"/>
        <v>0.37682215552418435</v>
      </c>
      <c r="L114" s="121">
        <f t="shared" si="83"/>
        <v>0.14650092755529134</v>
      </c>
      <c r="M114" s="122">
        <f t="shared" si="84"/>
        <v>18.126999999999999</v>
      </c>
      <c r="N114" s="123">
        <f t="shared" si="85"/>
        <v>0.11356661050797778</v>
      </c>
      <c r="O114" s="123">
        <f t="shared" si="86"/>
        <v>36.170965446790923</v>
      </c>
      <c r="P114" s="234">
        <f t="shared" si="87"/>
        <v>12</v>
      </c>
      <c r="Q114" s="235">
        <f t="shared" si="88"/>
        <v>2</v>
      </c>
      <c r="R114" s="235">
        <f t="shared" si="89"/>
        <v>637</v>
      </c>
      <c r="T114">
        <v>525</v>
      </c>
      <c r="U114">
        <v>7935</v>
      </c>
      <c r="V114" t="s">
        <v>440</v>
      </c>
      <c r="W114">
        <v>1761.0809999999999</v>
      </c>
      <c r="X114">
        <v>951.06899999999996</v>
      </c>
      <c r="Y114">
        <v>1.8520000000000001</v>
      </c>
      <c r="Z114">
        <v>18.126999999999999</v>
      </c>
      <c r="AA114">
        <v>104.54747</v>
      </c>
      <c r="AB114">
        <v>1.571089</v>
      </c>
      <c r="AC114">
        <v>39.395803000000001</v>
      </c>
      <c r="AD114" s="1">
        <v>258</v>
      </c>
      <c r="AE114">
        <v>2</v>
      </c>
      <c r="AF114">
        <v>637</v>
      </c>
      <c r="AG114">
        <v>105</v>
      </c>
      <c r="AH114">
        <v>16.844797</v>
      </c>
      <c r="AI114">
        <v>5314.7</v>
      </c>
      <c r="AJ114">
        <v>1061.0999999999999</v>
      </c>
      <c r="AK114">
        <v>12</v>
      </c>
      <c r="AL114">
        <v>5421</v>
      </c>
      <c r="AM114" t="s">
        <v>441</v>
      </c>
      <c r="AN114" t="s">
        <v>664</v>
      </c>
      <c r="AO114">
        <v>1515.1959999999999</v>
      </c>
      <c r="AR114" t="s">
        <v>118</v>
      </c>
      <c r="AS114" t="s">
        <v>121</v>
      </c>
      <c r="AT114" t="s">
        <v>233</v>
      </c>
      <c r="AU114" t="s">
        <v>440</v>
      </c>
      <c r="AV114" t="s">
        <v>48</v>
      </c>
      <c r="AW114">
        <v>2</v>
      </c>
      <c r="BB114">
        <v>0.84015534146016524</v>
      </c>
      <c r="BC114" t="s">
        <v>67</v>
      </c>
      <c r="BF114" t="s">
        <v>118</v>
      </c>
      <c r="BG114" t="s">
        <v>121</v>
      </c>
      <c r="BH114" t="s">
        <v>440</v>
      </c>
      <c r="BI114">
        <v>7935</v>
      </c>
      <c r="BJ114">
        <v>2</v>
      </c>
      <c r="BK114" t="s">
        <v>233</v>
      </c>
      <c r="BL114" t="s">
        <v>217</v>
      </c>
      <c r="BM114">
        <v>0.84015534146016524</v>
      </c>
      <c r="BN114" t="s">
        <v>67</v>
      </c>
      <c r="BO114" t="s">
        <v>181</v>
      </c>
      <c r="BP114">
        <v>1761.0809999999999</v>
      </c>
    </row>
    <row r="115" spans="1:68" ht="16.5" x14ac:dyDescent="0.25">
      <c r="A115" s="129" t="str">
        <f t="shared" si="72"/>
        <v>신흥교통</v>
      </c>
      <c r="B115" s="130" t="str">
        <f t="shared" si="73"/>
        <v>주영환</v>
      </c>
      <c r="C115" s="131" t="str">
        <f t="shared" si="74"/>
        <v>D</v>
      </c>
      <c r="D115" s="132">
        <f t="shared" si="75"/>
        <v>0.82925039097607744</v>
      </c>
      <c r="E115" s="133">
        <f t="shared" si="76"/>
        <v>3558</v>
      </c>
      <c r="F115" s="134" t="str">
        <f t="shared" si="77"/>
        <v>82</v>
      </c>
      <c r="G115" s="135" t="str">
        <f t="shared" si="78"/>
        <v>74바1004</v>
      </c>
      <c r="H115" s="136">
        <f t="shared" si="79"/>
        <v>7</v>
      </c>
      <c r="I115" s="137">
        <f t="shared" si="80"/>
        <v>1659.5159999999998</v>
      </c>
      <c r="J115" s="138">
        <f t="shared" si="81"/>
        <v>4.6449114174779912E-3</v>
      </c>
      <c r="K115" s="138">
        <f t="shared" si="82"/>
        <v>0.40859568382243927</v>
      </c>
      <c r="L115" s="138">
        <f t="shared" si="83"/>
        <v>0.18740403828586169</v>
      </c>
      <c r="M115" s="139">
        <f t="shared" si="84"/>
        <v>15.45</v>
      </c>
      <c r="N115" s="140">
        <f t="shared" si="85"/>
        <v>0.30129266605443994</v>
      </c>
      <c r="O115" s="140">
        <f t="shared" si="86"/>
        <v>59.957240544833553</v>
      </c>
      <c r="P115" s="232">
        <f t="shared" si="87"/>
        <v>6</v>
      </c>
      <c r="Q115" s="233">
        <f t="shared" si="88"/>
        <v>5</v>
      </c>
      <c r="R115" s="233">
        <f t="shared" si="89"/>
        <v>995</v>
      </c>
      <c r="T115">
        <v>525</v>
      </c>
      <c r="U115">
        <v>3558</v>
      </c>
      <c r="V115" t="s">
        <v>442</v>
      </c>
      <c r="W115">
        <v>1659.5160000000001</v>
      </c>
      <c r="X115">
        <v>828.08</v>
      </c>
      <c r="Y115">
        <v>2.004</v>
      </c>
      <c r="Z115">
        <v>15.45</v>
      </c>
      <c r="AA115">
        <v>100.165527</v>
      </c>
      <c r="AB115">
        <v>0.46526000000000001</v>
      </c>
      <c r="AC115">
        <v>40.927202000000001</v>
      </c>
      <c r="AD115" s="1">
        <v>311</v>
      </c>
      <c r="AE115">
        <v>5</v>
      </c>
      <c r="AF115">
        <v>995</v>
      </c>
      <c r="AG115">
        <v>69</v>
      </c>
      <c r="AH115">
        <v>16.567734999999999</v>
      </c>
      <c r="AI115">
        <v>474.7</v>
      </c>
      <c r="AJ115">
        <v>0</v>
      </c>
      <c r="AK115">
        <v>6</v>
      </c>
      <c r="AL115">
        <v>2776</v>
      </c>
      <c r="AM115" t="s">
        <v>443</v>
      </c>
      <c r="AN115" t="s">
        <v>665</v>
      </c>
      <c r="AO115">
        <v>512.04200000000003</v>
      </c>
      <c r="AR115" t="s">
        <v>118</v>
      </c>
      <c r="AS115" t="s">
        <v>123</v>
      </c>
      <c r="AT115" t="s">
        <v>252</v>
      </c>
      <c r="AU115" t="s">
        <v>442</v>
      </c>
      <c r="AV115" t="s">
        <v>48</v>
      </c>
      <c r="AW115">
        <v>7</v>
      </c>
      <c r="BB115">
        <v>0.82925039097607744</v>
      </c>
      <c r="BC115" t="s">
        <v>67</v>
      </c>
      <c r="BF115" t="s">
        <v>118</v>
      </c>
      <c r="BG115" t="s">
        <v>123</v>
      </c>
      <c r="BH115" t="s">
        <v>442</v>
      </c>
      <c r="BI115">
        <v>3558</v>
      </c>
      <c r="BJ115">
        <v>7</v>
      </c>
      <c r="BK115" t="s">
        <v>252</v>
      </c>
      <c r="BL115" t="s">
        <v>250</v>
      </c>
      <c r="BM115">
        <v>0.82925039097607744</v>
      </c>
      <c r="BN115" t="s">
        <v>67</v>
      </c>
      <c r="BO115" t="s">
        <v>181</v>
      </c>
      <c r="BP115">
        <v>1659.5159999999998</v>
      </c>
    </row>
    <row r="116" spans="1:68" ht="16.5" x14ac:dyDescent="0.25">
      <c r="A116" s="112" t="str">
        <f t="shared" si="72"/>
        <v>신흥교통</v>
      </c>
      <c r="B116" s="113" t="str">
        <f t="shared" si="73"/>
        <v>주종식</v>
      </c>
      <c r="C116" s="114" t="str">
        <f t="shared" si="74"/>
        <v>C</v>
      </c>
      <c r="D116" s="115">
        <f t="shared" si="75"/>
        <v>0.88291666666666679</v>
      </c>
      <c r="E116" s="116">
        <f t="shared" si="76"/>
        <v>8999</v>
      </c>
      <c r="F116" s="117" t="str">
        <f t="shared" si="77"/>
        <v>46</v>
      </c>
      <c r="G116" s="118" t="str">
        <f t="shared" si="78"/>
        <v>71바6294</v>
      </c>
      <c r="H116" s="119">
        <f t="shared" si="79"/>
        <v>1</v>
      </c>
      <c r="I116" s="120">
        <f t="shared" si="80"/>
        <v>1951.492</v>
      </c>
      <c r="J116" s="121">
        <f t="shared" si="81"/>
        <v>2.4554396959916489E-2</v>
      </c>
      <c r="K116" s="121">
        <f t="shared" si="82"/>
        <v>0.42799836217020754</v>
      </c>
      <c r="L116" s="121">
        <f t="shared" si="83"/>
        <v>0.13118168047832121</v>
      </c>
      <c r="M116" s="122">
        <f t="shared" si="84"/>
        <v>13.688000000000001</v>
      </c>
      <c r="N116" s="123">
        <f t="shared" si="85"/>
        <v>0</v>
      </c>
      <c r="O116" s="123">
        <f t="shared" si="86"/>
        <v>18.004402076307656</v>
      </c>
      <c r="P116" s="234">
        <f t="shared" si="87"/>
        <v>39</v>
      </c>
      <c r="Q116" s="235">
        <f t="shared" si="88"/>
        <v>0</v>
      </c>
      <c r="R116" s="235">
        <f t="shared" si="89"/>
        <v>360</v>
      </c>
      <c r="T116">
        <v>525</v>
      </c>
      <c r="U116">
        <v>8999</v>
      </c>
      <c r="V116" t="s">
        <v>444</v>
      </c>
      <c r="W116">
        <v>1999.511</v>
      </c>
      <c r="X116">
        <v>948.04</v>
      </c>
      <c r="Y116">
        <v>2.109</v>
      </c>
      <c r="Z116">
        <v>13.688000000000001</v>
      </c>
      <c r="AA116">
        <v>140.537192</v>
      </c>
      <c r="AB116">
        <v>3.450806</v>
      </c>
      <c r="AC116">
        <v>60.149687999999998</v>
      </c>
      <c r="AD116" s="1">
        <v>256</v>
      </c>
      <c r="AE116">
        <v>0</v>
      </c>
      <c r="AF116">
        <v>360</v>
      </c>
      <c r="AG116">
        <v>74</v>
      </c>
      <c r="AH116">
        <v>14.227627999999999</v>
      </c>
      <c r="AI116">
        <v>967</v>
      </c>
      <c r="AJ116">
        <v>0</v>
      </c>
      <c r="AK116">
        <v>39</v>
      </c>
      <c r="AL116">
        <v>18718</v>
      </c>
      <c r="AM116" t="s">
        <v>445</v>
      </c>
      <c r="AN116" t="s">
        <v>666</v>
      </c>
      <c r="AO116">
        <v>1951.492</v>
      </c>
      <c r="AR116" t="s">
        <v>118</v>
      </c>
      <c r="AS116" t="s">
        <v>121</v>
      </c>
      <c r="AT116" t="s">
        <v>243</v>
      </c>
      <c r="AU116" t="s">
        <v>444</v>
      </c>
      <c r="AV116" t="s">
        <v>48</v>
      </c>
      <c r="AW116">
        <v>1</v>
      </c>
      <c r="BB116">
        <v>0.88291666666666679</v>
      </c>
      <c r="BC116" t="s">
        <v>69</v>
      </c>
      <c r="BF116" t="s">
        <v>118</v>
      </c>
      <c r="BG116" t="s">
        <v>121</v>
      </c>
      <c r="BH116" t="s">
        <v>444</v>
      </c>
      <c r="BI116">
        <v>8999</v>
      </c>
      <c r="BJ116">
        <v>1</v>
      </c>
      <c r="BK116" t="s">
        <v>243</v>
      </c>
      <c r="BL116" t="s">
        <v>176</v>
      </c>
      <c r="BM116">
        <v>0.88291666666666679</v>
      </c>
      <c r="BN116" t="s">
        <v>69</v>
      </c>
      <c r="BO116" t="s">
        <v>179</v>
      </c>
      <c r="BP116">
        <v>1951.492</v>
      </c>
    </row>
    <row r="117" spans="1:68" ht="16.5" x14ac:dyDescent="0.25">
      <c r="A117" s="129" t="str">
        <f t="shared" si="72"/>
        <v>신흥교통</v>
      </c>
      <c r="B117" s="130" t="str">
        <f t="shared" si="73"/>
        <v>진영호</v>
      </c>
      <c r="C117" s="131" t="str">
        <f t="shared" si="74"/>
        <v>S</v>
      </c>
      <c r="D117" s="132">
        <f t="shared" si="75"/>
        <v>1.0190576449820568</v>
      </c>
      <c r="E117" s="133">
        <f t="shared" si="76"/>
        <v>9619</v>
      </c>
      <c r="F117" s="134" t="str">
        <f t="shared" si="77"/>
        <v>13</v>
      </c>
      <c r="G117" s="135" t="str">
        <f t="shared" si="78"/>
        <v>71바6251</v>
      </c>
      <c r="H117" s="136">
        <f t="shared" si="79"/>
        <v>2</v>
      </c>
      <c r="I117" s="137">
        <f t="shared" si="80"/>
        <v>2771.384</v>
      </c>
      <c r="J117" s="138">
        <f t="shared" si="81"/>
        <v>6.2014647761529651E-2</v>
      </c>
      <c r="K117" s="138">
        <f t="shared" si="82"/>
        <v>0.3575435204467296</v>
      </c>
      <c r="L117" s="138">
        <f t="shared" si="83"/>
        <v>0.19160101956278885</v>
      </c>
      <c r="M117" s="139">
        <f t="shared" si="84"/>
        <v>12.983000000000001</v>
      </c>
      <c r="N117" s="140">
        <f t="shared" si="85"/>
        <v>0.10678520298799235</v>
      </c>
      <c r="O117" s="140">
        <f t="shared" si="86"/>
        <v>8.3292458330634034</v>
      </c>
      <c r="P117" s="232">
        <f t="shared" si="87"/>
        <v>25</v>
      </c>
      <c r="Q117" s="233">
        <f t="shared" si="88"/>
        <v>3</v>
      </c>
      <c r="R117" s="233">
        <f t="shared" si="89"/>
        <v>234</v>
      </c>
      <c r="T117">
        <v>525</v>
      </c>
      <c r="U117">
        <v>9619</v>
      </c>
      <c r="V117" t="s">
        <v>446</v>
      </c>
      <c r="W117">
        <v>2809.3780000000002</v>
      </c>
      <c r="X117">
        <v>1314.6469999999999</v>
      </c>
      <c r="Y117">
        <v>2.137</v>
      </c>
      <c r="Z117">
        <v>12.983000000000001</v>
      </c>
      <c r="AA117">
        <v>190.25022999999999</v>
      </c>
      <c r="AB117">
        <v>11.798301</v>
      </c>
      <c r="AC117">
        <v>68.022737000000006</v>
      </c>
      <c r="AD117" s="1">
        <v>531</v>
      </c>
      <c r="AE117">
        <v>3</v>
      </c>
      <c r="AF117">
        <v>234</v>
      </c>
      <c r="AG117">
        <v>65</v>
      </c>
      <c r="AH117">
        <v>14.766752</v>
      </c>
      <c r="AI117">
        <v>68.599999999999994</v>
      </c>
      <c r="AJ117">
        <v>0</v>
      </c>
      <c r="AK117">
        <v>25</v>
      </c>
      <c r="AL117">
        <v>23445</v>
      </c>
      <c r="AM117" t="s">
        <v>447</v>
      </c>
      <c r="AN117" t="s">
        <v>667</v>
      </c>
      <c r="AO117">
        <v>2656.8310000000001</v>
      </c>
      <c r="AR117" t="s">
        <v>118</v>
      </c>
      <c r="AS117" t="s">
        <v>119</v>
      </c>
      <c r="AT117" t="s">
        <v>207</v>
      </c>
      <c r="AU117" t="s">
        <v>446</v>
      </c>
      <c r="AV117" t="s">
        <v>48</v>
      </c>
      <c r="AW117">
        <v>2</v>
      </c>
      <c r="BB117">
        <v>1.0190576449820568</v>
      </c>
      <c r="BC117" t="s">
        <v>71</v>
      </c>
      <c r="BF117" t="s">
        <v>118</v>
      </c>
      <c r="BG117" t="s">
        <v>119</v>
      </c>
      <c r="BH117" t="s">
        <v>446</v>
      </c>
      <c r="BI117">
        <v>9619</v>
      </c>
      <c r="BJ117">
        <v>2</v>
      </c>
      <c r="BK117" t="s">
        <v>207</v>
      </c>
      <c r="BL117" t="s">
        <v>208</v>
      </c>
      <c r="BM117">
        <v>1.0190576449820568</v>
      </c>
      <c r="BN117" t="s">
        <v>71</v>
      </c>
      <c r="BO117" t="s">
        <v>178</v>
      </c>
      <c r="BP117">
        <v>2771.384</v>
      </c>
    </row>
    <row r="118" spans="1:68" ht="16.5" x14ac:dyDescent="0.25">
      <c r="A118" s="112" t="str">
        <f t="shared" si="72"/>
        <v>신흥교통</v>
      </c>
      <c r="B118" s="113" t="str">
        <f t="shared" si="73"/>
        <v>차규춘</v>
      </c>
      <c r="C118" s="114" t="str">
        <f t="shared" si="74"/>
        <v>C</v>
      </c>
      <c r="D118" s="115">
        <f t="shared" si="75"/>
        <v>0.86090182255456382</v>
      </c>
      <c r="E118" s="116">
        <f t="shared" si="76"/>
        <v>278</v>
      </c>
      <c r="F118" s="117" t="str">
        <f t="shared" si="77"/>
        <v>82</v>
      </c>
      <c r="G118" s="118" t="str">
        <f t="shared" si="78"/>
        <v>74바1001</v>
      </c>
      <c r="H118" s="119">
        <f t="shared" si="79"/>
        <v>3</v>
      </c>
      <c r="I118" s="120">
        <f t="shared" si="80"/>
        <v>2063.1930000000002</v>
      </c>
      <c r="J118" s="121">
        <f t="shared" si="81"/>
        <v>1.8548448662014411E-2</v>
      </c>
      <c r="K118" s="121">
        <f t="shared" si="82"/>
        <v>0.39482903010497739</v>
      </c>
      <c r="L118" s="121">
        <f t="shared" si="83"/>
        <v>6.7855988266730255E-2</v>
      </c>
      <c r="M118" s="122">
        <f t="shared" si="84"/>
        <v>12.919</v>
      </c>
      <c r="N118" s="123">
        <f t="shared" si="85"/>
        <v>0.3877485043813157</v>
      </c>
      <c r="O118" s="123">
        <f t="shared" si="86"/>
        <v>36.981513605367986</v>
      </c>
      <c r="P118" s="234">
        <f t="shared" si="87"/>
        <v>26</v>
      </c>
      <c r="Q118" s="235">
        <f t="shared" si="88"/>
        <v>8</v>
      </c>
      <c r="R118" s="235">
        <f t="shared" si="89"/>
        <v>763</v>
      </c>
      <c r="T118">
        <v>525</v>
      </c>
      <c r="U118">
        <v>278</v>
      </c>
      <c r="V118" t="s">
        <v>448</v>
      </c>
      <c r="W118">
        <v>2063.1930000000002</v>
      </c>
      <c r="X118">
        <v>966.553</v>
      </c>
      <c r="Y118">
        <v>2.1349999999999998</v>
      </c>
      <c r="Z118">
        <v>12.919</v>
      </c>
      <c r="AA118">
        <v>129.314696</v>
      </c>
      <c r="AB118">
        <v>2.398587</v>
      </c>
      <c r="AC118">
        <v>51.057195999999998</v>
      </c>
      <c r="AD118" s="1">
        <v>140</v>
      </c>
      <c r="AE118">
        <v>8</v>
      </c>
      <c r="AF118">
        <v>763</v>
      </c>
      <c r="AG118">
        <v>79</v>
      </c>
      <c r="AH118">
        <v>15.954822</v>
      </c>
      <c r="AI118">
        <v>566.9</v>
      </c>
      <c r="AJ118">
        <v>0</v>
      </c>
      <c r="AK118">
        <v>26</v>
      </c>
      <c r="AL118">
        <v>14203</v>
      </c>
      <c r="AM118" t="s">
        <v>449</v>
      </c>
      <c r="AN118" t="s">
        <v>668</v>
      </c>
      <c r="AO118">
        <v>1829.5540000000001</v>
      </c>
      <c r="AR118" t="s">
        <v>118</v>
      </c>
      <c r="AS118" t="s">
        <v>123</v>
      </c>
      <c r="AT118" t="s">
        <v>249</v>
      </c>
      <c r="AU118" t="s">
        <v>448</v>
      </c>
      <c r="AV118" t="s">
        <v>48</v>
      </c>
      <c r="AW118">
        <v>3</v>
      </c>
      <c r="BB118">
        <v>0.86090182255456382</v>
      </c>
      <c r="BC118" t="s">
        <v>69</v>
      </c>
      <c r="BF118" t="s">
        <v>118</v>
      </c>
      <c r="BG118" t="s">
        <v>123</v>
      </c>
      <c r="BH118" t="s">
        <v>448</v>
      </c>
      <c r="BI118">
        <v>278</v>
      </c>
      <c r="BJ118">
        <v>3</v>
      </c>
      <c r="BK118" t="s">
        <v>249</v>
      </c>
      <c r="BL118" t="s">
        <v>244</v>
      </c>
      <c r="BM118">
        <v>0.86090182255456382</v>
      </c>
      <c r="BN118" t="s">
        <v>69</v>
      </c>
      <c r="BO118" t="s">
        <v>179</v>
      </c>
      <c r="BP118">
        <v>2063.1930000000002</v>
      </c>
    </row>
    <row r="119" spans="1:68" ht="16.5" x14ac:dyDescent="0.25">
      <c r="A119" s="129" t="str">
        <f t="shared" si="72"/>
        <v>신흥교통</v>
      </c>
      <c r="B119" s="130" t="str">
        <f t="shared" si="73"/>
        <v>최문양</v>
      </c>
      <c r="C119" s="131" t="str">
        <f t="shared" si="74"/>
        <v>B</v>
      </c>
      <c r="D119" s="132">
        <f t="shared" si="75"/>
        <v>0.91857142857142859</v>
      </c>
      <c r="E119" s="133">
        <f t="shared" si="76"/>
        <v>4590</v>
      </c>
      <c r="F119" s="134" t="str">
        <f t="shared" si="77"/>
        <v>13</v>
      </c>
      <c r="G119" s="135" t="str">
        <f t="shared" si="78"/>
        <v>70바4010</v>
      </c>
      <c r="H119" s="136">
        <f t="shared" si="79"/>
        <v>1</v>
      </c>
      <c r="I119" s="137">
        <f t="shared" si="80"/>
        <v>2552.6260000000002</v>
      </c>
      <c r="J119" s="138">
        <f t="shared" si="81"/>
        <v>4.0533712314560566E-3</v>
      </c>
      <c r="K119" s="138">
        <f t="shared" si="82"/>
        <v>0.38045175184040658</v>
      </c>
      <c r="L119" s="138">
        <f t="shared" si="83"/>
        <v>0.22447471740866071</v>
      </c>
      <c r="M119" s="139">
        <f t="shared" si="84"/>
        <v>17.489000000000001</v>
      </c>
      <c r="N119" s="140">
        <f t="shared" si="85"/>
        <v>29.538208887631793</v>
      </c>
      <c r="O119" s="140">
        <f t="shared" si="86"/>
        <v>29.185630797461123</v>
      </c>
      <c r="P119" s="232">
        <f t="shared" si="87"/>
        <v>8</v>
      </c>
      <c r="Q119" s="233">
        <f t="shared" si="88"/>
        <v>754</v>
      </c>
      <c r="R119" s="233">
        <f t="shared" si="89"/>
        <v>745</v>
      </c>
      <c r="T119">
        <v>525</v>
      </c>
      <c r="U119">
        <v>4590</v>
      </c>
      <c r="V119" t="s">
        <v>669</v>
      </c>
      <c r="W119">
        <v>2552.6260000000002</v>
      </c>
      <c r="X119">
        <v>1323.596</v>
      </c>
      <c r="Y119">
        <v>1.929</v>
      </c>
      <c r="Z119">
        <v>17.489000000000001</v>
      </c>
      <c r="AA119">
        <v>147.53941</v>
      </c>
      <c r="AB119">
        <v>0.59803200000000001</v>
      </c>
      <c r="AC119">
        <v>56.131627000000002</v>
      </c>
      <c r="AD119" s="1">
        <v>573</v>
      </c>
      <c r="AE119">
        <v>754</v>
      </c>
      <c r="AF119">
        <v>745</v>
      </c>
      <c r="AG119">
        <v>82</v>
      </c>
      <c r="AH119">
        <v>17.301316</v>
      </c>
      <c r="AI119">
        <v>98.4</v>
      </c>
      <c r="AJ119">
        <v>0</v>
      </c>
      <c r="AK119">
        <v>8</v>
      </c>
      <c r="AL119">
        <v>7703</v>
      </c>
      <c r="AM119" t="s">
        <v>670</v>
      </c>
      <c r="AN119" t="s">
        <v>671</v>
      </c>
      <c r="AO119">
        <v>2552.6260000000002</v>
      </c>
      <c r="AR119" t="s">
        <v>118</v>
      </c>
      <c r="AS119" t="s">
        <v>119</v>
      </c>
      <c r="AT119" t="s">
        <v>486</v>
      </c>
      <c r="AU119" t="s">
        <v>669</v>
      </c>
      <c r="AV119" t="s">
        <v>48</v>
      </c>
      <c r="AW119">
        <v>1</v>
      </c>
      <c r="BB119">
        <v>0.91857142857142859</v>
      </c>
      <c r="BC119" t="s">
        <v>68</v>
      </c>
      <c r="BF119" t="s">
        <v>118</v>
      </c>
      <c r="BG119" t="s">
        <v>119</v>
      </c>
      <c r="BH119" t="s">
        <v>669</v>
      </c>
      <c r="BI119">
        <v>4590</v>
      </c>
      <c r="BJ119">
        <v>1</v>
      </c>
      <c r="BK119" t="s">
        <v>486</v>
      </c>
      <c r="BL119" t="s">
        <v>176</v>
      </c>
      <c r="BM119">
        <v>0.91857142857142859</v>
      </c>
      <c r="BN119" t="s">
        <v>68</v>
      </c>
      <c r="BO119" t="s">
        <v>177</v>
      </c>
      <c r="BP119">
        <v>2552.6260000000002</v>
      </c>
    </row>
    <row r="120" spans="1:68" ht="16.5" x14ac:dyDescent="0.25">
      <c r="A120" s="112" t="str">
        <f t="shared" si="72"/>
        <v>신흥교통</v>
      </c>
      <c r="B120" s="113" t="str">
        <f t="shared" si="73"/>
        <v>최상락</v>
      </c>
      <c r="C120" s="114" t="str">
        <f t="shared" si="74"/>
        <v>B</v>
      </c>
      <c r="D120" s="115">
        <f t="shared" si="75"/>
        <v>0.94794514738969793</v>
      </c>
      <c r="E120" s="116">
        <f t="shared" si="76"/>
        <v>1154</v>
      </c>
      <c r="F120" s="117" t="str">
        <f t="shared" si="77"/>
        <v>93</v>
      </c>
      <c r="G120" s="118" t="str">
        <f t="shared" si="78"/>
        <v>70바4005</v>
      </c>
      <c r="H120" s="119">
        <f t="shared" si="79"/>
        <v>12</v>
      </c>
      <c r="I120" s="120">
        <f t="shared" si="80"/>
        <v>1961.492</v>
      </c>
      <c r="J120" s="121">
        <f t="shared" si="81"/>
        <v>2.1199971255840368E-2</v>
      </c>
      <c r="K120" s="121">
        <f t="shared" si="82"/>
        <v>0.34854737322044044</v>
      </c>
      <c r="L120" s="121">
        <f t="shared" si="83"/>
        <v>0.23043683073904966</v>
      </c>
      <c r="M120" s="122">
        <f t="shared" si="84"/>
        <v>15.208</v>
      </c>
      <c r="N120" s="123">
        <f t="shared" si="85"/>
        <v>5.0981599721028691E-2</v>
      </c>
      <c r="O120" s="123">
        <f t="shared" si="86"/>
        <v>3.568711980472008</v>
      </c>
      <c r="P120" s="234">
        <f t="shared" si="87"/>
        <v>5</v>
      </c>
      <c r="Q120" s="235">
        <f t="shared" si="88"/>
        <v>1</v>
      </c>
      <c r="R120" s="235">
        <f t="shared" si="89"/>
        <v>70</v>
      </c>
      <c r="T120">
        <v>525</v>
      </c>
      <c r="U120">
        <v>1154</v>
      </c>
      <c r="V120" t="s">
        <v>450</v>
      </c>
      <c r="W120">
        <v>1961.492</v>
      </c>
      <c r="X120">
        <v>978.53399999999999</v>
      </c>
      <c r="Y120">
        <v>2.0049999999999999</v>
      </c>
      <c r="Z120">
        <v>15.208</v>
      </c>
      <c r="AA120">
        <v>117.03247</v>
      </c>
      <c r="AB120">
        <v>2.4810850000000002</v>
      </c>
      <c r="AC120">
        <v>40.791359999999997</v>
      </c>
      <c r="AD120" s="1">
        <v>452</v>
      </c>
      <c r="AE120">
        <v>1</v>
      </c>
      <c r="AF120">
        <v>70</v>
      </c>
      <c r="AG120">
        <v>80</v>
      </c>
      <c r="AH120">
        <v>16.760237</v>
      </c>
      <c r="AI120">
        <v>473.6</v>
      </c>
      <c r="AJ120">
        <v>0</v>
      </c>
      <c r="AK120">
        <v>5</v>
      </c>
      <c r="AL120">
        <v>275</v>
      </c>
      <c r="AM120" t="s">
        <v>451</v>
      </c>
      <c r="AN120" t="s">
        <v>672</v>
      </c>
      <c r="AO120">
        <v>418.44499999999999</v>
      </c>
      <c r="AR120" t="s">
        <v>118</v>
      </c>
      <c r="AS120" t="s">
        <v>124</v>
      </c>
      <c r="AT120" t="s">
        <v>254</v>
      </c>
      <c r="AU120" t="s">
        <v>450</v>
      </c>
      <c r="AV120" t="s">
        <v>48</v>
      </c>
      <c r="AW120">
        <v>12</v>
      </c>
      <c r="BB120">
        <v>0.94794514738969793</v>
      </c>
      <c r="BC120" t="s">
        <v>68</v>
      </c>
      <c r="BF120" t="s">
        <v>118</v>
      </c>
      <c r="BG120" t="s">
        <v>124</v>
      </c>
      <c r="BH120" t="s">
        <v>450</v>
      </c>
      <c r="BI120">
        <v>1154</v>
      </c>
      <c r="BJ120">
        <v>12</v>
      </c>
      <c r="BK120" t="s">
        <v>254</v>
      </c>
      <c r="BL120" t="s">
        <v>201</v>
      </c>
      <c r="BM120">
        <v>0.94794514738969793</v>
      </c>
      <c r="BN120" t="s">
        <v>68</v>
      </c>
      <c r="BO120" t="s">
        <v>177</v>
      </c>
      <c r="BP120">
        <v>1961.492</v>
      </c>
    </row>
    <row r="121" spans="1:68" ht="16.5" x14ac:dyDescent="0.25">
      <c r="A121" s="129" t="str">
        <f t="shared" si="72"/>
        <v>신흥교통</v>
      </c>
      <c r="B121" s="130" t="str">
        <f t="shared" si="73"/>
        <v>최우성</v>
      </c>
      <c r="C121" s="131" t="str">
        <f t="shared" si="74"/>
        <v>S</v>
      </c>
      <c r="D121" s="132">
        <f t="shared" si="75"/>
        <v>1.0784848484848486</v>
      </c>
      <c r="E121" s="133">
        <f t="shared" si="76"/>
        <v>4050</v>
      </c>
      <c r="F121" s="134" t="str">
        <f t="shared" si="77"/>
        <v>330</v>
      </c>
      <c r="G121" s="135" t="str">
        <f t="shared" si="78"/>
        <v>71바6253</v>
      </c>
      <c r="H121" s="136">
        <f t="shared" si="79"/>
        <v>1</v>
      </c>
      <c r="I121" s="137">
        <f t="shared" si="80"/>
        <v>5798.0590000000002</v>
      </c>
      <c r="J121" s="138">
        <f t="shared" si="81"/>
        <v>6.2797069188558364E-3</v>
      </c>
      <c r="K121" s="138">
        <f t="shared" si="82"/>
        <v>0.21383815083601618</v>
      </c>
      <c r="L121" s="138">
        <f t="shared" si="83"/>
        <v>0.12573173194684634</v>
      </c>
      <c r="M121" s="139">
        <f t="shared" si="84"/>
        <v>14.111000000000001</v>
      </c>
      <c r="N121" s="140">
        <f t="shared" si="85"/>
        <v>0</v>
      </c>
      <c r="O121" s="140">
        <f t="shared" si="86"/>
        <v>0.91409901141054273</v>
      </c>
      <c r="P121" s="232">
        <f t="shared" si="87"/>
        <v>0</v>
      </c>
      <c r="Q121" s="233">
        <f t="shared" si="88"/>
        <v>0</v>
      </c>
      <c r="R121" s="233">
        <f t="shared" si="89"/>
        <v>53</v>
      </c>
      <c r="T121">
        <v>525</v>
      </c>
      <c r="U121">
        <v>4050</v>
      </c>
      <c r="V121" t="s">
        <v>452</v>
      </c>
      <c r="W121">
        <v>5798.0590000000002</v>
      </c>
      <c r="X121">
        <v>1628.989</v>
      </c>
      <c r="Y121">
        <v>3.5590000000000002</v>
      </c>
      <c r="Z121">
        <v>14.111000000000001</v>
      </c>
      <c r="AA121">
        <v>166.22495499999999</v>
      </c>
      <c r="AB121">
        <v>1.043844</v>
      </c>
      <c r="AC121">
        <v>35.545237</v>
      </c>
      <c r="AD121" s="1">
        <v>729</v>
      </c>
      <c r="AE121">
        <v>0</v>
      </c>
      <c r="AF121">
        <v>53</v>
      </c>
      <c r="AG121">
        <v>92</v>
      </c>
      <c r="AH121">
        <v>34.880797000000001</v>
      </c>
      <c r="AI121">
        <v>56330.1</v>
      </c>
      <c r="AJ121">
        <v>3896.4</v>
      </c>
      <c r="AK121">
        <v>0</v>
      </c>
      <c r="AL121">
        <v>0</v>
      </c>
      <c r="AM121" t="s">
        <v>453</v>
      </c>
      <c r="AN121" t="s">
        <v>673</v>
      </c>
      <c r="AO121">
        <v>5798.0590000000002</v>
      </c>
      <c r="AR121" t="s">
        <v>118</v>
      </c>
      <c r="AS121" t="s">
        <v>120</v>
      </c>
      <c r="AT121" t="s">
        <v>223</v>
      </c>
      <c r="AU121" t="s">
        <v>452</v>
      </c>
      <c r="AV121" t="s">
        <v>48</v>
      </c>
      <c r="AW121">
        <v>1</v>
      </c>
      <c r="BB121">
        <v>1.0784848484848486</v>
      </c>
      <c r="BC121" t="s">
        <v>71</v>
      </c>
      <c r="BF121" t="s">
        <v>118</v>
      </c>
      <c r="BG121" t="s">
        <v>120</v>
      </c>
      <c r="BH121" t="s">
        <v>452</v>
      </c>
      <c r="BI121">
        <v>4050</v>
      </c>
      <c r="BJ121">
        <v>1</v>
      </c>
      <c r="BK121" t="s">
        <v>223</v>
      </c>
      <c r="BL121" t="s">
        <v>176</v>
      </c>
      <c r="BM121">
        <v>1.0784848484848486</v>
      </c>
      <c r="BN121" t="s">
        <v>71</v>
      </c>
      <c r="BO121" t="s">
        <v>178</v>
      </c>
      <c r="BP121">
        <v>5798.0590000000002</v>
      </c>
    </row>
    <row r="122" spans="1:68" ht="16.5" x14ac:dyDescent="0.25">
      <c r="A122" s="112" t="str">
        <f t="shared" si="72"/>
        <v>신흥교통</v>
      </c>
      <c r="B122" s="113" t="str">
        <f t="shared" si="73"/>
        <v>최중천</v>
      </c>
      <c r="C122" s="114" t="str">
        <f t="shared" si="74"/>
        <v>C</v>
      </c>
      <c r="D122" s="115">
        <f t="shared" si="75"/>
        <v>0.87</v>
      </c>
      <c r="E122" s="116">
        <f t="shared" si="76"/>
        <v>2901</v>
      </c>
      <c r="F122" s="117" t="str">
        <f t="shared" si="77"/>
        <v>46</v>
      </c>
      <c r="G122" s="118" t="str">
        <f t="shared" si="78"/>
        <v>71바6282</v>
      </c>
      <c r="H122" s="119">
        <f t="shared" si="79"/>
        <v>1</v>
      </c>
      <c r="I122" s="120">
        <f t="shared" si="80"/>
        <v>1679.537</v>
      </c>
      <c r="J122" s="121">
        <f t="shared" si="81"/>
        <v>1.1867613738082778E-2</v>
      </c>
      <c r="K122" s="121">
        <f t="shared" si="82"/>
        <v>0.44093682856191974</v>
      </c>
      <c r="L122" s="121">
        <f t="shared" si="83"/>
        <v>0.13575169823588287</v>
      </c>
      <c r="M122" s="122">
        <f t="shared" si="84"/>
        <v>18.184000000000001</v>
      </c>
      <c r="N122" s="123">
        <f t="shared" si="85"/>
        <v>0.11573009196491757</v>
      </c>
      <c r="O122" s="123">
        <f t="shared" si="86"/>
        <v>5.7865045982458785</v>
      </c>
      <c r="P122" s="234">
        <f t="shared" si="87"/>
        <v>45</v>
      </c>
      <c r="Q122" s="235">
        <f t="shared" si="88"/>
        <v>2</v>
      </c>
      <c r="R122" s="235">
        <f t="shared" si="89"/>
        <v>100</v>
      </c>
      <c r="T122">
        <v>525</v>
      </c>
      <c r="U122">
        <v>2901</v>
      </c>
      <c r="V122" t="s">
        <v>454</v>
      </c>
      <c r="W122">
        <v>1728.1590000000001</v>
      </c>
      <c r="X122">
        <v>994.93899999999996</v>
      </c>
      <c r="Y122">
        <v>1.7370000000000001</v>
      </c>
      <c r="Z122">
        <v>18.184000000000001</v>
      </c>
      <c r="AA122">
        <v>119.206357</v>
      </c>
      <c r="AB122">
        <v>1.414695</v>
      </c>
      <c r="AC122">
        <v>52.562472999999997</v>
      </c>
      <c r="AD122" s="1">
        <v>228</v>
      </c>
      <c r="AE122">
        <v>2</v>
      </c>
      <c r="AF122">
        <v>100</v>
      </c>
      <c r="AG122">
        <v>70</v>
      </c>
      <c r="AH122">
        <v>14.497204999999999</v>
      </c>
      <c r="AI122">
        <v>62.9</v>
      </c>
      <c r="AJ122">
        <v>0</v>
      </c>
      <c r="AK122">
        <v>45</v>
      </c>
      <c r="AL122">
        <v>26728</v>
      </c>
      <c r="AM122" t="s">
        <v>455</v>
      </c>
      <c r="AN122" t="s">
        <v>674</v>
      </c>
      <c r="AO122">
        <v>1679.537</v>
      </c>
      <c r="AR122" t="s">
        <v>118</v>
      </c>
      <c r="AS122" t="s">
        <v>121</v>
      </c>
      <c r="AT122" t="s">
        <v>236</v>
      </c>
      <c r="AU122" t="s">
        <v>454</v>
      </c>
      <c r="AV122" t="s">
        <v>198</v>
      </c>
      <c r="AW122">
        <v>1</v>
      </c>
      <c r="BB122">
        <v>0.87</v>
      </c>
      <c r="BC122" t="s">
        <v>69</v>
      </c>
      <c r="BF122" t="s">
        <v>118</v>
      </c>
      <c r="BG122" t="s">
        <v>121</v>
      </c>
      <c r="BH122" t="s">
        <v>454</v>
      </c>
      <c r="BI122">
        <v>2901</v>
      </c>
      <c r="BJ122">
        <v>1</v>
      </c>
      <c r="BK122" t="s">
        <v>236</v>
      </c>
      <c r="BL122" t="s">
        <v>176</v>
      </c>
      <c r="BM122">
        <v>0.87</v>
      </c>
      <c r="BN122" t="s">
        <v>69</v>
      </c>
      <c r="BO122" t="s">
        <v>179</v>
      </c>
      <c r="BP122">
        <v>1679.537</v>
      </c>
    </row>
    <row r="123" spans="1:68" ht="16.5" x14ac:dyDescent="0.25">
      <c r="A123" s="129" t="str">
        <f t="shared" si="72"/>
        <v>신흥교통</v>
      </c>
      <c r="B123" s="130" t="str">
        <f t="shared" si="73"/>
        <v>최창명</v>
      </c>
      <c r="C123" s="131" t="str">
        <f t="shared" si="74"/>
        <v>C</v>
      </c>
      <c r="D123" s="132">
        <f t="shared" si="75"/>
        <v>0.86563676351483043</v>
      </c>
      <c r="E123" s="133">
        <f t="shared" si="76"/>
        <v>7432</v>
      </c>
      <c r="F123" s="134" t="str">
        <f t="shared" si="77"/>
        <v>519</v>
      </c>
      <c r="G123" s="135" t="str">
        <f t="shared" si="78"/>
        <v>74바1007</v>
      </c>
      <c r="H123" s="136">
        <f t="shared" si="79"/>
        <v>2</v>
      </c>
      <c r="I123" s="137">
        <f t="shared" si="80"/>
        <v>692.66499999999996</v>
      </c>
      <c r="J123" s="138">
        <f t="shared" si="81"/>
        <v>3.9611780939703869E-2</v>
      </c>
      <c r="K123" s="138">
        <f t="shared" si="82"/>
        <v>0.40919260465368396</v>
      </c>
      <c r="L123" s="138">
        <f t="shared" si="83"/>
        <v>0.25264738365587985</v>
      </c>
      <c r="M123" s="139">
        <f t="shared" si="84"/>
        <v>11.333</v>
      </c>
      <c r="N123" s="140">
        <f t="shared" si="85"/>
        <v>0</v>
      </c>
      <c r="O123" s="140">
        <f t="shared" si="86"/>
        <v>3.031768603870558</v>
      </c>
      <c r="P123" s="232">
        <f t="shared" si="87"/>
        <v>16</v>
      </c>
      <c r="Q123" s="233">
        <f t="shared" si="88"/>
        <v>0</v>
      </c>
      <c r="R123" s="233">
        <f t="shared" si="89"/>
        <v>21</v>
      </c>
      <c r="T123">
        <v>525</v>
      </c>
      <c r="U123">
        <v>7432</v>
      </c>
      <c r="V123" t="s">
        <v>456</v>
      </c>
      <c r="W123">
        <v>692.66499999999996</v>
      </c>
      <c r="X123">
        <v>320.8</v>
      </c>
      <c r="Y123">
        <v>2.1589999999999998</v>
      </c>
      <c r="Z123">
        <v>11.333</v>
      </c>
      <c r="AA123">
        <v>56.415261999999998</v>
      </c>
      <c r="AB123">
        <v>2.2347090000000001</v>
      </c>
      <c r="AC123">
        <v>23.084707999999999</v>
      </c>
      <c r="AD123" s="1">
        <v>175</v>
      </c>
      <c r="AE123">
        <v>0</v>
      </c>
      <c r="AF123">
        <v>21</v>
      </c>
      <c r="AG123">
        <v>61</v>
      </c>
      <c r="AH123">
        <v>12.277971000000001</v>
      </c>
      <c r="AI123">
        <v>0</v>
      </c>
      <c r="AJ123">
        <v>0</v>
      </c>
      <c r="AK123">
        <v>16</v>
      </c>
      <c r="AL123">
        <v>7933</v>
      </c>
      <c r="AM123" t="s">
        <v>457</v>
      </c>
      <c r="AN123" t="s">
        <v>675</v>
      </c>
      <c r="AO123">
        <v>603.77599999999995</v>
      </c>
      <c r="AR123" t="s">
        <v>118</v>
      </c>
      <c r="AS123" t="s">
        <v>122</v>
      </c>
      <c r="AT123" t="s">
        <v>245</v>
      </c>
      <c r="AU123" t="s">
        <v>456</v>
      </c>
      <c r="AV123" t="s">
        <v>48</v>
      </c>
      <c r="AW123">
        <v>2</v>
      </c>
      <c r="BB123">
        <v>0.86563676351483043</v>
      </c>
      <c r="BC123" t="s">
        <v>69</v>
      </c>
      <c r="BF123" t="s">
        <v>118</v>
      </c>
      <c r="BG123" t="s">
        <v>122</v>
      </c>
      <c r="BH123" t="s">
        <v>456</v>
      </c>
      <c r="BI123">
        <v>7432</v>
      </c>
      <c r="BJ123">
        <v>2</v>
      </c>
      <c r="BK123" t="s">
        <v>245</v>
      </c>
      <c r="BL123" t="s">
        <v>246</v>
      </c>
      <c r="BM123">
        <v>0.86563676351483043</v>
      </c>
      <c r="BN123" t="s">
        <v>69</v>
      </c>
      <c r="BO123" t="s">
        <v>179</v>
      </c>
      <c r="BP123">
        <v>692.66499999999996</v>
      </c>
    </row>
    <row r="124" spans="1:68" ht="16.5" x14ac:dyDescent="0.25">
      <c r="A124" s="112" t="str">
        <f t="shared" ref="A124:A129" si="90">BF124</f>
        <v>신흥교통</v>
      </c>
      <c r="B124" s="113" t="str">
        <f t="shared" ref="B124:B129" si="91">BH124</f>
        <v>최현호</v>
      </c>
      <c r="C124" s="114" t="str">
        <f t="shared" ref="C124:C129" si="92">BN124</f>
        <v>C</v>
      </c>
      <c r="D124" s="115">
        <f t="shared" ref="D124:D129" si="93">BM124</f>
        <v>0.86</v>
      </c>
      <c r="E124" s="116">
        <f t="shared" ref="E124:E129" si="94">U124</f>
        <v>7722</v>
      </c>
      <c r="F124" s="117" t="str">
        <f t="shared" ref="F124:F129" si="95">BG124</f>
        <v>46</v>
      </c>
      <c r="G124" s="118" t="str">
        <f t="shared" ref="G124:G129" si="96">BK124</f>
        <v>71바6280</v>
      </c>
      <c r="H124" s="119">
        <f t="shared" ref="H124:H129" si="97">BJ124</f>
        <v>1</v>
      </c>
      <c r="I124" s="120">
        <f t="shared" ref="I124:I129" si="98">BP124</f>
        <v>854.59400000000005</v>
      </c>
      <c r="J124" s="121">
        <f t="shared" ref="J124:J129" si="99">AB124/AA124</f>
        <v>1.1570636313986474E-2</v>
      </c>
      <c r="K124" s="121">
        <f t="shared" ref="K124:K129" si="100">AC124/AA124</f>
        <v>0.46416413819194008</v>
      </c>
      <c r="L124" s="121">
        <f t="shared" ref="L124:L129" si="101">AD124/I124</f>
        <v>8.1910240418257091E-2</v>
      </c>
      <c r="M124" s="122">
        <f t="shared" ref="M124:M129" si="102">Z124</f>
        <v>21.488</v>
      </c>
      <c r="N124" s="123">
        <f t="shared" ref="N124:N129" si="103">AE124*100/W124</f>
        <v>0</v>
      </c>
      <c r="O124" s="123">
        <f t="shared" ref="O124:O129" si="104">AF124*100/W124</f>
        <v>21.131104872764617</v>
      </c>
      <c r="P124" s="234">
        <f t="shared" ref="P124:P129" si="105">AK124</f>
        <v>32</v>
      </c>
      <c r="Q124" s="235">
        <f t="shared" ref="Q124:Q129" si="106">AE124</f>
        <v>0</v>
      </c>
      <c r="R124" s="235">
        <f t="shared" ref="R124:R129" si="107">AF124</f>
        <v>186</v>
      </c>
      <c r="T124">
        <v>525</v>
      </c>
      <c r="U124">
        <v>7722</v>
      </c>
      <c r="V124" t="s">
        <v>199</v>
      </c>
      <c r="W124">
        <v>880.21900000000005</v>
      </c>
      <c r="X124">
        <v>513.57799999999997</v>
      </c>
      <c r="Y124">
        <v>1.714</v>
      </c>
      <c r="Z124">
        <v>21.488</v>
      </c>
      <c r="AA124">
        <v>56.751935000000003</v>
      </c>
      <c r="AB124">
        <v>0.65665600000000002</v>
      </c>
      <c r="AC124">
        <v>26.342213000000001</v>
      </c>
      <c r="AD124" s="1">
        <v>70</v>
      </c>
      <c r="AE124">
        <v>0</v>
      </c>
      <c r="AF124">
        <v>186</v>
      </c>
      <c r="AG124">
        <v>84</v>
      </c>
      <c r="AH124">
        <v>15.509938</v>
      </c>
      <c r="AI124">
        <v>490.9</v>
      </c>
      <c r="AJ124">
        <v>5.3</v>
      </c>
      <c r="AK124">
        <v>32</v>
      </c>
      <c r="AL124">
        <v>21296</v>
      </c>
      <c r="AM124" t="s">
        <v>458</v>
      </c>
      <c r="AN124" t="s">
        <v>676</v>
      </c>
      <c r="AO124">
        <v>854.59400000000005</v>
      </c>
      <c r="AR124" t="s">
        <v>118</v>
      </c>
      <c r="AS124" t="s">
        <v>121</v>
      </c>
      <c r="AT124" t="s">
        <v>234</v>
      </c>
      <c r="AU124" t="s">
        <v>199</v>
      </c>
      <c r="AV124" t="s">
        <v>198</v>
      </c>
      <c r="AW124">
        <v>1</v>
      </c>
      <c r="BB124">
        <v>0.86</v>
      </c>
      <c r="BC124" t="s">
        <v>69</v>
      </c>
      <c r="BF124" t="s">
        <v>118</v>
      </c>
      <c r="BG124" t="s">
        <v>121</v>
      </c>
      <c r="BH124" t="s">
        <v>199</v>
      </c>
      <c r="BI124">
        <v>7722</v>
      </c>
      <c r="BJ124">
        <v>1</v>
      </c>
      <c r="BK124" t="s">
        <v>234</v>
      </c>
      <c r="BL124" t="s">
        <v>176</v>
      </c>
      <c r="BM124">
        <v>0.86</v>
      </c>
      <c r="BN124" t="s">
        <v>69</v>
      </c>
      <c r="BO124" t="s">
        <v>179</v>
      </c>
      <c r="BP124">
        <v>854.59400000000005</v>
      </c>
    </row>
    <row r="125" spans="1:68" ht="16.5" x14ac:dyDescent="0.25">
      <c r="A125" s="129" t="str">
        <f t="shared" si="90"/>
        <v>신흥교통</v>
      </c>
      <c r="B125" s="130" t="str">
        <f t="shared" si="91"/>
        <v>하현자</v>
      </c>
      <c r="C125" s="131" t="str">
        <f t="shared" si="92"/>
        <v>D</v>
      </c>
      <c r="D125" s="132">
        <f t="shared" si="93"/>
        <v>0.84735420797180316</v>
      </c>
      <c r="E125" s="133">
        <f t="shared" si="94"/>
        <v>3881</v>
      </c>
      <c r="F125" s="134" t="str">
        <f t="shared" si="95"/>
        <v>330</v>
      </c>
      <c r="G125" s="135" t="str">
        <f t="shared" si="96"/>
        <v>71바6295</v>
      </c>
      <c r="H125" s="136">
        <f t="shared" si="97"/>
        <v>10</v>
      </c>
      <c r="I125" s="137">
        <f t="shared" si="98"/>
        <v>5434.0250000000005</v>
      </c>
      <c r="J125" s="138">
        <f t="shared" si="99"/>
        <v>1.9276581859914464E-2</v>
      </c>
      <c r="K125" s="138">
        <f t="shared" si="100"/>
        <v>0.26835892621174978</v>
      </c>
      <c r="L125" s="138">
        <f t="shared" si="101"/>
        <v>9.5877365304723475E-2</v>
      </c>
      <c r="M125" s="139">
        <f t="shared" si="102"/>
        <v>21.968</v>
      </c>
      <c r="N125" s="140">
        <f t="shared" si="103"/>
        <v>0</v>
      </c>
      <c r="O125" s="140">
        <f t="shared" si="104"/>
        <v>3.6253053675682394</v>
      </c>
      <c r="P125" s="232">
        <f t="shared" si="105"/>
        <v>17</v>
      </c>
      <c r="Q125" s="233">
        <f t="shared" si="106"/>
        <v>0</v>
      </c>
      <c r="R125" s="233">
        <f t="shared" si="107"/>
        <v>197</v>
      </c>
      <c r="T125">
        <v>525</v>
      </c>
      <c r="U125">
        <v>3881</v>
      </c>
      <c r="V125" t="s">
        <v>459</v>
      </c>
      <c r="W125">
        <v>5434.0249999999996</v>
      </c>
      <c r="X125">
        <v>1971.5219999999999</v>
      </c>
      <c r="Y125">
        <v>2.7559999999999998</v>
      </c>
      <c r="Z125">
        <v>21.968</v>
      </c>
      <c r="AA125">
        <v>159.9794</v>
      </c>
      <c r="AB125">
        <v>3.0838559999999999</v>
      </c>
      <c r="AC125">
        <v>42.931899999999999</v>
      </c>
      <c r="AD125" s="1">
        <v>521</v>
      </c>
      <c r="AE125">
        <v>0</v>
      </c>
      <c r="AF125">
        <v>197</v>
      </c>
      <c r="AG125">
        <v>111</v>
      </c>
      <c r="AH125">
        <v>33.967028999999997</v>
      </c>
      <c r="AI125">
        <v>40565.9</v>
      </c>
      <c r="AJ125">
        <v>24078.2</v>
      </c>
      <c r="AK125">
        <v>17</v>
      </c>
      <c r="AL125">
        <v>3584</v>
      </c>
      <c r="AM125" t="s">
        <v>460</v>
      </c>
      <c r="AN125" t="s">
        <v>677</v>
      </c>
      <c r="AO125">
        <v>821.57100000000003</v>
      </c>
      <c r="AR125" t="s">
        <v>118</v>
      </c>
      <c r="AS125" t="s">
        <v>120</v>
      </c>
      <c r="AT125" t="s">
        <v>227</v>
      </c>
      <c r="AU125" t="s">
        <v>459</v>
      </c>
      <c r="AV125" t="s">
        <v>48</v>
      </c>
      <c r="AW125">
        <v>10</v>
      </c>
      <c r="BB125">
        <v>0.84735420797180316</v>
      </c>
      <c r="BC125" t="s">
        <v>67</v>
      </c>
      <c r="BF125" t="s">
        <v>118</v>
      </c>
      <c r="BG125" t="s">
        <v>120</v>
      </c>
      <c r="BH125" t="s">
        <v>459</v>
      </c>
      <c r="BI125">
        <v>3881</v>
      </c>
      <c r="BJ125">
        <v>10</v>
      </c>
      <c r="BK125" t="s">
        <v>227</v>
      </c>
      <c r="BL125" t="s">
        <v>223</v>
      </c>
      <c r="BM125">
        <v>0.84735420797180316</v>
      </c>
      <c r="BN125" t="s">
        <v>67</v>
      </c>
      <c r="BO125" t="s">
        <v>181</v>
      </c>
      <c r="BP125">
        <v>5434.0250000000005</v>
      </c>
    </row>
    <row r="126" spans="1:68" ht="16.5" x14ac:dyDescent="0.25">
      <c r="A126" s="112" t="str">
        <f t="shared" si="90"/>
        <v>신흥교통</v>
      </c>
      <c r="B126" s="113" t="str">
        <f t="shared" si="91"/>
        <v>허영범</v>
      </c>
      <c r="C126" s="114" t="str">
        <f t="shared" si="92"/>
        <v>F</v>
      </c>
      <c r="D126" s="115">
        <f t="shared" si="93"/>
        <v>0.76279746466575893</v>
      </c>
      <c r="E126" s="116">
        <f t="shared" si="94"/>
        <v>6532</v>
      </c>
      <c r="F126" s="117" t="str">
        <f t="shared" si="95"/>
        <v>13</v>
      </c>
      <c r="G126" s="118" t="str">
        <f t="shared" si="96"/>
        <v>70바4007</v>
      </c>
      <c r="H126" s="119">
        <f t="shared" si="97"/>
        <v>2</v>
      </c>
      <c r="I126" s="120">
        <f t="shared" si="98"/>
        <v>2048.8440000000001</v>
      </c>
      <c r="J126" s="121">
        <f t="shared" si="99"/>
        <v>4.0412790103214566E-2</v>
      </c>
      <c r="K126" s="121">
        <f t="shared" si="100"/>
        <v>0.35556133288653452</v>
      </c>
      <c r="L126" s="121">
        <f t="shared" si="101"/>
        <v>0.13910283066939211</v>
      </c>
      <c r="M126" s="122">
        <f t="shared" si="102"/>
        <v>16.859000000000002</v>
      </c>
      <c r="N126" s="123">
        <f t="shared" si="103"/>
        <v>0.43927209685071189</v>
      </c>
      <c r="O126" s="123">
        <f t="shared" si="104"/>
        <v>10.005642206043992</v>
      </c>
      <c r="P126" s="234">
        <f t="shared" si="105"/>
        <v>23</v>
      </c>
      <c r="Q126" s="235">
        <f t="shared" si="106"/>
        <v>9</v>
      </c>
      <c r="R126" s="235">
        <f t="shared" si="107"/>
        <v>205</v>
      </c>
      <c r="T126">
        <v>525</v>
      </c>
      <c r="U126">
        <v>6532</v>
      </c>
      <c r="V126" t="s">
        <v>461</v>
      </c>
      <c r="W126">
        <v>2048.8440000000001</v>
      </c>
      <c r="X126">
        <v>1122.8589999999999</v>
      </c>
      <c r="Y126">
        <v>1.825</v>
      </c>
      <c r="Z126">
        <v>16.859000000000002</v>
      </c>
      <c r="AA126">
        <v>130.898584</v>
      </c>
      <c r="AB126">
        <v>5.2899770000000004</v>
      </c>
      <c r="AC126">
        <v>46.542475000000003</v>
      </c>
      <c r="AD126" s="1">
        <v>285</v>
      </c>
      <c r="AE126">
        <v>9</v>
      </c>
      <c r="AF126">
        <v>205</v>
      </c>
      <c r="AG126">
        <v>80</v>
      </c>
      <c r="AH126">
        <v>15.652146999999999</v>
      </c>
      <c r="AI126">
        <v>272.2</v>
      </c>
      <c r="AJ126">
        <v>0</v>
      </c>
      <c r="AK126">
        <v>23</v>
      </c>
      <c r="AL126">
        <v>24306</v>
      </c>
      <c r="AM126" t="s">
        <v>462</v>
      </c>
      <c r="AN126" t="s">
        <v>678</v>
      </c>
      <c r="AO126">
        <v>1934.502</v>
      </c>
      <c r="AR126" t="s">
        <v>118</v>
      </c>
      <c r="AS126" t="s">
        <v>119</v>
      </c>
      <c r="AT126" t="s">
        <v>205</v>
      </c>
      <c r="AU126" t="s">
        <v>461</v>
      </c>
      <c r="AV126" t="s">
        <v>48</v>
      </c>
      <c r="AW126">
        <v>2</v>
      </c>
      <c r="BB126">
        <v>0.76279746466575893</v>
      </c>
      <c r="BC126" t="s">
        <v>70</v>
      </c>
      <c r="BF126" t="s">
        <v>118</v>
      </c>
      <c r="BG126" t="s">
        <v>119</v>
      </c>
      <c r="BH126" t="s">
        <v>461</v>
      </c>
      <c r="BI126">
        <v>6532</v>
      </c>
      <c r="BJ126">
        <v>2</v>
      </c>
      <c r="BK126" t="s">
        <v>205</v>
      </c>
      <c r="BL126" t="s">
        <v>494</v>
      </c>
      <c r="BM126">
        <v>0.76279746466575893</v>
      </c>
      <c r="BN126" t="s">
        <v>70</v>
      </c>
      <c r="BO126" t="s">
        <v>190</v>
      </c>
      <c r="BP126">
        <v>2048.8440000000001</v>
      </c>
    </row>
    <row r="127" spans="1:68" ht="16.5" x14ac:dyDescent="0.25">
      <c r="A127" s="129" t="str">
        <f t="shared" si="90"/>
        <v>신흥교통</v>
      </c>
      <c r="B127" s="130" t="str">
        <f t="shared" si="91"/>
        <v>홍성길</v>
      </c>
      <c r="C127" s="131" t="str">
        <f t="shared" si="92"/>
        <v>B</v>
      </c>
      <c r="D127" s="132">
        <f t="shared" si="93"/>
        <v>0.92441510703706609</v>
      </c>
      <c r="E127" s="133">
        <f t="shared" si="94"/>
        <v>4452</v>
      </c>
      <c r="F127" s="134" t="str">
        <f t="shared" si="95"/>
        <v>46</v>
      </c>
      <c r="G127" s="135" t="str">
        <f t="shared" si="96"/>
        <v>71바6281</v>
      </c>
      <c r="H127" s="136">
        <f t="shared" si="97"/>
        <v>2</v>
      </c>
      <c r="I127" s="137">
        <f t="shared" si="98"/>
        <v>1624.1569999999999</v>
      </c>
      <c r="J127" s="138">
        <f t="shared" si="99"/>
        <v>3.4406562824707963E-2</v>
      </c>
      <c r="K127" s="138">
        <f t="shared" si="100"/>
        <v>0.3886629770557874</v>
      </c>
      <c r="L127" s="138">
        <f t="shared" si="101"/>
        <v>0.19209965539045795</v>
      </c>
      <c r="M127" s="139">
        <f t="shared" si="102"/>
        <v>17.768000000000001</v>
      </c>
      <c r="N127" s="140">
        <f t="shared" si="103"/>
        <v>6.0665071175294759E-2</v>
      </c>
      <c r="O127" s="140">
        <f t="shared" si="104"/>
        <v>15.894248647927226</v>
      </c>
      <c r="P127" s="232">
        <f t="shared" si="105"/>
        <v>21</v>
      </c>
      <c r="Q127" s="233">
        <f t="shared" si="106"/>
        <v>1</v>
      </c>
      <c r="R127" s="233">
        <f t="shared" si="107"/>
        <v>262</v>
      </c>
      <c r="T127">
        <v>525</v>
      </c>
      <c r="U127">
        <v>4452</v>
      </c>
      <c r="V127" t="s">
        <v>679</v>
      </c>
      <c r="W127">
        <v>1648.395</v>
      </c>
      <c r="X127">
        <v>893.80399999999997</v>
      </c>
      <c r="Y127">
        <v>1.8440000000000001</v>
      </c>
      <c r="Z127">
        <v>17.768000000000001</v>
      </c>
      <c r="AA127">
        <v>103.21775</v>
      </c>
      <c r="AB127">
        <v>3.5513680000000001</v>
      </c>
      <c r="AC127">
        <v>40.116917999999998</v>
      </c>
      <c r="AD127" s="1">
        <v>312</v>
      </c>
      <c r="AE127">
        <v>1</v>
      </c>
      <c r="AF127">
        <v>262</v>
      </c>
      <c r="AG127">
        <v>71</v>
      </c>
      <c r="AH127">
        <v>15.970072</v>
      </c>
      <c r="AI127">
        <v>277.7</v>
      </c>
      <c r="AJ127">
        <v>0</v>
      </c>
      <c r="AK127">
        <v>21</v>
      </c>
      <c r="AL127">
        <v>9774</v>
      </c>
      <c r="AM127" t="s">
        <v>680</v>
      </c>
      <c r="AN127" t="s">
        <v>681</v>
      </c>
      <c r="AO127">
        <v>1527.645</v>
      </c>
      <c r="AR127" t="s">
        <v>118</v>
      </c>
      <c r="AS127" t="s">
        <v>121</v>
      </c>
      <c r="AT127" t="s">
        <v>517</v>
      </c>
      <c r="AU127" t="s">
        <v>679</v>
      </c>
      <c r="AV127" t="s">
        <v>198</v>
      </c>
      <c r="AW127">
        <v>2</v>
      </c>
      <c r="BB127">
        <v>0.92441510703706609</v>
      </c>
      <c r="BC127" t="s">
        <v>68</v>
      </c>
      <c r="BF127" t="s">
        <v>118</v>
      </c>
      <c r="BG127" t="s">
        <v>121</v>
      </c>
      <c r="BH127" t="s">
        <v>679</v>
      </c>
      <c r="BI127">
        <v>4452</v>
      </c>
      <c r="BJ127">
        <v>2</v>
      </c>
      <c r="BK127" t="s">
        <v>517</v>
      </c>
      <c r="BL127" t="s">
        <v>234</v>
      </c>
      <c r="BM127">
        <v>0.92441510703706609</v>
      </c>
      <c r="BN127" t="s">
        <v>68</v>
      </c>
      <c r="BO127" t="s">
        <v>177</v>
      </c>
      <c r="BP127">
        <v>1624.1569999999999</v>
      </c>
    </row>
    <row r="128" spans="1:68" ht="16.5" x14ac:dyDescent="0.25">
      <c r="A128" s="112" t="str">
        <f t="shared" si="90"/>
        <v>신흥교통</v>
      </c>
      <c r="B128" s="113" t="str">
        <f t="shared" si="91"/>
        <v>홍찬기</v>
      </c>
      <c r="C128" s="114" t="str">
        <f t="shared" si="92"/>
        <v>D</v>
      </c>
      <c r="D128" s="115">
        <f t="shared" si="93"/>
        <v>0.81054096578318424</v>
      </c>
      <c r="E128" s="116">
        <f t="shared" si="94"/>
        <v>7573</v>
      </c>
      <c r="F128" s="117" t="str">
        <f t="shared" si="95"/>
        <v>82</v>
      </c>
      <c r="G128" s="118" t="str">
        <f t="shared" si="96"/>
        <v>71바6273</v>
      </c>
      <c r="H128" s="119">
        <f t="shared" si="97"/>
        <v>5</v>
      </c>
      <c r="I128" s="120">
        <f t="shared" si="98"/>
        <v>1283.77</v>
      </c>
      <c r="J128" s="121">
        <f t="shared" si="99"/>
        <v>2.0095868285489957E-2</v>
      </c>
      <c r="K128" s="121">
        <f t="shared" si="100"/>
        <v>0.43962190909351112</v>
      </c>
      <c r="L128" s="121">
        <f t="shared" si="101"/>
        <v>0.21966551640870249</v>
      </c>
      <c r="M128" s="122">
        <f t="shared" si="102"/>
        <v>15.988</v>
      </c>
      <c r="N128" s="123">
        <f t="shared" si="103"/>
        <v>0.31004915829404756</v>
      </c>
      <c r="O128" s="123">
        <f t="shared" si="104"/>
        <v>10.541671381997617</v>
      </c>
      <c r="P128" s="234">
        <f t="shared" si="105"/>
        <v>34</v>
      </c>
      <c r="Q128" s="235">
        <f t="shared" si="106"/>
        <v>4</v>
      </c>
      <c r="R128" s="235">
        <f t="shared" si="107"/>
        <v>136</v>
      </c>
      <c r="T128">
        <v>525</v>
      </c>
      <c r="U128">
        <v>7573</v>
      </c>
      <c r="V128" t="s">
        <v>463</v>
      </c>
      <c r="W128">
        <v>1290.1179999999999</v>
      </c>
      <c r="X128">
        <v>660.18499999999995</v>
      </c>
      <c r="Y128">
        <v>1.954</v>
      </c>
      <c r="Z128">
        <v>15.988</v>
      </c>
      <c r="AA128">
        <v>88.008041000000006</v>
      </c>
      <c r="AB128">
        <v>1.7685979999999999</v>
      </c>
      <c r="AC128">
        <v>38.690263000000002</v>
      </c>
      <c r="AD128" s="1">
        <v>282</v>
      </c>
      <c r="AE128">
        <v>4</v>
      </c>
      <c r="AF128">
        <v>136</v>
      </c>
      <c r="AG128">
        <v>69</v>
      </c>
      <c r="AH128">
        <v>14.659091999999999</v>
      </c>
      <c r="AI128">
        <v>324.3</v>
      </c>
      <c r="AJ128">
        <v>0</v>
      </c>
      <c r="AK128">
        <v>34</v>
      </c>
      <c r="AL128">
        <v>19986</v>
      </c>
      <c r="AM128" t="s">
        <v>464</v>
      </c>
      <c r="AN128" t="s">
        <v>682</v>
      </c>
      <c r="AO128">
        <v>389.90600000000001</v>
      </c>
      <c r="AR128" t="s">
        <v>118</v>
      </c>
      <c r="AS128" t="s">
        <v>123</v>
      </c>
      <c r="AT128" t="s">
        <v>248</v>
      </c>
      <c r="AU128" t="s">
        <v>463</v>
      </c>
      <c r="AV128" t="s">
        <v>48</v>
      </c>
      <c r="AW128">
        <v>5</v>
      </c>
      <c r="BB128">
        <v>0.81054096578318424</v>
      </c>
      <c r="BC128" t="s">
        <v>67</v>
      </c>
      <c r="BF128" t="s">
        <v>118</v>
      </c>
      <c r="BG128" t="s">
        <v>123</v>
      </c>
      <c r="BH128" t="s">
        <v>463</v>
      </c>
      <c r="BI128">
        <v>7573</v>
      </c>
      <c r="BJ128">
        <v>5</v>
      </c>
      <c r="BK128" t="s">
        <v>248</v>
      </c>
      <c r="BL128" t="s">
        <v>252</v>
      </c>
      <c r="BM128">
        <v>0.81054096578318424</v>
      </c>
      <c r="BN128" t="s">
        <v>67</v>
      </c>
      <c r="BO128" t="s">
        <v>181</v>
      </c>
      <c r="BP128">
        <v>1283.77</v>
      </c>
    </row>
    <row r="129" spans="1:68" ht="16.5" x14ac:dyDescent="0.25">
      <c r="A129" s="129" t="str">
        <f t="shared" si="90"/>
        <v>신흥교통</v>
      </c>
      <c r="B129" s="130" t="str">
        <f t="shared" si="91"/>
        <v>황인석</v>
      </c>
      <c r="C129" s="131" t="str">
        <f t="shared" si="92"/>
        <v>C</v>
      </c>
      <c r="D129" s="132">
        <f t="shared" si="93"/>
        <v>0.87014280950588774</v>
      </c>
      <c r="E129" s="133">
        <f t="shared" si="94"/>
        <v>6749</v>
      </c>
      <c r="F129" s="134" t="str">
        <f t="shared" si="95"/>
        <v>330</v>
      </c>
      <c r="G129" s="135" t="str">
        <f t="shared" si="96"/>
        <v>71바6255</v>
      </c>
      <c r="H129" s="136">
        <f t="shared" si="97"/>
        <v>4</v>
      </c>
      <c r="I129" s="137">
        <f t="shared" si="98"/>
        <v>5314.4449999999997</v>
      </c>
      <c r="J129" s="138">
        <f t="shared" si="99"/>
        <v>1.5363995238724872E-2</v>
      </c>
      <c r="K129" s="138">
        <f t="shared" si="100"/>
        <v>0.27095942763369157</v>
      </c>
      <c r="L129" s="138">
        <f t="shared" si="101"/>
        <v>0.14225380072613417</v>
      </c>
      <c r="M129" s="139">
        <f t="shared" si="102"/>
        <v>19.07</v>
      </c>
      <c r="N129" s="140">
        <f t="shared" si="103"/>
        <v>0</v>
      </c>
      <c r="O129" s="140">
        <f t="shared" si="104"/>
        <v>5.8519751356914975</v>
      </c>
      <c r="P129" s="232">
        <f t="shared" si="105"/>
        <v>14</v>
      </c>
      <c r="Q129" s="233">
        <f t="shared" si="106"/>
        <v>0</v>
      </c>
      <c r="R129" s="233">
        <f t="shared" si="107"/>
        <v>311</v>
      </c>
      <c r="T129">
        <v>525</v>
      </c>
      <c r="U129">
        <v>6749</v>
      </c>
      <c r="V129" t="s">
        <v>465</v>
      </c>
      <c r="W129">
        <v>5314.4449999999997</v>
      </c>
      <c r="X129">
        <v>1841.5889999999999</v>
      </c>
      <c r="Y129">
        <v>2.8860000000000001</v>
      </c>
      <c r="Z129">
        <v>19.07</v>
      </c>
      <c r="AA129">
        <v>156.243019</v>
      </c>
      <c r="AB129">
        <v>2.4005169999999998</v>
      </c>
      <c r="AC129">
        <v>42.335518999999998</v>
      </c>
      <c r="AD129" s="1">
        <v>756</v>
      </c>
      <c r="AE129">
        <v>0</v>
      </c>
      <c r="AF129">
        <v>311</v>
      </c>
      <c r="AG129">
        <v>110</v>
      </c>
      <c r="AH129">
        <v>34.013967000000001</v>
      </c>
      <c r="AI129">
        <v>49237.7</v>
      </c>
      <c r="AJ129">
        <v>13058.9</v>
      </c>
      <c r="AK129">
        <v>14</v>
      </c>
      <c r="AL129">
        <v>4841</v>
      </c>
      <c r="AM129" t="s">
        <v>466</v>
      </c>
      <c r="AN129" t="s">
        <v>683</v>
      </c>
      <c r="AO129">
        <v>4454.857</v>
      </c>
      <c r="AR129" t="s">
        <v>118</v>
      </c>
      <c r="AS129" t="s">
        <v>120</v>
      </c>
      <c r="AT129" t="s">
        <v>225</v>
      </c>
      <c r="AU129" t="s">
        <v>465</v>
      </c>
      <c r="AV129" t="s">
        <v>48</v>
      </c>
      <c r="AW129">
        <v>4</v>
      </c>
      <c r="BB129">
        <v>0.87014280950588774</v>
      </c>
      <c r="BC129" t="s">
        <v>69</v>
      </c>
      <c r="BF129" t="s">
        <v>118</v>
      </c>
      <c r="BG129" t="s">
        <v>120</v>
      </c>
      <c r="BH129" t="s">
        <v>465</v>
      </c>
      <c r="BI129">
        <v>6749</v>
      </c>
      <c r="BJ129">
        <v>4</v>
      </c>
      <c r="BK129" t="s">
        <v>225</v>
      </c>
      <c r="BL129" t="s">
        <v>244</v>
      </c>
      <c r="BM129">
        <v>0.87014280950588774</v>
      </c>
      <c r="BN129" t="s">
        <v>69</v>
      </c>
      <c r="BO129" t="s">
        <v>179</v>
      </c>
      <c r="BP129">
        <v>5314.4449999999997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9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6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258" t="s">
        <v>684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 x14ac:dyDescent="0.25">
      <c r="A4" s="259" t="s">
        <v>685</v>
      </c>
      <c r="B4" s="36"/>
      <c r="C4" s="105"/>
      <c r="D4" s="109"/>
      <c r="E4" s="11"/>
      <c r="F4" s="8"/>
      <c r="H4" s="11"/>
    </row>
    <row r="5" spans="1:18" ht="26.25" x14ac:dyDescent="0.25">
      <c r="A5" s="260" t="s">
        <v>686</v>
      </c>
    </row>
    <row r="6" spans="1:18" ht="17.25" x14ac:dyDescent="0.25">
      <c r="A6" s="261" t="s">
        <v>687</v>
      </c>
    </row>
    <row r="7" spans="1:18" ht="17.25" x14ac:dyDescent="0.25">
      <c r="A7" s="261"/>
    </row>
    <row r="8" spans="1:18" ht="17.25" x14ac:dyDescent="0.25">
      <c r="A8" s="262" t="s">
        <v>195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</row>
    <row r="9" spans="1:18" x14ac:dyDescent="0.25">
      <c r="A9" s="263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</row>
    <row r="10" spans="1:18" x14ac:dyDescent="0.25">
      <c r="A10" s="263" t="s">
        <v>688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</row>
    <row r="11" spans="1:18" x14ac:dyDescent="0.25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</row>
    <row r="13" spans="1:18" ht="37.5" customHeight="1" x14ac:dyDescent="0.25">
      <c r="A13" s="270" t="s">
        <v>0</v>
      </c>
      <c r="B13" s="271" t="s">
        <v>74</v>
      </c>
      <c r="C13" s="264" t="s">
        <v>65</v>
      </c>
      <c r="D13" s="264" t="s">
        <v>160</v>
      </c>
      <c r="E13" s="272" t="s">
        <v>146</v>
      </c>
      <c r="F13" s="271" t="s">
        <v>151</v>
      </c>
      <c r="G13" s="272" t="s">
        <v>149</v>
      </c>
      <c r="H13" s="272" t="s">
        <v>153</v>
      </c>
      <c r="I13" s="248" t="s">
        <v>155</v>
      </c>
      <c r="J13" s="272" t="s">
        <v>11</v>
      </c>
      <c r="K13" s="272" t="s">
        <v>12</v>
      </c>
      <c r="L13" s="272" t="s">
        <v>13</v>
      </c>
      <c r="M13" s="272" t="s">
        <v>105</v>
      </c>
      <c r="N13" s="272" t="s">
        <v>6</v>
      </c>
      <c r="O13" s="272" t="s">
        <v>7</v>
      </c>
      <c r="P13" s="272" t="s">
        <v>182</v>
      </c>
      <c r="Q13" s="273" t="s">
        <v>184</v>
      </c>
      <c r="R13" s="273" t="s">
        <v>185</v>
      </c>
    </row>
    <row r="14" spans="1:18" ht="16.5" x14ac:dyDescent="0.25">
      <c r="A14" s="274" t="s">
        <v>118</v>
      </c>
      <c r="B14" s="275" t="s">
        <v>261</v>
      </c>
      <c r="C14" s="265" t="s">
        <v>67</v>
      </c>
      <c r="D14" s="266">
        <v>0.82412223163424136</v>
      </c>
      <c r="E14" s="276">
        <v>8368</v>
      </c>
      <c r="F14" s="267" t="s">
        <v>119</v>
      </c>
      <c r="G14" s="277" t="s">
        <v>489</v>
      </c>
      <c r="H14" s="278">
        <v>7</v>
      </c>
      <c r="I14" s="268">
        <v>1650.8400000000001</v>
      </c>
      <c r="J14" s="269">
        <v>4.9252867034710476E-2</v>
      </c>
      <c r="K14" s="269">
        <v>0.37907987327617132</v>
      </c>
      <c r="L14" s="269">
        <v>0.12417920573768507</v>
      </c>
      <c r="M14" s="279">
        <v>18.934999999999999</v>
      </c>
      <c r="N14" s="280">
        <v>0.18172566693319764</v>
      </c>
      <c r="O14" s="280">
        <v>35.739381163528869</v>
      </c>
      <c r="P14" s="281">
        <v>6</v>
      </c>
      <c r="Q14" s="282">
        <v>175</v>
      </c>
      <c r="R14" s="282">
        <v>687</v>
      </c>
    </row>
    <row r="15" spans="1:18" ht="16.5" x14ac:dyDescent="0.25">
      <c r="A15" s="274" t="s">
        <v>118</v>
      </c>
      <c r="B15" s="275" t="s">
        <v>263</v>
      </c>
      <c r="C15" s="265" t="s">
        <v>70</v>
      </c>
      <c r="D15" s="266">
        <v>0.68830372764795766</v>
      </c>
      <c r="E15" s="276">
        <v>1028</v>
      </c>
      <c r="F15" s="267" t="s">
        <v>123</v>
      </c>
      <c r="G15" s="277" t="s">
        <v>253</v>
      </c>
      <c r="H15" s="278">
        <v>6</v>
      </c>
      <c r="I15" s="268">
        <v>1072.5120000000002</v>
      </c>
      <c r="J15" s="269">
        <v>1.5355753695050843E-2</v>
      </c>
      <c r="K15" s="269">
        <v>0.47914240047572365</v>
      </c>
      <c r="L15" s="269">
        <v>0.19300483351235231</v>
      </c>
      <c r="M15" s="279">
        <v>22.081</v>
      </c>
      <c r="N15" s="280">
        <v>0</v>
      </c>
      <c r="O15" s="280">
        <v>26.852846401718576</v>
      </c>
      <c r="P15" s="281">
        <v>39</v>
      </c>
      <c r="Q15" s="282">
        <v>0</v>
      </c>
      <c r="R15" s="282">
        <v>427</v>
      </c>
    </row>
    <row r="16" spans="1:18" ht="16.5" x14ac:dyDescent="0.25">
      <c r="A16" s="274" t="s">
        <v>118</v>
      </c>
      <c r="B16" s="275" t="s">
        <v>265</v>
      </c>
      <c r="C16" s="265" t="s">
        <v>67</v>
      </c>
      <c r="D16" s="266">
        <v>0.84072091398083582</v>
      </c>
      <c r="E16" s="276">
        <v>9689</v>
      </c>
      <c r="F16" s="267" t="s">
        <v>121</v>
      </c>
      <c r="G16" s="277" t="s">
        <v>233</v>
      </c>
      <c r="H16" s="278">
        <v>7</v>
      </c>
      <c r="I16" s="268">
        <v>961.77</v>
      </c>
      <c r="J16" s="269">
        <v>3.9919119381490599E-2</v>
      </c>
      <c r="K16" s="269">
        <v>0.39247014877381942</v>
      </c>
      <c r="L16" s="269">
        <v>0.19696338172199712</v>
      </c>
      <c r="M16" s="279">
        <v>19.863</v>
      </c>
      <c r="N16" s="280">
        <v>0.31192488848685235</v>
      </c>
      <c r="O16" s="280">
        <v>6.2384977697370472</v>
      </c>
      <c r="P16" s="281">
        <v>13</v>
      </c>
      <c r="Q16" s="282">
        <v>3</v>
      </c>
      <c r="R16" s="282">
        <v>60</v>
      </c>
    </row>
    <row r="17" spans="1:18" ht="16.5" x14ac:dyDescent="0.25">
      <c r="A17" s="274" t="s">
        <v>118</v>
      </c>
      <c r="B17" s="275" t="s">
        <v>531</v>
      </c>
      <c r="C17" s="265" t="s">
        <v>70</v>
      </c>
      <c r="D17" s="266">
        <v>0.78600000000000003</v>
      </c>
      <c r="E17" s="276">
        <v>6284</v>
      </c>
      <c r="F17" s="267" t="s">
        <v>119</v>
      </c>
      <c r="G17" s="277" t="s">
        <v>484</v>
      </c>
      <c r="H17" s="278">
        <v>1</v>
      </c>
      <c r="I17" s="268">
        <v>972.48400000000004</v>
      </c>
      <c r="J17" s="269">
        <v>1.1332438541977005E-2</v>
      </c>
      <c r="K17" s="269">
        <v>0.38812536778466084</v>
      </c>
      <c r="L17" s="269">
        <v>0.24267751448867025</v>
      </c>
      <c r="M17" s="279">
        <v>15.398</v>
      </c>
      <c r="N17" s="280">
        <v>0.10282945529180942</v>
      </c>
      <c r="O17" s="280">
        <v>18.097984131358459</v>
      </c>
      <c r="P17" s="281">
        <v>5</v>
      </c>
      <c r="Q17" s="282">
        <v>1</v>
      </c>
      <c r="R17" s="282">
        <v>176</v>
      </c>
    </row>
    <row r="18" spans="1:18" ht="16.5" x14ac:dyDescent="0.25">
      <c r="A18" s="274" t="s">
        <v>118</v>
      </c>
      <c r="B18" s="275" t="s">
        <v>273</v>
      </c>
      <c r="C18" s="265" t="s">
        <v>70</v>
      </c>
      <c r="D18" s="266">
        <v>0.74306428048606366</v>
      </c>
      <c r="E18" s="276">
        <v>1640</v>
      </c>
      <c r="F18" s="267" t="s">
        <v>119</v>
      </c>
      <c r="G18" s="277" t="s">
        <v>214</v>
      </c>
      <c r="H18" s="278">
        <v>3</v>
      </c>
      <c r="I18" s="268">
        <v>426.75299999999999</v>
      </c>
      <c r="J18" s="269">
        <v>3.0543867368738192E-2</v>
      </c>
      <c r="K18" s="269">
        <v>0.42405871245711413</v>
      </c>
      <c r="L18" s="269">
        <v>0.13937695018842022</v>
      </c>
      <c r="M18" s="279">
        <v>20.844000000000001</v>
      </c>
      <c r="N18" s="280">
        <v>0.23432758527766648</v>
      </c>
      <c r="O18" s="280">
        <v>22.72977577193365</v>
      </c>
      <c r="P18" s="281">
        <v>6</v>
      </c>
      <c r="Q18" s="282">
        <v>1</v>
      </c>
      <c r="R18" s="282">
        <v>172</v>
      </c>
    </row>
    <row r="19" spans="1:18" ht="16.5" x14ac:dyDescent="0.25">
      <c r="A19" s="274" t="s">
        <v>118</v>
      </c>
      <c r="B19" s="275" t="s">
        <v>279</v>
      </c>
      <c r="C19" s="265" t="s">
        <v>67</v>
      </c>
      <c r="D19" s="266">
        <v>0.82141775294509445</v>
      </c>
      <c r="E19" s="276">
        <v>865</v>
      </c>
      <c r="F19" s="267" t="s">
        <v>119</v>
      </c>
      <c r="G19" s="277" t="s">
        <v>489</v>
      </c>
      <c r="H19" s="278">
        <v>8</v>
      </c>
      <c r="I19" s="268">
        <v>1441.865</v>
      </c>
      <c r="J19" s="269">
        <v>2.3103488179172984E-2</v>
      </c>
      <c r="K19" s="269">
        <v>0.40101547714816715</v>
      </c>
      <c r="L19" s="269">
        <v>0.19211229900164023</v>
      </c>
      <c r="M19" s="279">
        <v>18.228999999999999</v>
      </c>
      <c r="N19" s="280">
        <v>0.48548234404746632</v>
      </c>
      <c r="O19" s="280">
        <v>46.120822684509299</v>
      </c>
      <c r="P19" s="281">
        <v>17</v>
      </c>
      <c r="Q19" s="282">
        <v>7</v>
      </c>
      <c r="R19" s="282">
        <v>701</v>
      </c>
    </row>
    <row r="20" spans="1:18" ht="16.5" x14ac:dyDescent="0.25">
      <c r="A20" s="274" t="s">
        <v>118</v>
      </c>
      <c r="B20" s="275" t="s">
        <v>283</v>
      </c>
      <c r="C20" s="265" t="s">
        <v>70</v>
      </c>
      <c r="D20" s="266">
        <v>0.78748200937862789</v>
      </c>
      <c r="E20" s="276">
        <v>8246</v>
      </c>
      <c r="F20" s="267" t="s">
        <v>123</v>
      </c>
      <c r="G20" s="277" t="s">
        <v>247</v>
      </c>
      <c r="H20" s="278">
        <v>7</v>
      </c>
      <c r="I20" s="268">
        <v>1283.4259999999999</v>
      </c>
      <c r="J20" s="269">
        <v>2.2037157631617146E-2</v>
      </c>
      <c r="K20" s="269">
        <v>0.43103299407179102</v>
      </c>
      <c r="L20" s="269">
        <v>0.2462159875209011</v>
      </c>
      <c r="M20" s="279">
        <v>17.571999999999999</v>
      </c>
      <c r="N20" s="280">
        <v>0.23374935524136181</v>
      </c>
      <c r="O20" s="280">
        <v>24.54368230034299</v>
      </c>
      <c r="P20" s="281">
        <v>27</v>
      </c>
      <c r="Q20" s="282">
        <v>3</v>
      </c>
      <c r="R20" s="282">
        <v>315</v>
      </c>
    </row>
    <row r="21" spans="1:18" ht="16.5" x14ac:dyDescent="0.25">
      <c r="A21" s="274" t="s">
        <v>118</v>
      </c>
      <c r="B21" s="275" t="s">
        <v>285</v>
      </c>
      <c r="C21" s="265" t="s">
        <v>67</v>
      </c>
      <c r="D21" s="266">
        <v>0.83198735671451685</v>
      </c>
      <c r="E21" s="276">
        <v>8017</v>
      </c>
      <c r="F21" s="267" t="s">
        <v>121</v>
      </c>
      <c r="G21" s="277" t="s">
        <v>233</v>
      </c>
      <c r="H21" s="278">
        <v>6</v>
      </c>
      <c r="I21" s="268">
        <v>1186.309</v>
      </c>
      <c r="J21" s="269">
        <v>8.1586961148523793E-3</v>
      </c>
      <c r="K21" s="269">
        <v>0.42079487180092229</v>
      </c>
      <c r="L21" s="269">
        <v>0.16770478097022914</v>
      </c>
      <c r="M21" s="279">
        <v>18.417999999999999</v>
      </c>
      <c r="N21" s="280">
        <v>8.4295069834250613E-2</v>
      </c>
      <c r="O21" s="280">
        <v>37.258420866738767</v>
      </c>
      <c r="P21" s="281">
        <v>10</v>
      </c>
      <c r="Q21" s="282">
        <v>1</v>
      </c>
      <c r="R21" s="282">
        <v>650</v>
      </c>
    </row>
    <row r="22" spans="1:18" ht="16.5" x14ac:dyDescent="0.25">
      <c r="A22" s="274" t="s">
        <v>118</v>
      </c>
      <c r="B22" s="275" t="s">
        <v>291</v>
      </c>
      <c r="C22" s="265" t="s">
        <v>67</v>
      </c>
      <c r="D22" s="266">
        <v>0.8342857142857143</v>
      </c>
      <c r="E22" s="276">
        <v>9380</v>
      </c>
      <c r="F22" s="267" t="s">
        <v>119</v>
      </c>
      <c r="G22" s="277" t="s">
        <v>208</v>
      </c>
      <c r="H22" s="278">
        <v>1</v>
      </c>
      <c r="I22" s="268">
        <v>2031.626</v>
      </c>
      <c r="J22" s="269">
        <v>3.0533956630788343E-2</v>
      </c>
      <c r="K22" s="269">
        <v>0.4194778042085674</v>
      </c>
      <c r="L22" s="269">
        <v>0.24118612382397153</v>
      </c>
      <c r="M22" s="279">
        <v>21.082000000000001</v>
      </c>
      <c r="N22" s="280">
        <v>0.24610828961629749</v>
      </c>
      <c r="O22" s="280">
        <v>75.702909885973114</v>
      </c>
      <c r="P22" s="281">
        <v>29</v>
      </c>
      <c r="Q22" s="282">
        <v>5</v>
      </c>
      <c r="R22" s="282">
        <v>1538</v>
      </c>
    </row>
    <row r="23" spans="1:18" ht="16.5" x14ac:dyDescent="0.25">
      <c r="A23" s="274" t="s">
        <v>118</v>
      </c>
      <c r="B23" s="275" t="s">
        <v>293</v>
      </c>
      <c r="C23" s="265" t="s">
        <v>67</v>
      </c>
      <c r="D23" s="266">
        <v>0.82013630744109445</v>
      </c>
      <c r="E23" s="276">
        <v>5600</v>
      </c>
      <c r="F23" s="267" t="s">
        <v>121</v>
      </c>
      <c r="G23" s="277" t="s">
        <v>243</v>
      </c>
      <c r="H23" s="278">
        <v>2</v>
      </c>
      <c r="I23" s="268">
        <v>1762.5229999999999</v>
      </c>
      <c r="J23" s="269">
        <v>2.5872092221864176E-2</v>
      </c>
      <c r="K23" s="269">
        <v>0.48221670777258585</v>
      </c>
      <c r="L23" s="269">
        <v>0.23090246523324504</v>
      </c>
      <c r="M23" s="279">
        <v>16.794</v>
      </c>
      <c r="N23" s="280">
        <v>5.6736848256731968E-2</v>
      </c>
      <c r="O23" s="280">
        <v>66.382112460376405</v>
      </c>
      <c r="P23" s="281">
        <v>70</v>
      </c>
      <c r="Q23" s="282">
        <v>1</v>
      </c>
      <c r="R23" s="282">
        <v>1195</v>
      </c>
    </row>
    <row r="24" spans="1:18" ht="16.5" x14ac:dyDescent="0.25">
      <c r="A24" s="274" t="s">
        <v>118</v>
      </c>
      <c r="B24" s="275" t="s">
        <v>301</v>
      </c>
      <c r="C24" s="265" t="s">
        <v>67</v>
      </c>
      <c r="D24" s="266">
        <v>0.82919999999999994</v>
      </c>
      <c r="E24" s="276">
        <v>7807</v>
      </c>
      <c r="F24" s="267" t="s">
        <v>123</v>
      </c>
      <c r="G24" s="277" t="s">
        <v>250</v>
      </c>
      <c r="H24" s="278">
        <v>1</v>
      </c>
      <c r="I24" s="268">
        <v>2350.42</v>
      </c>
      <c r="J24" s="269">
        <v>1.3850059288195452E-2</v>
      </c>
      <c r="K24" s="269">
        <v>0.35335636158829742</v>
      </c>
      <c r="L24" s="269">
        <v>0.17230962976829672</v>
      </c>
      <c r="M24" s="279">
        <v>12.375</v>
      </c>
      <c r="N24" s="280">
        <v>8.5091175194220603E-2</v>
      </c>
      <c r="O24" s="280">
        <v>12.338220403161987</v>
      </c>
      <c r="P24" s="281">
        <v>0</v>
      </c>
      <c r="Q24" s="282">
        <v>2</v>
      </c>
      <c r="R24" s="282">
        <v>290</v>
      </c>
    </row>
    <row r="25" spans="1:18" ht="16.5" x14ac:dyDescent="0.25">
      <c r="A25" s="274" t="s">
        <v>118</v>
      </c>
      <c r="B25" s="275" t="s">
        <v>307</v>
      </c>
      <c r="C25" s="265" t="s">
        <v>67</v>
      </c>
      <c r="D25" s="266">
        <v>0.80097436630770069</v>
      </c>
      <c r="E25" s="276">
        <v>5784</v>
      </c>
      <c r="F25" s="267" t="s">
        <v>119</v>
      </c>
      <c r="G25" s="277" t="s">
        <v>212</v>
      </c>
      <c r="H25" s="278">
        <v>9</v>
      </c>
      <c r="I25" s="268">
        <v>1003.6600000000001</v>
      </c>
      <c r="J25" s="269">
        <v>1.534588884578224E-2</v>
      </c>
      <c r="K25" s="269">
        <v>0.41983635798636404</v>
      </c>
      <c r="L25" s="269">
        <v>0.14800965957778298</v>
      </c>
      <c r="M25" s="279">
        <v>17.640999999999998</v>
      </c>
      <c r="N25" s="280">
        <v>9.9635334675089171E-2</v>
      </c>
      <c r="O25" s="280">
        <v>16.439830221389713</v>
      </c>
      <c r="P25" s="281">
        <v>20</v>
      </c>
      <c r="Q25" s="282">
        <v>1</v>
      </c>
      <c r="R25" s="282">
        <v>169</v>
      </c>
    </row>
    <row r="26" spans="1:18" ht="16.5" x14ac:dyDescent="0.25">
      <c r="A26" s="274" t="s">
        <v>118</v>
      </c>
      <c r="B26" s="275" t="s">
        <v>320</v>
      </c>
      <c r="C26" s="265" t="s">
        <v>70</v>
      </c>
      <c r="D26" s="266">
        <v>0.71708333333333341</v>
      </c>
      <c r="E26" s="276">
        <v>3324</v>
      </c>
      <c r="F26" s="267" t="s">
        <v>119</v>
      </c>
      <c r="G26" s="277" t="s">
        <v>205</v>
      </c>
      <c r="H26" s="278">
        <v>1</v>
      </c>
      <c r="I26" s="268">
        <v>1301.3230000000001</v>
      </c>
      <c r="J26" s="269">
        <v>5.1208404756964469E-2</v>
      </c>
      <c r="K26" s="269">
        <v>0.35371541757709413</v>
      </c>
      <c r="L26" s="269">
        <v>0.14913187174056478</v>
      </c>
      <c r="M26" s="279">
        <v>19.431000000000001</v>
      </c>
      <c r="N26" s="280">
        <v>0</v>
      </c>
      <c r="O26" s="280">
        <v>20.363891209177119</v>
      </c>
      <c r="P26" s="281">
        <v>9</v>
      </c>
      <c r="Q26" s="282">
        <v>0</v>
      </c>
      <c r="R26" s="282">
        <v>269</v>
      </c>
    </row>
    <row r="27" spans="1:18" ht="16.5" x14ac:dyDescent="0.25">
      <c r="A27" s="274" t="s">
        <v>118</v>
      </c>
      <c r="B27" s="275" t="s">
        <v>571</v>
      </c>
      <c r="C27" s="265" t="s">
        <v>70</v>
      </c>
      <c r="D27" s="266">
        <v>0.75126361611043224</v>
      </c>
      <c r="E27" s="276">
        <v>7231</v>
      </c>
      <c r="F27" s="267" t="s">
        <v>123</v>
      </c>
      <c r="G27" s="277" t="s">
        <v>520</v>
      </c>
      <c r="H27" s="278">
        <v>2</v>
      </c>
      <c r="I27" s="268">
        <v>532.06500000000005</v>
      </c>
      <c r="J27" s="269">
        <v>9.4605648045490934E-3</v>
      </c>
      <c r="K27" s="269">
        <v>0.46493402638944425</v>
      </c>
      <c r="L27" s="269">
        <v>0.1090092375931512</v>
      </c>
      <c r="M27" s="279">
        <v>19.245000000000001</v>
      </c>
      <c r="N27" s="280">
        <v>0</v>
      </c>
      <c r="O27" s="280">
        <v>42.476013269055471</v>
      </c>
      <c r="P27" s="281">
        <v>20</v>
      </c>
      <c r="Q27" s="282">
        <v>0</v>
      </c>
      <c r="R27" s="282">
        <v>226</v>
      </c>
    </row>
    <row r="28" spans="1:18" ht="16.5" x14ac:dyDescent="0.25">
      <c r="A28" s="274" t="s">
        <v>118</v>
      </c>
      <c r="B28" s="275" t="s">
        <v>324</v>
      </c>
      <c r="C28" s="265" t="s">
        <v>70</v>
      </c>
      <c r="D28" s="266">
        <v>0.752</v>
      </c>
      <c r="E28" s="276">
        <v>4827</v>
      </c>
      <c r="F28" s="267" t="s">
        <v>123</v>
      </c>
      <c r="G28" s="277" t="s">
        <v>252</v>
      </c>
      <c r="H28" s="278">
        <v>1</v>
      </c>
      <c r="I28" s="268">
        <v>2464.3449999999998</v>
      </c>
      <c r="J28" s="269">
        <v>2.935205391272137E-2</v>
      </c>
      <c r="K28" s="269">
        <v>0.39859333945663095</v>
      </c>
      <c r="L28" s="269">
        <v>0.16474965964586941</v>
      </c>
      <c r="M28" s="279">
        <v>17.363</v>
      </c>
      <c r="N28" s="280">
        <v>4.0578733902923499E-2</v>
      </c>
      <c r="O28" s="280">
        <v>28.445692465949371</v>
      </c>
      <c r="P28" s="281">
        <v>31</v>
      </c>
      <c r="Q28" s="282">
        <v>1</v>
      </c>
      <c r="R28" s="282">
        <v>701</v>
      </c>
    </row>
    <row r="29" spans="1:18" ht="16.5" x14ac:dyDescent="0.25">
      <c r="A29" s="274" t="s">
        <v>118</v>
      </c>
      <c r="B29" s="275" t="s">
        <v>326</v>
      </c>
      <c r="C29" s="265" t="s">
        <v>67</v>
      </c>
      <c r="D29" s="266">
        <v>0.84571428571428564</v>
      </c>
      <c r="E29" s="276">
        <v>1635</v>
      </c>
      <c r="F29" s="267" t="s">
        <v>121</v>
      </c>
      <c r="G29" s="277" t="s">
        <v>242</v>
      </c>
      <c r="H29" s="278">
        <v>1</v>
      </c>
      <c r="I29" s="268">
        <v>2279.8879999999999</v>
      </c>
      <c r="J29" s="269">
        <v>1.6429890574911316E-2</v>
      </c>
      <c r="K29" s="269">
        <v>0.41507814005178451</v>
      </c>
      <c r="L29" s="269">
        <v>0.13202402925055967</v>
      </c>
      <c r="M29" s="279">
        <v>17.471</v>
      </c>
      <c r="N29" s="280">
        <v>0</v>
      </c>
      <c r="O29" s="280">
        <v>20.000982504403726</v>
      </c>
      <c r="P29" s="281">
        <v>29</v>
      </c>
      <c r="Q29" s="282">
        <v>0</v>
      </c>
      <c r="R29" s="282">
        <v>456</v>
      </c>
    </row>
    <row r="30" spans="1:18" ht="16.5" x14ac:dyDescent="0.25">
      <c r="A30" s="274" t="s">
        <v>118</v>
      </c>
      <c r="B30" s="275" t="s">
        <v>576</v>
      </c>
      <c r="C30" s="265" t="s">
        <v>70</v>
      </c>
      <c r="D30" s="266">
        <v>0.76439999999999997</v>
      </c>
      <c r="E30" s="276">
        <v>6754</v>
      </c>
      <c r="F30" s="267" t="s">
        <v>119</v>
      </c>
      <c r="G30" s="277" t="s">
        <v>491</v>
      </c>
      <c r="H30" s="278">
        <v>1</v>
      </c>
      <c r="I30" s="268">
        <v>709.50300000000004</v>
      </c>
      <c r="J30" s="269">
        <v>4.446124119627106E-2</v>
      </c>
      <c r="K30" s="269">
        <v>0.38121862557831376</v>
      </c>
      <c r="L30" s="269">
        <v>0.20014009806864805</v>
      </c>
      <c r="M30" s="279">
        <v>19.445</v>
      </c>
      <c r="N30" s="280">
        <v>0</v>
      </c>
      <c r="O30" s="280">
        <v>0</v>
      </c>
      <c r="P30" s="281">
        <v>6</v>
      </c>
      <c r="Q30" s="282">
        <v>1</v>
      </c>
      <c r="R30" s="282">
        <v>925</v>
      </c>
    </row>
    <row r="31" spans="1:18" ht="16.5" x14ac:dyDescent="0.25">
      <c r="A31" s="274" t="s">
        <v>118</v>
      </c>
      <c r="B31" s="275" t="s">
        <v>330</v>
      </c>
      <c r="C31" s="265" t="s">
        <v>67</v>
      </c>
      <c r="D31" s="266">
        <v>0.82964528666150072</v>
      </c>
      <c r="E31" s="276">
        <v>9972</v>
      </c>
      <c r="F31" s="267" t="s">
        <v>120</v>
      </c>
      <c r="G31" s="277" t="s">
        <v>222</v>
      </c>
      <c r="H31" s="278">
        <v>10</v>
      </c>
      <c r="I31" s="268">
        <v>4148.2259999999997</v>
      </c>
      <c r="J31" s="269">
        <v>3.7471801255572625E-2</v>
      </c>
      <c r="K31" s="269">
        <v>0.29244095956534327</v>
      </c>
      <c r="L31" s="269">
        <v>0.13306893115273855</v>
      </c>
      <c r="M31" s="279">
        <v>22.292000000000002</v>
      </c>
      <c r="N31" s="280">
        <v>0</v>
      </c>
      <c r="O31" s="280">
        <v>1.0848010691799339</v>
      </c>
      <c r="P31" s="281">
        <v>25</v>
      </c>
      <c r="Q31" s="282">
        <v>0</v>
      </c>
      <c r="R31" s="282">
        <v>49</v>
      </c>
    </row>
    <row r="32" spans="1:18" ht="16.5" x14ac:dyDescent="0.25">
      <c r="A32" s="274" t="s">
        <v>118</v>
      </c>
      <c r="B32" s="275" t="s">
        <v>332</v>
      </c>
      <c r="C32" s="265" t="s">
        <v>67</v>
      </c>
      <c r="D32" s="266">
        <v>0.83847680431749705</v>
      </c>
      <c r="E32" s="276">
        <v>5247</v>
      </c>
      <c r="F32" s="267" t="s">
        <v>123</v>
      </c>
      <c r="G32" s="277" t="s">
        <v>251</v>
      </c>
      <c r="H32" s="278">
        <v>2</v>
      </c>
      <c r="I32" s="268">
        <v>1137.0409999999999</v>
      </c>
      <c r="J32" s="269">
        <v>2.3361663866801222E-2</v>
      </c>
      <c r="K32" s="269">
        <v>0.37950847841760077</v>
      </c>
      <c r="L32" s="269">
        <v>0.22866369814281104</v>
      </c>
      <c r="M32" s="279">
        <v>14.746</v>
      </c>
      <c r="N32" s="280">
        <v>0</v>
      </c>
      <c r="O32" s="280">
        <v>5.5406973011527292</v>
      </c>
      <c r="P32" s="281">
        <v>21</v>
      </c>
      <c r="Q32" s="282">
        <v>0</v>
      </c>
      <c r="R32" s="282">
        <v>63</v>
      </c>
    </row>
    <row r="33" spans="1:18" ht="16.5" x14ac:dyDescent="0.25">
      <c r="A33" s="274" t="s">
        <v>118</v>
      </c>
      <c r="B33" s="275" t="s">
        <v>587</v>
      </c>
      <c r="C33" s="265" t="s">
        <v>70</v>
      </c>
      <c r="D33" s="266">
        <v>0.79803762305117287</v>
      </c>
      <c r="E33" s="276">
        <v>526</v>
      </c>
      <c r="F33" s="267" t="s">
        <v>119</v>
      </c>
      <c r="G33" s="277" t="s">
        <v>491</v>
      </c>
      <c r="H33" s="278">
        <v>2</v>
      </c>
      <c r="I33" s="268">
        <v>745.58500000000004</v>
      </c>
      <c r="J33" s="269">
        <v>3.8228976682615469E-2</v>
      </c>
      <c r="K33" s="269">
        <v>0.39552142879444829</v>
      </c>
      <c r="L33" s="269">
        <v>0.21996150673632114</v>
      </c>
      <c r="M33" s="279">
        <v>17.196999999999999</v>
      </c>
      <c r="N33" s="280">
        <v>0.5364914798446857</v>
      </c>
      <c r="O33" s="280">
        <v>24.007993723049683</v>
      </c>
      <c r="P33" s="281">
        <v>7</v>
      </c>
      <c r="Q33" s="282">
        <v>4</v>
      </c>
      <c r="R33" s="282">
        <v>179</v>
      </c>
    </row>
    <row r="34" spans="1:18" ht="16.5" x14ac:dyDescent="0.25">
      <c r="A34" s="274" t="s">
        <v>118</v>
      </c>
      <c r="B34" s="275" t="s">
        <v>344</v>
      </c>
      <c r="C34" s="265" t="s">
        <v>70</v>
      </c>
      <c r="D34" s="266">
        <v>0.78920000000000001</v>
      </c>
      <c r="E34" s="276">
        <v>7802</v>
      </c>
      <c r="F34" s="267" t="s">
        <v>123</v>
      </c>
      <c r="G34" s="277" t="s">
        <v>252</v>
      </c>
      <c r="H34" s="278">
        <v>1</v>
      </c>
      <c r="I34" s="268">
        <v>2571.6550000000002</v>
      </c>
      <c r="J34" s="269">
        <v>4.4600527921029171E-2</v>
      </c>
      <c r="K34" s="269">
        <v>0.40521263657745482</v>
      </c>
      <c r="L34" s="269">
        <v>8.3992603984593572E-2</v>
      </c>
      <c r="M34" s="279">
        <v>16.012</v>
      </c>
      <c r="N34" s="280">
        <v>0</v>
      </c>
      <c r="O34" s="280">
        <v>38.379953765182343</v>
      </c>
      <c r="P34" s="281">
        <v>33</v>
      </c>
      <c r="Q34" s="282">
        <v>0</v>
      </c>
      <c r="R34" s="282">
        <v>987</v>
      </c>
    </row>
    <row r="35" spans="1:18" ht="16.5" x14ac:dyDescent="0.25">
      <c r="A35" s="274" t="s">
        <v>118</v>
      </c>
      <c r="B35" s="275" t="s">
        <v>599</v>
      </c>
      <c r="C35" s="265" t="s">
        <v>70</v>
      </c>
      <c r="D35" s="266">
        <v>0.73291666666666666</v>
      </c>
      <c r="E35" s="276">
        <v>9268</v>
      </c>
      <c r="F35" s="267" t="s">
        <v>123</v>
      </c>
      <c r="G35" s="277" t="s">
        <v>520</v>
      </c>
      <c r="H35" s="278">
        <v>1</v>
      </c>
      <c r="I35" s="268">
        <v>1245.3889999999999</v>
      </c>
      <c r="J35" s="269">
        <v>9.2346223060031062E-3</v>
      </c>
      <c r="K35" s="269">
        <v>0.48720762030739567</v>
      </c>
      <c r="L35" s="269">
        <v>0.2515576923983982</v>
      </c>
      <c r="M35" s="279">
        <v>19.71</v>
      </c>
      <c r="N35" s="280">
        <v>8.0296196610055173E-2</v>
      </c>
      <c r="O35" s="280">
        <v>56.367930020258733</v>
      </c>
      <c r="P35" s="281">
        <v>53</v>
      </c>
      <c r="Q35" s="282">
        <v>1</v>
      </c>
      <c r="R35" s="282">
        <v>705</v>
      </c>
    </row>
    <row r="36" spans="1:18" ht="16.5" x14ac:dyDescent="0.25">
      <c r="A36" s="274" t="s">
        <v>118</v>
      </c>
      <c r="B36" s="275" t="s">
        <v>350</v>
      </c>
      <c r="C36" s="265" t="s">
        <v>67</v>
      </c>
      <c r="D36" s="266">
        <v>0.83760818999408315</v>
      </c>
      <c r="E36" s="276">
        <v>2606</v>
      </c>
      <c r="F36" s="267" t="s">
        <v>120</v>
      </c>
      <c r="G36" s="277" t="s">
        <v>221</v>
      </c>
      <c r="H36" s="278">
        <v>3</v>
      </c>
      <c r="I36" s="268">
        <v>5463.1330000000007</v>
      </c>
      <c r="J36" s="269">
        <v>3.54441190398127E-3</v>
      </c>
      <c r="K36" s="269">
        <v>0.24959887818776733</v>
      </c>
      <c r="L36" s="269">
        <v>0.13307382412253188</v>
      </c>
      <c r="M36" s="279">
        <v>20.218</v>
      </c>
      <c r="N36" s="280">
        <v>1.8304515009976874E-2</v>
      </c>
      <c r="O36" s="280">
        <v>3.5876849419554673</v>
      </c>
      <c r="P36" s="281">
        <v>4</v>
      </c>
      <c r="Q36" s="282">
        <v>1</v>
      </c>
      <c r="R36" s="282">
        <v>197</v>
      </c>
    </row>
    <row r="37" spans="1:18" ht="16.5" x14ac:dyDescent="0.25">
      <c r="A37" s="274" t="s">
        <v>118</v>
      </c>
      <c r="B37" s="275" t="s">
        <v>352</v>
      </c>
      <c r="C37" s="265" t="s">
        <v>67</v>
      </c>
      <c r="D37" s="266">
        <v>0.84625007019553045</v>
      </c>
      <c r="E37" s="276">
        <v>6001</v>
      </c>
      <c r="F37" s="267" t="s">
        <v>123</v>
      </c>
      <c r="G37" s="277" t="s">
        <v>253</v>
      </c>
      <c r="H37" s="278">
        <v>5</v>
      </c>
      <c r="I37" s="268">
        <v>930.58899999999994</v>
      </c>
      <c r="J37" s="269">
        <v>2.5798535114733786E-2</v>
      </c>
      <c r="K37" s="269">
        <v>0.40829921833793537</v>
      </c>
      <c r="L37" s="269">
        <v>0.23533482557820906</v>
      </c>
      <c r="M37" s="279">
        <v>15.206</v>
      </c>
      <c r="N37" s="280">
        <v>0</v>
      </c>
      <c r="O37" s="280">
        <v>44.917788626343103</v>
      </c>
      <c r="P37" s="281">
        <v>14</v>
      </c>
      <c r="Q37" s="282">
        <v>0</v>
      </c>
      <c r="R37" s="282">
        <v>519</v>
      </c>
    </row>
    <row r="38" spans="1:18" ht="16.5" x14ac:dyDescent="0.25">
      <c r="A38" s="274" t="s">
        <v>118</v>
      </c>
      <c r="B38" s="275" t="s">
        <v>354</v>
      </c>
      <c r="C38" s="265" t="s">
        <v>70</v>
      </c>
      <c r="D38" s="266">
        <v>0.71182482478385478</v>
      </c>
      <c r="E38" s="276">
        <v>3015</v>
      </c>
      <c r="F38" s="267" t="s">
        <v>123</v>
      </c>
      <c r="G38" s="277" t="s">
        <v>520</v>
      </c>
      <c r="H38" s="278">
        <v>6</v>
      </c>
      <c r="I38" s="268">
        <v>1707.1420000000001</v>
      </c>
      <c r="J38" s="269">
        <v>1.0012558077766456E-2</v>
      </c>
      <c r="K38" s="269">
        <v>0.46888763722019233</v>
      </c>
      <c r="L38" s="269">
        <v>8.6694604198127634E-2</v>
      </c>
      <c r="M38" s="279">
        <v>20.492000000000001</v>
      </c>
      <c r="N38" s="280">
        <v>5.8577435269005156E-2</v>
      </c>
      <c r="O38" s="280">
        <v>28.644365846543522</v>
      </c>
      <c r="P38" s="281">
        <v>44</v>
      </c>
      <c r="Q38" s="282">
        <v>1</v>
      </c>
      <c r="R38" s="282">
        <v>942</v>
      </c>
    </row>
    <row r="39" spans="1:18" ht="16.5" x14ac:dyDescent="0.25">
      <c r="A39" s="274" t="s">
        <v>118</v>
      </c>
      <c r="B39" s="275" t="s">
        <v>356</v>
      </c>
      <c r="C39" s="265" t="s">
        <v>67</v>
      </c>
      <c r="D39" s="266">
        <v>0.81029411764705883</v>
      </c>
      <c r="E39" s="276">
        <v>2784</v>
      </c>
      <c r="F39" s="267" t="s">
        <v>120</v>
      </c>
      <c r="G39" s="277" t="s">
        <v>230</v>
      </c>
      <c r="H39" s="278">
        <v>1</v>
      </c>
      <c r="I39" s="268">
        <v>4149.3190000000004</v>
      </c>
      <c r="J39" s="269">
        <v>1.9311239449035036E-2</v>
      </c>
      <c r="K39" s="269">
        <v>0.30171393419372039</v>
      </c>
      <c r="L39" s="269">
        <v>9.4232330654741167E-2</v>
      </c>
      <c r="M39" s="279">
        <v>22.565000000000001</v>
      </c>
      <c r="N39" s="280">
        <v>4.8200680641811336E-2</v>
      </c>
      <c r="O39" s="280">
        <v>12.291173563661891</v>
      </c>
      <c r="P39" s="281">
        <v>39</v>
      </c>
      <c r="Q39" s="282">
        <v>2</v>
      </c>
      <c r="R39" s="282">
        <v>510</v>
      </c>
    </row>
    <row r="40" spans="1:18" ht="16.5" x14ac:dyDescent="0.25">
      <c r="A40" s="274" t="s">
        <v>118</v>
      </c>
      <c r="B40" s="275" t="s">
        <v>358</v>
      </c>
      <c r="C40" s="265" t="s">
        <v>70</v>
      </c>
      <c r="D40" s="266">
        <v>0.78817977649523496</v>
      </c>
      <c r="E40" s="276">
        <v>8002</v>
      </c>
      <c r="F40" s="267" t="s">
        <v>122</v>
      </c>
      <c r="G40" s="277" t="s">
        <v>246</v>
      </c>
      <c r="H40" s="278">
        <v>2</v>
      </c>
      <c r="I40" s="268">
        <v>1487.8430000000001</v>
      </c>
      <c r="J40" s="269">
        <v>6.607868959262804E-2</v>
      </c>
      <c r="K40" s="269">
        <v>0.38894484025623299</v>
      </c>
      <c r="L40" s="269">
        <v>0.26817345647356611</v>
      </c>
      <c r="M40" s="279">
        <v>14.909000000000001</v>
      </c>
      <c r="N40" s="280">
        <v>0</v>
      </c>
      <c r="O40" s="280">
        <v>13.375067127378358</v>
      </c>
      <c r="P40" s="281">
        <v>16</v>
      </c>
      <c r="Q40" s="282">
        <v>0</v>
      </c>
      <c r="R40" s="282">
        <v>199</v>
      </c>
    </row>
    <row r="41" spans="1:18" ht="16.5" x14ac:dyDescent="0.25">
      <c r="A41" s="274" t="s">
        <v>118</v>
      </c>
      <c r="B41" s="275" t="s">
        <v>360</v>
      </c>
      <c r="C41" s="265" t="s">
        <v>70</v>
      </c>
      <c r="D41" s="266">
        <v>0.78380952380952373</v>
      </c>
      <c r="E41" s="276">
        <v>8898</v>
      </c>
      <c r="F41" s="267" t="s">
        <v>119</v>
      </c>
      <c r="G41" s="277" t="s">
        <v>208</v>
      </c>
      <c r="H41" s="278">
        <v>1</v>
      </c>
      <c r="I41" s="268">
        <v>1606.6010000000001</v>
      </c>
      <c r="J41" s="269">
        <v>2.171182237604919E-2</v>
      </c>
      <c r="K41" s="269">
        <v>0.45336573427106452</v>
      </c>
      <c r="L41" s="269">
        <v>9.4609675955635519E-2</v>
      </c>
      <c r="M41" s="279">
        <v>23.378</v>
      </c>
      <c r="N41" s="280">
        <v>6.2243207865549689E-2</v>
      </c>
      <c r="O41" s="280">
        <v>57.637210483499011</v>
      </c>
      <c r="P41" s="281">
        <v>32</v>
      </c>
      <c r="Q41" s="282">
        <v>1</v>
      </c>
      <c r="R41" s="282">
        <v>926</v>
      </c>
    </row>
    <row r="42" spans="1:18" ht="16.5" x14ac:dyDescent="0.25">
      <c r="A42" s="274" t="s">
        <v>118</v>
      </c>
      <c r="B42" s="275" t="s">
        <v>364</v>
      </c>
      <c r="C42" s="265" t="s">
        <v>67</v>
      </c>
      <c r="D42" s="266">
        <v>0.84903996101887524</v>
      </c>
      <c r="E42" s="276">
        <v>670</v>
      </c>
      <c r="F42" s="267" t="s">
        <v>121</v>
      </c>
      <c r="G42" s="277" t="s">
        <v>241</v>
      </c>
      <c r="H42" s="278">
        <v>6</v>
      </c>
      <c r="I42" s="268">
        <v>1237.9470000000001</v>
      </c>
      <c r="J42" s="269">
        <v>5.0146379921457894E-2</v>
      </c>
      <c r="K42" s="269">
        <v>0.37950908202566208</v>
      </c>
      <c r="L42" s="269">
        <v>0.24233670746809033</v>
      </c>
      <c r="M42" s="279">
        <v>19.14</v>
      </c>
      <c r="N42" s="280">
        <v>0.16155780497872685</v>
      </c>
      <c r="O42" s="280">
        <v>44.024501856703068</v>
      </c>
      <c r="P42" s="281">
        <v>12</v>
      </c>
      <c r="Q42" s="282">
        <v>2</v>
      </c>
      <c r="R42" s="282">
        <v>545</v>
      </c>
    </row>
    <row r="43" spans="1:18" ht="16.5" x14ac:dyDescent="0.25">
      <c r="A43" s="274" t="s">
        <v>118</v>
      </c>
      <c r="B43" s="275" t="s">
        <v>366</v>
      </c>
      <c r="C43" s="265" t="s">
        <v>67</v>
      </c>
      <c r="D43" s="266">
        <v>0.84501862517017767</v>
      </c>
      <c r="E43" s="276">
        <v>4898</v>
      </c>
      <c r="F43" s="267" t="s">
        <v>119</v>
      </c>
      <c r="G43" s="277" t="s">
        <v>210</v>
      </c>
      <c r="H43" s="278">
        <v>7</v>
      </c>
      <c r="I43" s="268">
        <v>5817.0740000000005</v>
      </c>
      <c r="J43" s="269">
        <v>4.1140268676571203E-2</v>
      </c>
      <c r="K43" s="269">
        <v>0.42593362562545811</v>
      </c>
      <c r="L43" s="269">
        <v>0.17197894308265507</v>
      </c>
      <c r="M43" s="279">
        <v>18.96</v>
      </c>
      <c r="N43" s="280">
        <v>0.44696010399730168</v>
      </c>
      <c r="O43" s="280">
        <v>23.173162314937027</v>
      </c>
      <c r="P43" s="281">
        <v>109</v>
      </c>
      <c r="Q43" s="282">
        <v>26</v>
      </c>
      <c r="R43" s="282">
        <v>1360</v>
      </c>
    </row>
    <row r="44" spans="1:18" ht="16.5" x14ac:dyDescent="0.25">
      <c r="A44" s="274" t="s">
        <v>118</v>
      </c>
      <c r="B44" s="275" t="s">
        <v>611</v>
      </c>
      <c r="C44" s="265" t="s">
        <v>67</v>
      </c>
      <c r="D44" s="266">
        <v>0.84347826086956523</v>
      </c>
      <c r="E44" s="276">
        <v>3329</v>
      </c>
      <c r="F44" s="267" t="s">
        <v>119</v>
      </c>
      <c r="G44" s="277" t="s">
        <v>489</v>
      </c>
      <c r="H44" s="278">
        <v>1</v>
      </c>
      <c r="I44" s="268">
        <v>2388.7170000000001</v>
      </c>
      <c r="J44" s="269">
        <v>1.8368149064341768E-2</v>
      </c>
      <c r="K44" s="269">
        <v>0.34983108368732135</v>
      </c>
      <c r="L44" s="269">
        <v>0.19173472621495136</v>
      </c>
      <c r="M44" s="279">
        <v>15.782999999999999</v>
      </c>
      <c r="N44" s="280">
        <v>0.1255904320185271</v>
      </c>
      <c r="O44" s="280">
        <v>5.8608868275312647</v>
      </c>
      <c r="P44" s="281">
        <v>12</v>
      </c>
      <c r="Q44" s="282">
        <v>3</v>
      </c>
      <c r="R44" s="282">
        <v>140</v>
      </c>
    </row>
    <row r="45" spans="1:18" ht="16.5" x14ac:dyDescent="0.25">
      <c r="A45" s="274" t="s">
        <v>118</v>
      </c>
      <c r="B45" s="275" t="s">
        <v>467</v>
      </c>
      <c r="C45" s="265" t="s">
        <v>70</v>
      </c>
      <c r="D45" s="266">
        <v>0.77490524833037555</v>
      </c>
      <c r="E45" s="276">
        <v>2102</v>
      </c>
      <c r="F45" s="267" t="s">
        <v>122</v>
      </c>
      <c r="G45" s="277" t="s">
        <v>246</v>
      </c>
      <c r="H45" s="278">
        <v>2</v>
      </c>
      <c r="I45" s="268">
        <v>1368.721</v>
      </c>
      <c r="J45" s="269">
        <v>2.7233079237210741E-2</v>
      </c>
      <c r="K45" s="269">
        <v>0.44717707068262613</v>
      </c>
      <c r="L45" s="269">
        <v>5.8448726950196574E-2</v>
      </c>
      <c r="M45" s="279">
        <v>13.539</v>
      </c>
      <c r="N45" s="280">
        <v>0</v>
      </c>
      <c r="O45" s="280">
        <v>0.8036699955652028</v>
      </c>
      <c r="P45" s="281">
        <v>71</v>
      </c>
      <c r="Q45" s="282">
        <v>0</v>
      </c>
      <c r="R45" s="282">
        <v>11</v>
      </c>
    </row>
    <row r="46" spans="1:18" ht="16.5" x14ac:dyDescent="0.25">
      <c r="A46" s="274" t="s">
        <v>118</v>
      </c>
      <c r="B46" s="275" t="s">
        <v>374</v>
      </c>
      <c r="C46" s="265" t="s">
        <v>67</v>
      </c>
      <c r="D46" s="266">
        <v>0.81333431217813468</v>
      </c>
      <c r="E46" s="276">
        <v>7178</v>
      </c>
      <c r="F46" s="267" t="s">
        <v>123</v>
      </c>
      <c r="G46" s="277" t="s">
        <v>250</v>
      </c>
      <c r="H46" s="278">
        <v>2</v>
      </c>
      <c r="I46" s="268">
        <v>2602.7960000000003</v>
      </c>
      <c r="J46" s="269">
        <v>1.8055972469943612E-2</v>
      </c>
      <c r="K46" s="269">
        <v>0.35473397078401031</v>
      </c>
      <c r="L46" s="269">
        <v>0.21246382736103792</v>
      </c>
      <c r="M46" s="279">
        <v>12.7</v>
      </c>
      <c r="N46" s="280">
        <v>7.6840443891876262E-2</v>
      </c>
      <c r="O46" s="280">
        <v>6.5698579527554211</v>
      </c>
      <c r="P46" s="281">
        <v>17</v>
      </c>
      <c r="Q46" s="282">
        <v>2</v>
      </c>
      <c r="R46" s="282">
        <v>171</v>
      </c>
    </row>
    <row r="47" spans="1:18" ht="16.5" x14ac:dyDescent="0.25">
      <c r="A47" s="274" t="s">
        <v>118</v>
      </c>
      <c r="B47" s="275" t="s">
        <v>378</v>
      </c>
      <c r="C47" s="265" t="s">
        <v>70</v>
      </c>
      <c r="D47" s="266">
        <v>0.7936363636363637</v>
      </c>
      <c r="E47" s="276">
        <v>755</v>
      </c>
      <c r="F47" s="267" t="s">
        <v>120</v>
      </c>
      <c r="G47" s="277" t="s">
        <v>221</v>
      </c>
      <c r="H47" s="278">
        <v>2</v>
      </c>
      <c r="I47" s="268">
        <v>4974.75</v>
      </c>
      <c r="J47" s="269">
        <v>1.5300814242669743E-2</v>
      </c>
      <c r="K47" s="269">
        <v>0.28021198270570963</v>
      </c>
      <c r="L47" s="269">
        <v>0.1672445851550329</v>
      </c>
      <c r="M47" s="279">
        <v>23.212</v>
      </c>
      <c r="N47" s="280">
        <v>0</v>
      </c>
      <c r="O47" s="280">
        <v>2.1709633649932156</v>
      </c>
      <c r="P47" s="281">
        <v>18</v>
      </c>
      <c r="Q47" s="282">
        <v>0</v>
      </c>
      <c r="R47" s="282">
        <v>117</v>
      </c>
    </row>
    <row r="48" spans="1:18" ht="16.5" x14ac:dyDescent="0.25">
      <c r="A48" s="274" t="s">
        <v>118</v>
      </c>
      <c r="B48" s="275" t="s">
        <v>382</v>
      </c>
      <c r="C48" s="265" t="s">
        <v>70</v>
      </c>
      <c r="D48" s="266">
        <v>0.78825963992057269</v>
      </c>
      <c r="E48" s="276">
        <v>906</v>
      </c>
      <c r="F48" s="267" t="s">
        <v>120</v>
      </c>
      <c r="G48" s="277" t="s">
        <v>217</v>
      </c>
      <c r="H48" s="278">
        <v>7</v>
      </c>
      <c r="I48" s="268">
        <v>1483.665</v>
      </c>
      <c r="J48" s="269">
        <v>2.0983303421308549E-2</v>
      </c>
      <c r="K48" s="269">
        <v>0.31173312452001156</v>
      </c>
      <c r="L48" s="269">
        <v>0.12873526031819851</v>
      </c>
      <c r="M48" s="279">
        <v>20.221</v>
      </c>
      <c r="N48" s="280">
        <v>0</v>
      </c>
      <c r="O48" s="280">
        <v>10.716704916541133</v>
      </c>
      <c r="P48" s="281">
        <v>3</v>
      </c>
      <c r="Q48" s="282">
        <v>0</v>
      </c>
      <c r="R48" s="282">
        <v>159</v>
      </c>
    </row>
    <row r="49" spans="1:18" ht="16.5" x14ac:dyDescent="0.25">
      <c r="A49" s="274" t="s">
        <v>118</v>
      </c>
      <c r="B49" s="275" t="s">
        <v>388</v>
      </c>
      <c r="C49" s="265" t="s">
        <v>70</v>
      </c>
      <c r="D49" s="266">
        <v>0.75501164226712081</v>
      </c>
      <c r="E49" s="276">
        <v>407</v>
      </c>
      <c r="F49" s="267" t="s">
        <v>123</v>
      </c>
      <c r="G49" s="277" t="s">
        <v>251</v>
      </c>
      <c r="H49" s="278">
        <v>2</v>
      </c>
      <c r="I49" s="268">
        <v>1414.231</v>
      </c>
      <c r="J49" s="269">
        <v>2.9501257227508654E-2</v>
      </c>
      <c r="K49" s="269">
        <v>0.39835418884922275</v>
      </c>
      <c r="L49" s="269">
        <v>0.12798474930898843</v>
      </c>
      <c r="M49" s="279">
        <v>17.863</v>
      </c>
      <c r="N49" s="280">
        <v>7.0709806248059906E-2</v>
      </c>
      <c r="O49" s="280">
        <v>12.444925899658543</v>
      </c>
      <c r="P49" s="281">
        <v>22</v>
      </c>
      <c r="Q49" s="282">
        <v>1</v>
      </c>
      <c r="R49" s="282">
        <v>176</v>
      </c>
    </row>
    <row r="50" spans="1:18" ht="16.5" x14ac:dyDescent="0.25">
      <c r="A50" s="274" t="s">
        <v>118</v>
      </c>
      <c r="B50" s="275" t="s">
        <v>394</v>
      </c>
      <c r="C50" s="265" t="s">
        <v>67</v>
      </c>
      <c r="D50" s="266">
        <v>0.80601624879653011</v>
      </c>
      <c r="E50" s="276">
        <v>785</v>
      </c>
      <c r="F50" s="267" t="s">
        <v>123</v>
      </c>
      <c r="G50" s="277" t="s">
        <v>253</v>
      </c>
      <c r="H50" s="278">
        <v>2</v>
      </c>
      <c r="I50" s="268">
        <v>2606.3519999999999</v>
      </c>
      <c r="J50" s="269">
        <v>1.8221819207477761E-2</v>
      </c>
      <c r="K50" s="269">
        <v>0.42721445372537409</v>
      </c>
      <c r="L50" s="269">
        <v>0.15961006034488051</v>
      </c>
      <c r="M50" s="279">
        <v>15.51</v>
      </c>
      <c r="N50" s="280">
        <v>0</v>
      </c>
      <c r="O50" s="280">
        <v>9.0548015003345679</v>
      </c>
      <c r="P50" s="281">
        <v>44</v>
      </c>
      <c r="Q50" s="282">
        <v>0</v>
      </c>
      <c r="R50" s="282">
        <v>236</v>
      </c>
    </row>
    <row r="51" spans="1:18" ht="16.5" x14ac:dyDescent="0.25">
      <c r="A51" s="274" t="s">
        <v>118</v>
      </c>
      <c r="B51" s="275" t="s">
        <v>396</v>
      </c>
      <c r="C51" s="265" t="s">
        <v>67</v>
      </c>
      <c r="D51" s="266">
        <v>0.8090945442129569</v>
      </c>
      <c r="E51" s="276">
        <v>7615</v>
      </c>
      <c r="F51" s="267" t="s">
        <v>124</v>
      </c>
      <c r="G51" s="277" t="s">
        <v>254</v>
      </c>
      <c r="H51" s="278">
        <v>13</v>
      </c>
      <c r="I51" s="268">
        <v>1767.1209999999999</v>
      </c>
      <c r="J51" s="269">
        <v>4.0935618335247774E-2</v>
      </c>
      <c r="K51" s="269">
        <v>0.38955859099325929</v>
      </c>
      <c r="L51" s="269">
        <v>0.2297522354156846</v>
      </c>
      <c r="M51" s="279">
        <v>18.192</v>
      </c>
      <c r="N51" s="280">
        <v>0</v>
      </c>
      <c r="O51" s="280">
        <v>8.5449723024060038</v>
      </c>
      <c r="P51" s="281">
        <v>9</v>
      </c>
      <c r="Q51" s="282">
        <v>0</v>
      </c>
      <c r="R51" s="282">
        <v>157</v>
      </c>
    </row>
    <row r="52" spans="1:18" ht="16.5" x14ac:dyDescent="0.25">
      <c r="A52" s="274" t="s">
        <v>118</v>
      </c>
      <c r="B52" s="275" t="s">
        <v>398</v>
      </c>
      <c r="C52" s="265" t="s">
        <v>70</v>
      </c>
      <c r="D52" s="266">
        <v>0.79728043826536155</v>
      </c>
      <c r="E52" s="276">
        <v>6559</v>
      </c>
      <c r="F52" s="267" t="s">
        <v>121</v>
      </c>
      <c r="G52" s="277" t="s">
        <v>232</v>
      </c>
      <c r="H52" s="278">
        <v>8</v>
      </c>
      <c r="I52" s="268">
        <v>1409.846</v>
      </c>
      <c r="J52" s="269">
        <v>2.7842022424349838E-2</v>
      </c>
      <c r="K52" s="269">
        <v>0.41982626247590626</v>
      </c>
      <c r="L52" s="269">
        <v>0.23477741540565422</v>
      </c>
      <c r="M52" s="279">
        <v>18.155000000000001</v>
      </c>
      <c r="N52" s="280">
        <v>7.0929732750952934E-2</v>
      </c>
      <c r="O52" s="280">
        <v>28.513752565883081</v>
      </c>
      <c r="P52" s="281">
        <v>27</v>
      </c>
      <c r="Q52" s="282">
        <v>1</v>
      </c>
      <c r="R52" s="282">
        <v>402</v>
      </c>
    </row>
    <row r="53" spans="1:18" ht="16.5" x14ac:dyDescent="0.25">
      <c r="A53" s="274" t="s">
        <v>118</v>
      </c>
      <c r="B53" s="275" t="s">
        <v>404</v>
      </c>
      <c r="C53" s="265" t="s">
        <v>67</v>
      </c>
      <c r="D53" s="266">
        <v>0.82936244259908787</v>
      </c>
      <c r="E53" s="276">
        <v>1013</v>
      </c>
      <c r="F53" s="267" t="s">
        <v>121</v>
      </c>
      <c r="G53" s="277" t="s">
        <v>243</v>
      </c>
      <c r="H53" s="278">
        <v>6</v>
      </c>
      <c r="I53" s="268">
        <v>959.01099999999997</v>
      </c>
      <c r="J53" s="269">
        <v>2.7759217192884381E-2</v>
      </c>
      <c r="K53" s="269">
        <v>0.42332208571528268</v>
      </c>
      <c r="L53" s="269">
        <v>0.14863029986882179</v>
      </c>
      <c r="M53" s="279">
        <v>17.358000000000001</v>
      </c>
      <c r="N53" s="280">
        <v>0.10427409070386054</v>
      </c>
      <c r="O53" s="280">
        <v>20.333447687252807</v>
      </c>
      <c r="P53" s="281">
        <v>32</v>
      </c>
      <c r="Q53" s="282">
        <v>1</v>
      </c>
      <c r="R53" s="282">
        <v>200</v>
      </c>
    </row>
    <row r="54" spans="1:18" ht="16.5" x14ac:dyDescent="0.25">
      <c r="A54" s="274" t="s">
        <v>118</v>
      </c>
      <c r="B54" s="275" t="s">
        <v>414</v>
      </c>
      <c r="C54" s="265" t="s">
        <v>67</v>
      </c>
      <c r="D54" s="266">
        <v>0.823773192091666</v>
      </c>
      <c r="E54" s="276">
        <v>9931</v>
      </c>
      <c r="F54" s="267" t="s">
        <v>123</v>
      </c>
      <c r="G54" s="277" t="s">
        <v>247</v>
      </c>
      <c r="H54" s="278">
        <v>6</v>
      </c>
      <c r="I54" s="268">
        <v>1207.1189999999999</v>
      </c>
      <c r="J54" s="269">
        <v>1.0431259797585718E-2</v>
      </c>
      <c r="K54" s="269">
        <v>0.38174247349355162</v>
      </c>
      <c r="L54" s="269">
        <v>0.15739956044101702</v>
      </c>
      <c r="M54" s="279">
        <v>17.227</v>
      </c>
      <c r="N54" s="280">
        <v>0.1656837478326495</v>
      </c>
      <c r="O54" s="280">
        <v>7.2072430307202522</v>
      </c>
      <c r="P54" s="281">
        <v>18</v>
      </c>
      <c r="Q54" s="282">
        <v>2</v>
      </c>
      <c r="R54" s="282">
        <v>87</v>
      </c>
    </row>
    <row r="55" spans="1:18" ht="16.5" x14ac:dyDescent="0.25">
      <c r="A55" s="274" t="s">
        <v>118</v>
      </c>
      <c r="B55" s="275" t="s">
        <v>418</v>
      </c>
      <c r="C55" s="265" t="s">
        <v>70</v>
      </c>
      <c r="D55" s="266">
        <v>0.77288007384023705</v>
      </c>
      <c r="E55" s="276">
        <v>7490</v>
      </c>
      <c r="F55" s="267" t="s">
        <v>123</v>
      </c>
      <c r="G55" s="277" t="s">
        <v>248</v>
      </c>
      <c r="H55" s="278">
        <v>2</v>
      </c>
      <c r="I55" s="268">
        <v>2813.9539999999997</v>
      </c>
      <c r="J55" s="269">
        <v>1.6269751918696052E-2</v>
      </c>
      <c r="K55" s="269">
        <v>0.38708027911057552</v>
      </c>
      <c r="L55" s="269">
        <v>0.23241318088355387</v>
      </c>
      <c r="M55" s="279">
        <v>20.277000000000001</v>
      </c>
      <c r="N55" s="280">
        <v>0</v>
      </c>
      <c r="O55" s="280">
        <v>0</v>
      </c>
      <c r="P55" s="281">
        <v>12</v>
      </c>
      <c r="Q55" s="282">
        <v>1</v>
      </c>
      <c r="R55" s="282">
        <v>2572</v>
      </c>
    </row>
    <row r="56" spans="1:18" ht="16.5" x14ac:dyDescent="0.25">
      <c r="A56" s="274" t="s">
        <v>118</v>
      </c>
      <c r="B56" s="275" t="s">
        <v>420</v>
      </c>
      <c r="C56" s="265" t="s">
        <v>67</v>
      </c>
      <c r="D56" s="266">
        <v>0.84910389791673258</v>
      </c>
      <c r="E56" s="276">
        <v>1095</v>
      </c>
      <c r="F56" s="267" t="s">
        <v>120</v>
      </c>
      <c r="G56" s="277" t="s">
        <v>227</v>
      </c>
      <c r="H56" s="278">
        <v>2</v>
      </c>
      <c r="I56" s="268">
        <v>5636.4630000000006</v>
      </c>
      <c r="J56" s="269">
        <v>2.1970327192877212E-2</v>
      </c>
      <c r="K56" s="269">
        <v>0.26642222292923523</v>
      </c>
      <c r="L56" s="269">
        <v>7.2740653136550357E-2</v>
      </c>
      <c r="M56" s="279">
        <v>23.062000000000001</v>
      </c>
      <c r="N56" s="280">
        <v>0</v>
      </c>
      <c r="O56" s="280">
        <v>4.3999224336254841</v>
      </c>
      <c r="P56" s="281">
        <v>17</v>
      </c>
      <c r="Q56" s="282">
        <v>0</v>
      </c>
      <c r="R56" s="282">
        <v>248</v>
      </c>
    </row>
    <row r="57" spans="1:18" ht="16.5" x14ac:dyDescent="0.25">
      <c r="A57" s="274" t="s">
        <v>118</v>
      </c>
      <c r="B57" s="275" t="s">
        <v>649</v>
      </c>
      <c r="C57" s="265" t="s">
        <v>67</v>
      </c>
      <c r="D57" s="266">
        <v>0.81873158028128268</v>
      </c>
      <c r="E57" s="276">
        <v>3560</v>
      </c>
      <c r="F57" s="267" t="s">
        <v>122</v>
      </c>
      <c r="G57" s="277" t="s">
        <v>246</v>
      </c>
      <c r="H57" s="278">
        <v>2</v>
      </c>
      <c r="I57" s="268">
        <v>753.61900000000003</v>
      </c>
      <c r="J57" s="269">
        <v>1.6760332958366639E-2</v>
      </c>
      <c r="K57" s="269">
        <v>0.43815811948013245</v>
      </c>
      <c r="L57" s="269">
        <v>0.19505877638435337</v>
      </c>
      <c r="M57" s="279">
        <v>12.327</v>
      </c>
      <c r="N57" s="280">
        <v>0</v>
      </c>
      <c r="O57" s="280">
        <v>6.5019592128117782</v>
      </c>
      <c r="P57" s="281">
        <v>42</v>
      </c>
      <c r="Q57" s="282">
        <v>0</v>
      </c>
      <c r="R57" s="282">
        <v>49</v>
      </c>
    </row>
    <row r="58" spans="1:18" ht="16.5" x14ac:dyDescent="0.25">
      <c r="A58" s="274" t="s">
        <v>118</v>
      </c>
      <c r="B58" s="275" t="s">
        <v>424</v>
      </c>
      <c r="C58" s="265" t="s">
        <v>67</v>
      </c>
      <c r="D58" s="266">
        <v>0.80217391304347829</v>
      </c>
      <c r="E58" s="276">
        <v>7025</v>
      </c>
      <c r="F58" s="267" t="s">
        <v>119</v>
      </c>
      <c r="G58" s="277" t="s">
        <v>214</v>
      </c>
      <c r="H58" s="278">
        <v>1</v>
      </c>
      <c r="I58" s="268">
        <v>1850.4259999999999</v>
      </c>
      <c r="J58" s="269">
        <v>8.4596075768538087E-3</v>
      </c>
      <c r="K58" s="269">
        <v>0.44626941655227825</v>
      </c>
      <c r="L58" s="269">
        <v>0.20806019803007525</v>
      </c>
      <c r="M58" s="279">
        <v>17.88</v>
      </c>
      <c r="N58" s="280">
        <v>0</v>
      </c>
      <c r="O58" s="280">
        <v>36.640211497244422</v>
      </c>
      <c r="P58" s="281">
        <v>32</v>
      </c>
      <c r="Q58" s="282">
        <v>0</v>
      </c>
      <c r="R58" s="282">
        <v>678</v>
      </c>
    </row>
    <row r="59" spans="1:18" ht="16.5" x14ac:dyDescent="0.25">
      <c r="A59" s="274" t="s">
        <v>118</v>
      </c>
      <c r="B59" s="275" t="s">
        <v>428</v>
      </c>
      <c r="C59" s="265" t="s">
        <v>67</v>
      </c>
      <c r="D59" s="266">
        <v>0.82117281833646727</v>
      </c>
      <c r="E59" s="276">
        <v>2361</v>
      </c>
      <c r="F59" s="267" t="s">
        <v>123</v>
      </c>
      <c r="G59" s="277" t="s">
        <v>253</v>
      </c>
      <c r="H59" s="278">
        <v>2</v>
      </c>
      <c r="I59" s="268">
        <v>2678.7930000000001</v>
      </c>
      <c r="J59" s="269">
        <v>1.9087418302574075E-2</v>
      </c>
      <c r="K59" s="269">
        <v>0.38838153789847363</v>
      </c>
      <c r="L59" s="269">
        <v>0.18179829497837272</v>
      </c>
      <c r="M59" s="279">
        <v>14.930999999999999</v>
      </c>
      <c r="N59" s="280">
        <v>0</v>
      </c>
      <c r="O59" s="280">
        <v>25.496557591422704</v>
      </c>
      <c r="P59" s="281">
        <v>4</v>
      </c>
      <c r="Q59" s="282">
        <v>0</v>
      </c>
      <c r="R59" s="282">
        <v>683</v>
      </c>
    </row>
    <row r="60" spans="1:18" ht="16.5" x14ac:dyDescent="0.25">
      <c r="A60" s="274" t="s">
        <v>118</v>
      </c>
      <c r="B60" s="275" t="s">
        <v>432</v>
      </c>
      <c r="C60" s="265" t="s">
        <v>70</v>
      </c>
      <c r="D60" s="266">
        <v>0.76432403684375916</v>
      </c>
      <c r="E60" s="276">
        <v>1035</v>
      </c>
      <c r="F60" s="267" t="s">
        <v>119</v>
      </c>
      <c r="G60" s="277" t="s">
        <v>212</v>
      </c>
      <c r="H60" s="278">
        <v>6</v>
      </c>
      <c r="I60" s="268">
        <v>831.54300000000001</v>
      </c>
      <c r="J60" s="269">
        <v>4.9640403791014857E-2</v>
      </c>
      <c r="K60" s="269">
        <v>0.37261180322482246</v>
      </c>
      <c r="L60" s="269">
        <v>0.18742978569761251</v>
      </c>
      <c r="M60" s="279">
        <v>20.564</v>
      </c>
      <c r="N60" s="280">
        <v>0.24051672613442721</v>
      </c>
      <c r="O60" s="280">
        <v>24.412447702644361</v>
      </c>
      <c r="P60" s="281">
        <v>10</v>
      </c>
      <c r="Q60" s="282">
        <v>2</v>
      </c>
      <c r="R60" s="282">
        <v>215</v>
      </c>
    </row>
    <row r="61" spans="1:18" ht="16.5" x14ac:dyDescent="0.25">
      <c r="A61" s="274" t="s">
        <v>118</v>
      </c>
      <c r="B61" s="275" t="s">
        <v>436</v>
      </c>
      <c r="C61" s="265" t="s">
        <v>70</v>
      </c>
      <c r="D61" s="266">
        <v>0.73104344141215105</v>
      </c>
      <c r="E61" s="276">
        <v>4411</v>
      </c>
      <c r="F61" s="267" t="s">
        <v>123</v>
      </c>
      <c r="G61" s="277" t="s">
        <v>249</v>
      </c>
      <c r="H61" s="278">
        <v>2</v>
      </c>
      <c r="I61" s="268">
        <v>2506.134</v>
      </c>
      <c r="J61" s="269">
        <v>1.8634771741524562E-2</v>
      </c>
      <c r="K61" s="269">
        <v>0.46006454639383498</v>
      </c>
      <c r="L61" s="269">
        <v>0.19472222953760654</v>
      </c>
      <c r="M61" s="279">
        <v>17.425000000000001</v>
      </c>
      <c r="N61" s="280">
        <v>0.47882515460067177</v>
      </c>
      <c r="O61" s="280">
        <v>27.293033812238292</v>
      </c>
      <c r="P61" s="281">
        <v>78</v>
      </c>
      <c r="Q61" s="282">
        <v>12</v>
      </c>
      <c r="R61" s="282">
        <v>684</v>
      </c>
    </row>
    <row r="62" spans="1:18" ht="16.5" x14ac:dyDescent="0.25">
      <c r="A62" s="274" t="s">
        <v>118</v>
      </c>
      <c r="B62" s="275" t="s">
        <v>440</v>
      </c>
      <c r="C62" s="265" t="s">
        <v>67</v>
      </c>
      <c r="D62" s="266">
        <v>0.84015534146016524</v>
      </c>
      <c r="E62" s="276">
        <v>7935</v>
      </c>
      <c r="F62" s="267" t="s">
        <v>121</v>
      </c>
      <c r="G62" s="277" t="s">
        <v>233</v>
      </c>
      <c r="H62" s="278">
        <v>2</v>
      </c>
      <c r="I62" s="268">
        <v>1761.0809999999999</v>
      </c>
      <c r="J62" s="269">
        <v>1.5027518121672384E-2</v>
      </c>
      <c r="K62" s="269">
        <v>0.37682215552418435</v>
      </c>
      <c r="L62" s="269">
        <v>0.14650092755529134</v>
      </c>
      <c r="M62" s="279">
        <v>18.126999999999999</v>
      </c>
      <c r="N62" s="280">
        <v>0.11356661050797778</v>
      </c>
      <c r="O62" s="280">
        <v>36.170965446790923</v>
      </c>
      <c r="P62" s="281">
        <v>12</v>
      </c>
      <c r="Q62" s="282">
        <v>2</v>
      </c>
      <c r="R62" s="282">
        <v>637</v>
      </c>
    </row>
    <row r="63" spans="1:18" ht="16.5" x14ac:dyDescent="0.25">
      <c r="A63" s="274" t="s">
        <v>118</v>
      </c>
      <c r="B63" s="275" t="s">
        <v>442</v>
      </c>
      <c r="C63" s="265" t="s">
        <v>67</v>
      </c>
      <c r="D63" s="266">
        <v>0.82925039097607744</v>
      </c>
      <c r="E63" s="276">
        <v>3558</v>
      </c>
      <c r="F63" s="267" t="s">
        <v>123</v>
      </c>
      <c r="G63" s="277" t="s">
        <v>252</v>
      </c>
      <c r="H63" s="278">
        <v>7</v>
      </c>
      <c r="I63" s="268">
        <v>1659.5159999999998</v>
      </c>
      <c r="J63" s="269">
        <v>4.6449114174779912E-3</v>
      </c>
      <c r="K63" s="269">
        <v>0.40859568382243927</v>
      </c>
      <c r="L63" s="269">
        <v>0.18740403828586166</v>
      </c>
      <c r="M63" s="279">
        <v>15.45</v>
      </c>
      <c r="N63" s="280">
        <v>0.30129266605443999</v>
      </c>
      <c r="O63" s="280">
        <v>59.95724054483356</v>
      </c>
      <c r="P63" s="281">
        <v>6</v>
      </c>
      <c r="Q63" s="282">
        <v>5</v>
      </c>
      <c r="R63" s="282">
        <v>995</v>
      </c>
    </row>
    <row r="64" spans="1:18" ht="16.5" x14ac:dyDescent="0.25">
      <c r="A64" s="274" t="s">
        <v>118</v>
      </c>
      <c r="B64" s="275" t="s">
        <v>459</v>
      </c>
      <c r="C64" s="265" t="s">
        <v>67</v>
      </c>
      <c r="D64" s="266">
        <v>0.84735420797180316</v>
      </c>
      <c r="E64" s="276">
        <v>3881</v>
      </c>
      <c r="F64" s="267" t="s">
        <v>120</v>
      </c>
      <c r="G64" s="277" t="s">
        <v>227</v>
      </c>
      <c r="H64" s="278">
        <v>10</v>
      </c>
      <c r="I64" s="268">
        <v>5434.0250000000005</v>
      </c>
      <c r="J64" s="269">
        <v>1.9276581859914464E-2</v>
      </c>
      <c r="K64" s="269">
        <v>0.26835892621174978</v>
      </c>
      <c r="L64" s="269">
        <v>9.5877365304723489E-2</v>
      </c>
      <c r="M64" s="279">
        <v>21.968</v>
      </c>
      <c r="N64" s="280">
        <v>0</v>
      </c>
      <c r="O64" s="280">
        <v>3.5700976716154229</v>
      </c>
      <c r="P64" s="281">
        <v>17</v>
      </c>
      <c r="Q64" s="282">
        <v>0</v>
      </c>
      <c r="R64" s="282">
        <v>197</v>
      </c>
    </row>
    <row r="65" spans="1:18" ht="16.5" x14ac:dyDescent="0.25">
      <c r="A65" s="274" t="s">
        <v>118</v>
      </c>
      <c r="B65" s="275" t="s">
        <v>461</v>
      </c>
      <c r="C65" s="265" t="s">
        <v>70</v>
      </c>
      <c r="D65" s="266">
        <v>0.76279746466575893</v>
      </c>
      <c r="E65" s="276">
        <v>6532</v>
      </c>
      <c r="F65" s="267" t="s">
        <v>119</v>
      </c>
      <c r="G65" s="277" t="s">
        <v>205</v>
      </c>
      <c r="H65" s="278">
        <v>2</v>
      </c>
      <c r="I65" s="268">
        <v>2048.8440000000001</v>
      </c>
      <c r="J65" s="269">
        <v>4.0412790103214566E-2</v>
      </c>
      <c r="K65" s="269">
        <v>0.35556133288653452</v>
      </c>
      <c r="L65" s="269">
        <v>0.13910283066939211</v>
      </c>
      <c r="M65" s="279">
        <v>16.859000000000002</v>
      </c>
      <c r="N65" s="280">
        <v>0.43927209685071189</v>
      </c>
      <c r="O65" s="280">
        <v>10.005642206043992</v>
      </c>
      <c r="P65" s="281">
        <v>23</v>
      </c>
      <c r="Q65" s="282">
        <v>9</v>
      </c>
      <c r="R65" s="282">
        <v>205</v>
      </c>
    </row>
    <row r="66" spans="1:18" ht="16.5" x14ac:dyDescent="0.25">
      <c r="A66" s="274" t="s">
        <v>118</v>
      </c>
      <c r="B66" s="275" t="s">
        <v>463</v>
      </c>
      <c r="C66" s="265" t="s">
        <v>67</v>
      </c>
      <c r="D66" s="266">
        <v>0.81054096578318424</v>
      </c>
      <c r="E66" s="276">
        <v>7573</v>
      </c>
      <c r="F66" s="267" t="s">
        <v>123</v>
      </c>
      <c r="G66" s="277" t="s">
        <v>248</v>
      </c>
      <c r="H66" s="278">
        <v>5</v>
      </c>
      <c r="I66" s="268">
        <v>1283.77</v>
      </c>
      <c r="J66" s="269">
        <v>2.0095868285489957E-2</v>
      </c>
      <c r="K66" s="269">
        <v>0.43962190909351112</v>
      </c>
      <c r="L66" s="269">
        <v>0.2185846565973035</v>
      </c>
      <c r="M66" s="279">
        <v>15.988</v>
      </c>
      <c r="N66" s="280">
        <v>0.31158229277830141</v>
      </c>
      <c r="O66" s="280">
        <v>10.593797954462248</v>
      </c>
      <c r="P66" s="281">
        <v>34</v>
      </c>
      <c r="Q66" s="282">
        <v>4</v>
      </c>
      <c r="R66" s="282">
        <v>136</v>
      </c>
    </row>
  </sheetData>
  <phoneticPr fontId="2" type="noConversion"/>
  <conditionalFormatting sqref="C14:D66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2024-08-02T01:57:53Z</dcterms:modified>
</cp:coreProperties>
</file>