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★이정현\유정씌♥\"/>
    </mc:Choice>
  </mc:AlternateContent>
  <xr:revisionPtr revIDLastSave="0" documentId="13_ncr:1_{4F4664AB-B893-4CE4-9C8E-571958128AA0}" xr6:coauthVersionLast="47" xr6:coauthVersionMax="47" xr10:uidLastSave="{00000000-0000-0000-0000-000000000000}"/>
  <bookViews>
    <workbookView xWindow="-120" yWindow="-120" windowWidth="29040" windowHeight="1584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운전자별!$A$1:$R$99</definedName>
    <definedName name="_xlnm.Print_Area" localSheetId="1">종합!$A$1:$L$119</definedName>
    <definedName name="_xlnm.Print_Area" localSheetId="3">차량별!$A$1:$T$45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9" i="7" l="1"/>
  <c r="Q99" i="7"/>
  <c r="P99" i="7"/>
  <c r="O99" i="7"/>
  <c r="N99" i="7"/>
  <c r="M99" i="7"/>
  <c r="K99" i="7"/>
  <c r="J99" i="7"/>
  <c r="I99" i="7"/>
  <c r="L99" i="7" s="1"/>
  <c r="H99" i="7"/>
  <c r="G99" i="7"/>
  <c r="F99" i="7"/>
  <c r="E99" i="7"/>
  <c r="D99" i="7"/>
  <c r="C99" i="7"/>
  <c r="B99" i="7"/>
  <c r="A99" i="7"/>
  <c r="R98" i="7"/>
  <c r="Q98" i="7"/>
  <c r="P98" i="7"/>
  <c r="O98" i="7"/>
  <c r="N98" i="7"/>
  <c r="M98" i="7"/>
  <c r="K98" i="7"/>
  <c r="J98" i="7"/>
  <c r="I98" i="7"/>
  <c r="L98" i="7" s="1"/>
  <c r="H98" i="7"/>
  <c r="G98" i="7"/>
  <c r="F98" i="7"/>
  <c r="E98" i="7"/>
  <c r="D98" i="7"/>
  <c r="C98" i="7"/>
  <c r="B98" i="7"/>
  <c r="A98" i="7"/>
  <c r="R97" i="7"/>
  <c r="Q97" i="7"/>
  <c r="P97" i="7"/>
  <c r="O97" i="7"/>
  <c r="N97" i="7"/>
  <c r="M97" i="7"/>
  <c r="K97" i="7"/>
  <c r="J97" i="7"/>
  <c r="I97" i="7"/>
  <c r="L97" i="7" s="1"/>
  <c r="H97" i="7"/>
  <c r="G97" i="7"/>
  <c r="F97" i="7"/>
  <c r="E97" i="7"/>
  <c r="D97" i="7"/>
  <c r="C97" i="7"/>
  <c r="B97" i="7"/>
  <c r="A97" i="7"/>
  <c r="R96" i="7"/>
  <c r="Q96" i="7"/>
  <c r="P96" i="7"/>
  <c r="O96" i="7"/>
  <c r="N96" i="7"/>
  <c r="M96" i="7"/>
  <c r="L96" i="7"/>
  <c r="K96" i="7"/>
  <c r="J96" i="7"/>
  <c r="I96" i="7"/>
  <c r="H96" i="7"/>
  <c r="G96" i="7"/>
  <c r="F96" i="7"/>
  <c r="E96" i="7"/>
  <c r="D96" i="7"/>
  <c r="C96" i="7"/>
  <c r="B96" i="7"/>
  <c r="A96" i="7"/>
  <c r="R95" i="7"/>
  <c r="Q95" i="7"/>
  <c r="P95" i="7"/>
  <c r="O95" i="7"/>
  <c r="N95" i="7"/>
  <c r="M95" i="7"/>
  <c r="K95" i="7"/>
  <c r="J95" i="7"/>
  <c r="I95" i="7"/>
  <c r="L95" i="7" s="1"/>
  <c r="H95" i="7"/>
  <c r="G95" i="7"/>
  <c r="F95" i="7"/>
  <c r="E95" i="7"/>
  <c r="D95" i="7"/>
  <c r="C95" i="7"/>
  <c r="B95" i="7"/>
  <c r="A95" i="7"/>
  <c r="R94" i="7"/>
  <c r="Q94" i="7"/>
  <c r="P94" i="7"/>
  <c r="O94" i="7"/>
  <c r="N94" i="7"/>
  <c r="M94" i="7"/>
  <c r="K94" i="7"/>
  <c r="J94" i="7"/>
  <c r="I94" i="7"/>
  <c r="L94" i="7" s="1"/>
  <c r="H94" i="7"/>
  <c r="G94" i="7"/>
  <c r="F94" i="7"/>
  <c r="E94" i="7"/>
  <c r="D94" i="7"/>
  <c r="C94" i="7"/>
  <c r="B94" i="7"/>
  <c r="A94" i="7"/>
  <c r="T45" i="60"/>
  <c r="S45" i="60"/>
  <c r="R45" i="60"/>
  <c r="Q45" i="60"/>
  <c r="P45" i="60"/>
  <c r="O45" i="60"/>
  <c r="N45" i="60"/>
  <c r="M45" i="60"/>
  <c r="L45" i="60"/>
  <c r="K45" i="60"/>
  <c r="J45" i="60"/>
  <c r="I45" i="60"/>
  <c r="H45" i="60"/>
  <c r="G45" i="60"/>
  <c r="F45" i="60" s="1"/>
  <c r="E45" i="60"/>
  <c r="D45" i="60"/>
  <c r="C45" i="60"/>
  <c r="B45" i="60"/>
  <c r="A45" i="60"/>
  <c r="G109" i="12"/>
  <c r="A88" i="7" l="1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J47" i="12" a="1"/>
  <c r="J47" i="12" l="1"/>
  <c r="B111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7" i="12" l="1"/>
  <c r="B108" i="12" l="1"/>
  <c r="B109" i="12"/>
  <c r="B110" i="12"/>
  <c r="U61" i="12"/>
  <c r="E111" i="12" l="1"/>
  <c r="F111" i="12"/>
  <c r="G111" i="12"/>
  <c r="H111" i="12"/>
  <c r="I111" i="12"/>
  <c r="J111" i="12"/>
  <c r="D111" i="12"/>
  <c r="D109" i="12"/>
  <c r="I109" i="12"/>
  <c r="H109" i="12"/>
  <c r="F109" i="12"/>
  <c r="E109" i="12"/>
  <c r="J109" i="12"/>
  <c r="D110" i="12"/>
  <c r="J110" i="12"/>
  <c r="I110" i="12"/>
  <c r="H110" i="12"/>
  <c r="G110" i="12"/>
  <c r="F110" i="12"/>
  <c r="E110" i="12"/>
  <c r="D108" i="12"/>
  <c r="J108" i="12"/>
  <c r="I108" i="12"/>
  <c r="F108" i="12"/>
  <c r="H108" i="12"/>
  <c r="G108" i="12"/>
  <c r="E108" i="12"/>
  <c r="D107" i="12"/>
  <c r="G107" i="12"/>
  <c r="H107" i="12"/>
  <c r="J107" i="12"/>
  <c r="F107" i="12"/>
  <c r="E107" i="12"/>
  <c r="J10" i="12"/>
  <c r="J29" i="12" s="1"/>
  <c r="N23" i="12"/>
  <c r="K25" i="12"/>
  <c r="I107" i="12" l="1"/>
  <c r="D25" i="12"/>
  <c r="D47" i="12" a="1"/>
  <c r="H47" i="12" a="1"/>
  <c r="I47" i="12" a="1"/>
  <c r="E47" i="12" a="1"/>
  <c r="N47" i="12" a="1"/>
  <c r="F47" i="12" a="1"/>
  <c r="G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<sst xmlns="http://schemas.openxmlformats.org/spreadsheetml/2006/main" count="2823" uniqueCount="597">
  <si>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</si>
  <si>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</si>
  <si>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</si>
  <si>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</si>
  <si>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</si>
  <si>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</si>
  <si>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</si>
  <si>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</si>
  <si>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</si>
  <si>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</si>
  <si>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</si>
  <si>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</si>
  <si>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</si>
  <si>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</si>
  <si>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</si>
  <si>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</si>
  <si>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</si>
  <si>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</si>
  <si>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</si>
  <si>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</si>
  <si>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</si>
  <si>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</si>
  <si>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</si>
  <si>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</si>
  <si>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</si>
  <si>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</si>
  <si>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</si>
  <si>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</si>
  <si>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</si>
  <si>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</si>
  <si>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</si>
  <si>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</si>
  <si>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</si>
  <si>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</si>
  <si>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</si>
  <si>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</si>
  <si>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</si>
  <si>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</si>
  <si>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</si>
  <si>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</si>
  <si>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</si>
  <si>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</si>
  <si>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</si>
  <si>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</si>
  <si>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</si>
  <si>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</si>
  <si>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</si>
  <si>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</si>
  <si>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</si>
  <si>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</si>
  <si>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</si>
  <si>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</si>
  <si>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</si>
  <si>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</si>
  <si>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</si>
  <si>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</si>
  <si>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</si>
  <si>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</si>
  <si>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</si>
  <si>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</si>
  <si>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</si>
  <si>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</si>
  <si>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</si>
  <si>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</si>
  <si>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</si>
  <si>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</si>
  <si>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</si>
  <si>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</si>
  <si>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</si>
  <si>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</si>
  <si>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</si>
  <si>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</si>
  <si>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</si>
  <si>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</si>
  <si>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</si>
  <si>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</si>
  <si>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</si>
  <si>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</si>
  <si>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</si>
  <si>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</si>
  <si>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</si>
  <si>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</si>
  <si>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</si>
  <si>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</si>
  <si>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</si>
  <si>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</si>
  <si>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</si>
  <si>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</si>
  <si>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</si>
  <si>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</si>
  <si>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</si>
  <si>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</si>
  <si>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</si>
  <si>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</si>
  <si>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</si>
  <si>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</si>
  <si>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</si>
  <si>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</si>
  <si>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</si>
  <si>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</si>
  <si>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</si>
  <si>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</si>
  <si>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</si>
  <si>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</si>
  <si>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</si>
  <si>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</si>
  <si>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</si>
  <si>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</si>
  <si>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</si>
  <si>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</si>
  <si>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</si>
  <si>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</si>
  <si>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</si>
  <si>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</si>
  <si>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</si>
  <si>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</si>
  <si>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</si>
  <si>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</si>
  <si>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인천교통공사</t>
  </si>
  <si>
    <t>63</t>
  </si>
  <si>
    <t>순환41</t>
  </si>
  <si>
    <t>순환42</t>
  </si>
  <si>
    <t>순환43</t>
  </si>
  <si>
    <t>순환47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</si>
  <si>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</si>
  <si>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</si>
  <si>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</si>
  <si>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</si>
  <si>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</si>
  <si>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</si>
  <si>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</si>
  <si>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</si>
  <si>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</si>
  <si>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</si>
  <si>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</si>
  <si>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</si>
  <si>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</si>
  <si>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</si>
  <si>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</si>
  <si>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</si>
  <si>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</si>
  <si>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</si>
  <si>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</si>
  <si>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</si>
  <si>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</si>
  <si>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</si>
  <si>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</si>
  <si>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</si>
  <si>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</si>
  <si>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</si>
  <si>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</si>
  <si>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</si>
  <si>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</si>
  <si>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</si>
  <si>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</si>
  <si>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</si>
  <si>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</si>
  <si>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</si>
  <si>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</si>
  <si>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</si>
  <si>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</si>
  <si>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</si>
  <si>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</si>
  <si>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</si>
  <si>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</si>
  <si>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</si>
  <si>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</si>
  <si>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</si>
  <si>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</si>
  <si>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</si>
  <si>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</si>
  <si>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</si>
  <si>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</si>
  <si>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</si>
  <si>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</si>
  <si>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</si>
  <si>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</si>
  <si>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</si>
  <si>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</si>
  <si>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</si>
  <si>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</si>
  <si>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</si>
  <si>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</si>
  <si>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</si>
  <si>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</si>
  <si>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</si>
  <si>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</si>
  <si>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</si>
  <si>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</si>
  <si>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</si>
  <si>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</si>
  <si>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</si>
  <si>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</si>
  <si>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</si>
  <si>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</si>
  <si>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</si>
  <si>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</si>
  <si>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박종원</t>
  </si>
  <si>
    <t>인천교통공사</t>
    <phoneticPr fontId="2" type="noConversion"/>
  </si>
  <si>
    <t>70바4904</t>
  </si>
  <si>
    <t>6363</t>
  </si>
  <si>
    <t>70바4905</t>
  </si>
  <si>
    <t>인천교통공사63F1</t>
  </si>
  <si>
    <t>70바4907</t>
  </si>
  <si>
    <t>인천교통공사63F3</t>
  </si>
  <si>
    <t>70바4908</t>
  </si>
  <si>
    <t>70바4909</t>
  </si>
  <si>
    <t>70바4910</t>
  </si>
  <si>
    <t>70바4911</t>
  </si>
  <si>
    <t>70바4912</t>
  </si>
  <si>
    <t>70바4913</t>
  </si>
  <si>
    <t>인천교통공사63F2</t>
  </si>
  <si>
    <t>70바4914</t>
  </si>
  <si>
    <t>인천교통공사63D1</t>
  </si>
  <si>
    <t>70바4915</t>
  </si>
  <si>
    <t>70바4916</t>
  </si>
  <si>
    <t>70바4917</t>
  </si>
  <si>
    <t>70바4919</t>
  </si>
  <si>
    <t>70바4920</t>
  </si>
  <si>
    <t>70바4921</t>
  </si>
  <si>
    <t>70바4922</t>
  </si>
  <si>
    <t>70바4923</t>
  </si>
  <si>
    <t>70바4924</t>
  </si>
  <si>
    <t>WC</t>
  </si>
  <si>
    <t>70바4926</t>
  </si>
  <si>
    <t>70바4927</t>
  </si>
  <si>
    <t>70바4928</t>
  </si>
  <si>
    <t>70바4929</t>
  </si>
  <si>
    <t>70바4930</t>
  </si>
  <si>
    <t>70바4931</t>
  </si>
  <si>
    <t>70바4932</t>
  </si>
  <si>
    <t>70바4933</t>
  </si>
  <si>
    <t>70바4934</t>
  </si>
  <si>
    <t>70바4935</t>
  </si>
  <si>
    <t>70바4936</t>
  </si>
  <si>
    <t>70바4937</t>
  </si>
  <si>
    <t>70바4938</t>
  </si>
  <si>
    <t>70바4939</t>
  </si>
  <si>
    <t>70바4940</t>
  </si>
  <si>
    <t>70바4941</t>
  </si>
  <si>
    <t>70바4942</t>
  </si>
  <si>
    <t>70바4943</t>
  </si>
  <si>
    <t>70바4944</t>
  </si>
  <si>
    <t>70바4918</t>
  </si>
  <si>
    <t>70바4945</t>
  </si>
  <si>
    <t>강성노</t>
  </si>
  <si>
    <t>5283382</t>
  </si>
  <si>
    <t>강주식</t>
  </si>
  <si>
    <t>528161</t>
  </si>
  <si>
    <t>강한희</t>
  </si>
  <si>
    <t>5288139</t>
  </si>
  <si>
    <t>곽창근</t>
  </si>
  <si>
    <t>5287908</t>
  </si>
  <si>
    <t>권태경</t>
  </si>
  <si>
    <t>5285029</t>
  </si>
  <si>
    <t>김경수</t>
  </si>
  <si>
    <t>5283627</t>
  </si>
  <si>
    <t>김동후</t>
  </si>
  <si>
    <t>5284566</t>
  </si>
  <si>
    <t>김만혁</t>
  </si>
  <si>
    <t>5288510</t>
  </si>
  <si>
    <t>김명권</t>
  </si>
  <si>
    <t>5286262</t>
  </si>
  <si>
    <t>5283161</t>
  </si>
  <si>
    <t>김승원</t>
  </si>
  <si>
    <t>5286137</t>
  </si>
  <si>
    <t>김영준</t>
  </si>
  <si>
    <t>5282184</t>
  </si>
  <si>
    <t>김유식</t>
  </si>
  <si>
    <t>5288559</t>
  </si>
  <si>
    <t>김윤수</t>
  </si>
  <si>
    <t>5286808</t>
  </si>
  <si>
    <t>김정원</t>
  </si>
  <si>
    <t>5281536</t>
  </si>
  <si>
    <t>김종민</t>
  </si>
  <si>
    <t>5281406</t>
  </si>
  <si>
    <t>김종원</t>
  </si>
  <si>
    <t>528658</t>
  </si>
  <si>
    <t>김종호</t>
  </si>
  <si>
    <t>5284156</t>
  </si>
  <si>
    <t>김주영</t>
  </si>
  <si>
    <t>5286969</t>
  </si>
  <si>
    <t>김창연</t>
  </si>
  <si>
    <t>5284618</t>
  </si>
  <si>
    <t>김형근</t>
  </si>
  <si>
    <t>5283134</t>
  </si>
  <si>
    <t>김환영</t>
  </si>
  <si>
    <t>5285430</t>
  </si>
  <si>
    <t>나형균</t>
  </si>
  <si>
    <t>5286313</t>
  </si>
  <si>
    <t>노진석</t>
  </si>
  <si>
    <t>5289577</t>
  </si>
  <si>
    <t>노희환</t>
  </si>
  <si>
    <t>5288385</t>
  </si>
  <si>
    <t>류은영</t>
  </si>
  <si>
    <t>5287959</t>
  </si>
  <si>
    <t>박금석</t>
  </si>
  <si>
    <t>5289110</t>
  </si>
  <si>
    <t>박상준</t>
  </si>
  <si>
    <t>5282128</t>
  </si>
  <si>
    <t>5287028</t>
  </si>
  <si>
    <t>박은하</t>
  </si>
  <si>
    <t>5284956</t>
  </si>
  <si>
    <t>박인학</t>
  </si>
  <si>
    <t>5282491</t>
  </si>
  <si>
    <t>박종영</t>
  </si>
  <si>
    <t>5287241</t>
  </si>
  <si>
    <t>5289824</t>
  </si>
  <si>
    <t>박창웅</t>
  </si>
  <si>
    <t>5289912</t>
  </si>
  <si>
    <t>박희진</t>
  </si>
  <si>
    <t>5282300</t>
  </si>
  <si>
    <t>배성호</t>
  </si>
  <si>
    <t>5281223</t>
  </si>
  <si>
    <t>서한호</t>
  </si>
  <si>
    <t>5281612</t>
  </si>
  <si>
    <t>손진</t>
  </si>
  <si>
    <t>5284089</t>
  </si>
  <si>
    <t>송대건</t>
  </si>
  <si>
    <t>528742</t>
  </si>
  <si>
    <t>송윤호</t>
  </si>
  <si>
    <t>5287552</t>
  </si>
  <si>
    <t>신동민</t>
  </si>
  <si>
    <t>5282709</t>
  </si>
  <si>
    <t>신숙현</t>
  </si>
  <si>
    <t>5281839</t>
  </si>
  <si>
    <t>심순기</t>
  </si>
  <si>
    <t>5288552</t>
  </si>
  <si>
    <t>안길도</t>
  </si>
  <si>
    <t>5287731</t>
  </si>
  <si>
    <t>안험</t>
  </si>
  <si>
    <t>5281092</t>
  </si>
  <si>
    <t>안희열</t>
  </si>
  <si>
    <t>5288233</t>
  </si>
  <si>
    <t>오경택</t>
  </si>
  <si>
    <t>5286899</t>
  </si>
  <si>
    <t>이대일</t>
  </si>
  <si>
    <t>5281371</t>
  </si>
  <si>
    <t>이명덕</t>
  </si>
  <si>
    <t>5281768</t>
  </si>
  <si>
    <t>이상훈</t>
  </si>
  <si>
    <t>5287958</t>
  </si>
  <si>
    <t>이숙향</t>
  </si>
  <si>
    <t>528292</t>
  </si>
  <si>
    <t>이영식</t>
  </si>
  <si>
    <t>5288356</t>
  </si>
  <si>
    <t>이우진</t>
  </si>
  <si>
    <t>5288010</t>
  </si>
  <si>
    <t>이정찬</t>
  </si>
  <si>
    <t>5282140</t>
  </si>
  <si>
    <t>이정현</t>
  </si>
  <si>
    <t>5281799</t>
  </si>
  <si>
    <t>이주온</t>
  </si>
  <si>
    <t>5282912</t>
  </si>
  <si>
    <t>이찬영</t>
  </si>
  <si>
    <t>5287664</t>
  </si>
  <si>
    <t>이태석</t>
  </si>
  <si>
    <t>5285318</t>
  </si>
  <si>
    <t>이호봉</t>
  </si>
  <si>
    <t>5281314</t>
  </si>
  <si>
    <t>이호순</t>
  </si>
  <si>
    <t>5283947</t>
  </si>
  <si>
    <t>임현기</t>
  </si>
  <si>
    <t>5284</t>
  </si>
  <si>
    <t>장형익</t>
  </si>
  <si>
    <t>528206</t>
  </si>
  <si>
    <t>전익수</t>
  </si>
  <si>
    <t>5287867</t>
  </si>
  <si>
    <t>정익선</t>
  </si>
  <si>
    <t>5282605</t>
  </si>
  <si>
    <t>정정희</t>
  </si>
  <si>
    <t>5287714</t>
  </si>
  <si>
    <t>조병구</t>
  </si>
  <si>
    <t>528726</t>
  </si>
  <si>
    <t>진심욱</t>
  </si>
  <si>
    <t>5285928</t>
  </si>
  <si>
    <t>진영호</t>
  </si>
  <si>
    <t>5287415</t>
  </si>
  <si>
    <t>최미향</t>
  </si>
  <si>
    <t>5285598</t>
  </si>
  <si>
    <t>최성민</t>
  </si>
  <si>
    <t>5285305</t>
  </si>
  <si>
    <t>최용기</t>
  </si>
  <si>
    <t>5283207</t>
  </si>
  <si>
    <t>최호철</t>
  </si>
  <si>
    <t>5281288</t>
  </si>
  <si>
    <t>탁혁록</t>
  </si>
  <si>
    <t>5283912</t>
  </si>
  <si>
    <t>한은수</t>
  </si>
  <si>
    <t>5289937</t>
  </si>
  <si>
    <t>한정렬</t>
  </si>
  <si>
    <t>5285764</t>
  </si>
  <si>
    <t>홍억선</t>
  </si>
  <si>
    <t>5283750</t>
  </si>
  <si>
    <t>황길성</t>
  </si>
  <si>
    <t>5282041</t>
  </si>
  <si>
    <t>황용섭</t>
  </si>
  <si>
    <t>5287179</t>
  </si>
  <si>
    <t>인천교통공사63F4</t>
  </si>
  <si>
    <t>인천교통공사63F6</t>
  </si>
  <si>
    <t>인천교통공사63F5</t>
  </si>
  <si>
    <t>인천교통공사63F8</t>
  </si>
  <si>
    <t>인천교통공사63F7</t>
  </si>
  <si>
    <t>김동현</t>
  </si>
  <si>
    <t>5287737</t>
  </si>
  <si>
    <t>인천교통공사63D2</t>
  </si>
  <si>
    <t>인천교통공사63D3</t>
  </si>
  <si>
    <t>김영진</t>
  </si>
  <si>
    <t>5286711</t>
  </si>
  <si>
    <t>이봉춘</t>
  </si>
  <si>
    <t>5283637</t>
  </si>
  <si>
    <t>최민호</t>
  </si>
  <si>
    <t>528790</t>
  </si>
  <si>
    <t>분석기간: 24.07.01-24.07.30</t>
  </si>
  <si>
    <t>0%(0명)</t>
  </si>
  <si>
    <t>8%(1명)</t>
  </si>
  <si>
    <t>100%(3명)</t>
  </si>
  <si>
    <t>23%(3명)</t>
  </si>
  <si>
    <t>33%(3명)</t>
  </si>
  <si>
    <t>20%(1명)</t>
  </si>
  <si>
    <t>11%(1명)</t>
  </si>
  <si>
    <t>69%(9명)</t>
  </si>
  <si>
    <t>67%(6명)</t>
  </si>
  <si>
    <t>80%(4명)</t>
  </si>
  <si>
    <t>24'07</t>
    <phoneticPr fontId="2" type="noConversion"/>
  </si>
  <si>
    <t>개선율(유카전)</t>
  </si>
  <si>
    <t>31위/(32개사)</t>
  </si>
  <si>
    <t>인천전체</t>
  </si>
  <si>
    <t>1%(1명)</t>
  </si>
  <si>
    <t>3%(3명)</t>
  </si>
  <si>
    <t>10%(10명)</t>
  </si>
  <si>
    <t>12%(12명)</t>
  </si>
  <si>
    <t>73%(68명)</t>
  </si>
  <si>
    <t>2222</t>
  </si>
  <si>
    <t>원진운수22F3</t>
  </si>
  <si>
    <t>▽</t>
  </si>
  <si>
    <t>원진운수22D4</t>
  </si>
  <si>
    <t>▲</t>
  </si>
  <si>
    <t>원진운수22F8</t>
  </si>
  <si>
    <t>=</t>
  </si>
  <si>
    <t>320320</t>
  </si>
  <si>
    <t>원진운수320B2</t>
  </si>
  <si>
    <t>원진운수320C1</t>
  </si>
  <si>
    <t>원진운수320B1</t>
  </si>
  <si>
    <t>원진운수320D1</t>
  </si>
  <si>
    <t>66</t>
  </si>
  <si>
    <t>원진운수6F11</t>
  </si>
  <si>
    <t>원진운수6F8</t>
  </si>
  <si>
    <t>원진운수6F5</t>
  </si>
  <si>
    <t>원진운수6F6</t>
  </si>
  <si>
    <t>원진운수6F1</t>
  </si>
  <si>
    <t>원진운수6D3</t>
  </si>
  <si>
    <t>원진운수6F10</t>
  </si>
  <si>
    <t>원진운수6F7</t>
  </si>
  <si>
    <t>원진운수6D2</t>
  </si>
  <si>
    <t>원진운수6D5</t>
  </si>
  <si>
    <t>원진운수6D1</t>
  </si>
  <si>
    <t>원진운수6D6</t>
  </si>
  <si>
    <t>70바4925</t>
  </si>
  <si>
    <t>원진운수6C1</t>
  </si>
  <si>
    <t>원진운수6D4</t>
  </si>
  <si>
    <t>원진운수6F2</t>
  </si>
  <si>
    <t>원진운수6F12</t>
  </si>
  <si>
    <t>원진운수6F9</t>
  </si>
  <si>
    <t>원진운수6F3</t>
  </si>
  <si>
    <t>원진운수6F4</t>
  </si>
  <si>
    <t>원진운수예비F4</t>
  </si>
  <si>
    <t>원진운수예비F11</t>
  </si>
  <si>
    <t>인천교통공사63F9</t>
  </si>
  <si>
    <t>인천교통공사63B1</t>
  </si>
  <si>
    <t>52833822303.362</t>
  </si>
  <si>
    <t>5281612278.862</t>
  </si>
  <si>
    <t>52881391895.32</t>
  </si>
  <si>
    <t>52879082164.311</t>
  </si>
  <si>
    <t>52850291860.428</t>
  </si>
  <si>
    <t>52836271935.894</t>
  </si>
  <si>
    <t>김동오</t>
  </si>
  <si>
    <t>5289569</t>
  </si>
  <si>
    <t>5289569578.109</t>
  </si>
  <si>
    <t>5287737653.065</t>
  </si>
  <si>
    <t>52845662327.354</t>
  </si>
  <si>
    <t>52885101625.222</t>
  </si>
  <si>
    <t>52862622249.245</t>
  </si>
  <si>
    <t>5283161338.319</t>
  </si>
  <si>
    <t>김수영</t>
  </si>
  <si>
    <t>5282056</t>
  </si>
  <si>
    <t>52820561924.847</t>
  </si>
  <si>
    <t>52861372369.104</t>
  </si>
  <si>
    <t>52821842606.386</t>
  </si>
  <si>
    <t>52867112751.916</t>
  </si>
  <si>
    <t>52885592806.86</t>
  </si>
  <si>
    <t>52868081772.182</t>
  </si>
  <si>
    <t>52815362574.184</t>
  </si>
  <si>
    <t>52814062001.591</t>
  </si>
  <si>
    <t>5286582368.42</t>
  </si>
  <si>
    <t>5284156421.878</t>
  </si>
  <si>
    <t>김주석</t>
  </si>
  <si>
    <t>528776</t>
  </si>
  <si>
    <t>528776190.148</t>
  </si>
  <si>
    <t>52869692364.067</t>
  </si>
  <si>
    <t>52846182572.188</t>
  </si>
  <si>
    <t>김헌식</t>
  </si>
  <si>
    <t>5281679</t>
  </si>
  <si>
    <t>5281679367.113</t>
  </si>
  <si>
    <t>52831342572.085</t>
  </si>
  <si>
    <t>52854302467.381</t>
  </si>
  <si>
    <t>52863132398.816</t>
  </si>
  <si>
    <t>52895772182.253</t>
  </si>
  <si>
    <t>52883852249.73</t>
  </si>
  <si>
    <t>5287959380.022</t>
  </si>
  <si>
    <t>52891101581.816</t>
  </si>
  <si>
    <t>52821282567.301</t>
  </si>
  <si>
    <t>52870282259.05</t>
  </si>
  <si>
    <t>52849562375.577</t>
  </si>
  <si>
    <t>5282491595.172</t>
  </si>
  <si>
    <t>5287241810.186</t>
  </si>
  <si>
    <t>52898241805.438</t>
  </si>
  <si>
    <t>52899122760.36</t>
  </si>
  <si>
    <t>5282300804.22</t>
  </si>
  <si>
    <t>방수남</t>
  </si>
  <si>
    <t>5281335</t>
  </si>
  <si>
    <t>5281335721.834</t>
  </si>
  <si>
    <t>52812232879.545</t>
  </si>
  <si>
    <t>52816122279.63</t>
  </si>
  <si>
    <t>52840891118.797</t>
  </si>
  <si>
    <t>5287422672.468</t>
  </si>
  <si>
    <t>송생근</t>
  </si>
  <si>
    <t>5283718</t>
  </si>
  <si>
    <t>5283718905.744</t>
  </si>
  <si>
    <t>52875522143.486</t>
  </si>
  <si>
    <t>52827092184.313</t>
  </si>
  <si>
    <t>신소연</t>
  </si>
  <si>
    <t>5286034</t>
  </si>
  <si>
    <t>52860341423.881</t>
  </si>
  <si>
    <t>52818392371.846</t>
  </si>
  <si>
    <t>신정호</t>
  </si>
  <si>
    <t>5285990</t>
  </si>
  <si>
    <t>5285990814.345</t>
  </si>
  <si>
    <t>52885522327.241</t>
  </si>
  <si>
    <t>52877311879.117</t>
  </si>
  <si>
    <t>52810921930.559</t>
  </si>
  <si>
    <t>5288233849.876</t>
  </si>
  <si>
    <t>5286899271.758</t>
  </si>
  <si>
    <t>윤세경</t>
  </si>
  <si>
    <t>5288809</t>
  </si>
  <si>
    <t>5288809547.714</t>
  </si>
  <si>
    <t>52813712357.245</t>
  </si>
  <si>
    <t>52817682190.139</t>
  </si>
  <si>
    <t>이민호</t>
  </si>
  <si>
    <t>5282271</t>
  </si>
  <si>
    <t>52822712788.023</t>
  </si>
  <si>
    <t>이상</t>
  </si>
  <si>
    <t>이병범</t>
  </si>
  <si>
    <t>5281733</t>
  </si>
  <si>
    <t>52817332129.75</t>
  </si>
  <si>
    <t>5283637318.664</t>
  </si>
  <si>
    <t>52879581856.798</t>
  </si>
  <si>
    <t>5282921886.138</t>
  </si>
  <si>
    <t>52883562899.245</t>
  </si>
  <si>
    <t>52880102185.787</t>
  </si>
  <si>
    <t>52821402584.419</t>
  </si>
  <si>
    <t>52817992980.386</t>
  </si>
  <si>
    <t>52829121848.104</t>
  </si>
  <si>
    <t>52876642387.747</t>
  </si>
  <si>
    <t>5285318545.994</t>
  </si>
  <si>
    <t>52813142073.483</t>
  </si>
  <si>
    <t>52839471691.556</t>
  </si>
  <si>
    <t>5284772.533</t>
  </si>
  <si>
    <t>5282062681.635</t>
  </si>
  <si>
    <t>52878672205.41</t>
  </si>
  <si>
    <t>5282605524.969</t>
  </si>
  <si>
    <t>52877142540.324</t>
  </si>
  <si>
    <t>정진민</t>
  </si>
  <si>
    <t>5283521</t>
  </si>
  <si>
    <t>5283521453.906</t>
  </si>
  <si>
    <t>5287262169.235</t>
  </si>
  <si>
    <t>52859282512.352</t>
  </si>
  <si>
    <t>52874152214.522</t>
  </si>
  <si>
    <t>52855982125.204</t>
  </si>
  <si>
    <t>5287901986.14</t>
  </si>
  <si>
    <t>52853052202.567</t>
  </si>
  <si>
    <t>5283207986.698</t>
  </si>
  <si>
    <t>최재덕</t>
  </si>
  <si>
    <t>5283640</t>
  </si>
  <si>
    <t>52836401280.773</t>
  </si>
  <si>
    <t>52812881992.761</t>
  </si>
  <si>
    <t>52839122473.831</t>
  </si>
  <si>
    <t>52899371240.194</t>
  </si>
  <si>
    <t>52857642098.945</t>
  </si>
  <si>
    <t>52837502840.649</t>
  </si>
  <si>
    <t>52820412197.952</t>
  </si>
  <si>
    <t>52871792157.834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</si>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</sst>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2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286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49" fontId="38" fillId="15" borderId="0" xfId="0" applyNumberFormat="1" applyFont="1" applyFill="1" applyAlignment="1">
      <alignment horizontal="center" vertical="center" wrapText="1"/>
    </xf>
    <xf numFmtId="9" fontId="66" fillId="15" borderId="0" xfId="2" applyFont="1" applyFill="1" applyBorder="1" applyAlignment="1">
      <alignment horizontal="center" vertical="center" wrapText="1"/>
    </xf>
    <xf numFmtId="49" fontId="66" fillId="15" borderId="0" xfId="0" applyNumberFormat="1" applyFont="1" applyFill="1" applyAlignment="1">
      <alignment horizontal="center" vertical="center" wrapText="1"/>
    </xf>
    <xf numFmtId="41" fontId="66" fillId="15" borderId="0" xfId="1" applyFont="1" applyFill="1" applyBorder="1" applyAlignment="1">
      <alignment horizontal="center" vertical="center" wrapText="1"/>
    </xf>
    <xf numFmtId="49" fontId="74" fillId="15" borderId="0" xfId="0" applyNumberFormat="1" applyFont="1" applyFill="1" applyAlignment="1">
      <alignment horizontal="center" vertical="center" wrapText="1"/>
    </xf>
    <xf numFmtId="183" fontId="32" fillId="16" borderId="0" xfId="0" applyNumberFormat="1" applyFont="1" applyFill="1" applyAlignment="1">
      <alignment horizontal="center" vertical="center"/>
    </xf>
    <xf numFmtId="9" fontId="75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0" fontId="6" fillId="16" borderId="0" xfId="0" applyNumberFormat="1" applyFont="1" applyFill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1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2" fontId="74" fillId="1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193" fontId="41" fillId="9" borderId="27" xfId="0" applyNumberFormat="1" applyFont="1" applyFill="1" applyBorder="1" applyAlignment="1">
      <alignment horizontal="center" vertical="center"/>
    </xf>
    <xf numFmtId="194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81" fillId="6" borderId="0" xfId="0" applyNumberFormat="1" applyFont="1" applyFill="1">
      <alignment vertical="center"/>
    </xf>
    <xf numFmtId="185" fontId="81" fillId="0" borderId="0" xfId="0" applyNumberFormat="1" applyFont="1">
      <alignment vertical="center"/>
    </xf>
    <xf numFmtId="185" fontId="78" fillId="10" borderId="31" xfId="0" applyNumberFormat="1" applyFont="1" applyFill="1" applyBorder="1" applyAlignment="1">
      <alignment horizontal="center" vertical="center" wrapText="1"/>
    </xf>
    <xf numFmtId="185" fontId="78" fillId="10" borderId="37" xfId="0" applyNumberFormat="1" applyFont="1" applyFill="1" applyBorder="1" applyAlignment="1">
      <alignment horizontal="center" vertical="center" wrapText="1"/>
    </xf>
    <xf numFmtId="180" fontId="38" fillId="16" borderId="0" xfId="0" applyNumberFormat="1" applyFont="1" applyFill="1" applyAlignment="1">
      <alignment horizontal="center" vertical="center"/>
    </xf>
    <xf numFmtId="49" fontId="61" fillId="15" borderId="0" xfId="0" applyNumberFormat="1" applyFont="1" applyFill="1" applyAlignment="1">
      <alignment horizontal="center" vertical="center" wrapText="1"/>
    </xf>
    <xf numFmtId="0" fontId="38" fillId="16" borderId="0" xfId="1" applyNumberFormat="1" applyFont="1" applyFill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185" fontId="51" fillId="0" borderId="0" xfId="562" applyNumberFormat="1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80" fillId="0" borderId="0" xfId="0" applyNumberFormat="1" applyFont="1" applyAlignment="1">
      <alignment horizontal="left" vertical="center" indent="1"/>
    </xf>
    <xf numFmtId="187" fontId="53" fillId="10" borderId="50" xfId="2" applyNumberFormat="1" applyFont="1" applyFill="1" applyBorder="1" applyAlignment="1">
      <alignment horizontal="center" vertical="center"/>
    </xf>
    <xf numFmtId="187" fontId="53" fillId="10" borderId="51" xfId="2" applyNumberFormat="1" applyFont="1" applyFill="1" applyBorder="1" applyAlignment="1">
      <alignment horizontal="center" vertical="center"/>
    </xf>
  </cellXfs>
  <cellStyles count="569">
    <cellStyle name="나쁨 2" xfId="568" xr:uid="{BAD211EB-AC16-475D-88F0-0D4C88836C82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55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8D-4AA1-BB63-439F22A633C2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B1-4FD5-9D6D-7AD593458FC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00-498B-A390-F6B51416278E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811-4627-B7B8-A31C0EA4F5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2.8330940223239724</c:v>
                </c:pt>
                <c:pt idx="1">
                  <c:v>3.1086368577891008</c:v>
                </c:pt>
                <c:pt idx="2">
                  <c:v>3.0501294714593041</c:v>
                </c:pt>
                <c:pt idx="3">
                  <c:v>2.9995648300926314</c:v>
                </c:pt>
                <c:pt idx="4">
                  <c:v>2.9405278692767007</c:v>
                </c:pt>
                <c:pt idx="5">
                  <c:v>2.8</c:v>
                </c:pt>
                <c:pt idx="6">
                  <c:v>2.6652937174200759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0</c:v>
                </c:pt>
                <c:pt idx="1">
                  <c:v>1.0309278350515464E-2</c:v>
                </c:pt>
                <c:pt idx="2">
                  <c:v>3.0927835051546393E-2</c:v>
                </c:pt>
                <c:pt idx="3">
                  <c:v>0.10309278350515463</c:v>
                </c:pt>
                <c:pt idx="4">
                  <c:v>0.12371134020618557</c:v>
                </c:pt>
                <c:pt idx="5">
                  <c:v>0.73195876288659789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순환41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</c:v>
                </c:pt>
                <c:pt idx="1">
                  <c:v>0.69230769230769229</c:v>
                </c:pt>
                <c:pt idx="2">
                  <c:v>0.66666666666666663</c:v>
                </c:pt>
                <c:pt idx="3">
                  <c:v>0.8</c:v>
                </c:pt>
                <c:pt idx="4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순환41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1</c:v>
                </c:pt>
                <c:pt idx="1">
                  <c:v>0.23076923076923078</c:v>
                </c:pt>
                <c:pt idx="2">
                  <c:v>0.33333333333333331</c:v>
                </c:pt>
                <c:pt idx="3">
                  <c:v>0.2</c:v>
                </c:pt>
                <c:pt idx="4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순환41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순환41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</c:v>
                </c:pt>
                <c:pt idx="1">
                  <c:v>7.6923076923076927E-2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순환41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순환41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순환47 </c:v>
                </c:pt>
                <c:pt idx="1">
                  <c:v> 63 </c:v>
                </c:pt>
                <c:pt idx="2">
                  <c:v> 순환41 </c:v>
                </c:pt>
                <c:pt idx="3">
                  <c:v> 순환43 </c:v>
                </c:pt>
                <c:pt idx="4">
                  <c:v> 순환42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280146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829235</xdr:colOff>
      <xdr:row>8</xdr:row>
      <xdr:rowOff>212912</xdr:rowOff>
    </xdr:from>
    <xdr:to>
      <xdr:col>2</xdr:col>
      <xdr:colOff>324970</xdr:colOff>
      <xdr:row>12</xdr:row>
      <xdr:rowOff>33617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30088" y="2398059"/>
          <a:ext cx="425823" cy="156882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313763</xdr:colOff>
      <xdr:row>8</xdr:row>
      <xdr:rowOff>638737</xdr:rowOff>
    </xdr:from>
    <xdr:to>
      <xdr:col>2</xdr:col>
      <xdr:colOff>414620</xdr:colOff>
      <xdr:row>9</xdr:row>
      <xdr:rowOff>246532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14616" y="28238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504266</xdr:colOff>
      <xdr:row>8</xdr:row>
      <xdr:rowOff>11204</xdr:rowOff>
    </xdr:from>
    <xdr:to>
      <xdr:col>3</xdr:col>
      <xdr:colOff>661152</xdr:colOff>
      <xdr:row>8</xdr:row>
      <xdr:rowOff>493058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535207" y="219635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683558</xdr:colOff>
      <xdr:row>8</xdr:row>
      <xdr:rowOff>212912</xdr:rowOff>
    </xdr:from>
    <xdr:to>
      <xdr:col>3</xdr:col>
      <xdr:colOff>100853</xdr:colOff>
      <xdr:row>8</xdr:row>
      <xdr:rowOff>549088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714499" y="2398059"/>
          <a:ext cx="291354" cy="3361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459441</xdr:colOff>
      <xdr:row>8</xdr:row>
      <xdr:rowOff>571499</xdr:rowOff>
    </xdr:from>
    <xdr:to>
      <xdr:col>3</xdr:col>
      <xdr:colOff>784412</xdr:colOff>
      <xdr:row>8</xdr:row>
      <xdr:rowOff>862852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61A17E0-148D-4651-85AA-776E06F919AF}"/>
            </a:ext>
          </a:extLst>
        </xdr:cNvPr>
        <xdr:cNvCxnSpPr/>
      </xdr:nvCxnSpPr>
      <xdr:spPr>
        <a:xfrm>
          <a:off x="2364441" y="2756646"/>
          <a:ext cx="324971" cy="2913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298076</xdr:colOff>
      <xdr:row>8</xdr:row>
      <xdr:rowOff>275666</xdr:rowOff>
    </xdr:from>
    <xdr:to>
      <xdr:col>4</xdr:col>
      <xdr:colOff>454962</xdr:colOff>
      <xdr:row>8</xdr:row>
      <xdr:rowOff>757520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D68AEE80-0A3A-484C-B0DB-D2B0CEE34EB5}"/>
            </a:ext>
          </a:extLst>
        </xdr:cNvPr>
        <xdr:cNvSpPr txBox="1"/>
      </xdr:nvSpPr>
      <xdr:spPr>
        <a:xfrm>
          <a:off x="2203076" y="24608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D71FEC3-0D6A-48F6-95BE-42DF6221BC0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58269</xdr:colOff>
      <xdr:row>8</xdr:row>
      <xdr:rowOff>663385</xdr:rowOff>
    </xdr:from>
    <xdr:to>
      <xdr:col>5</xdr:col>
      <xdr:colOff>215155</xdr:colOff>
      <xdr:row>9</xdr:row>
      <xdr:rowOff>271180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CF7091D7-3096-492E-A916-5954BA9A95C8}"/>
            </a:ext>
          </a:extLst>
        </xdr:cNvPr>
        <xdr:cNvSpPr txBox="1"/>
      </xdr:nvSpPr>
      <xdr:spPr>
        <a:xfrm>
          <a:off x="2837328" y="284853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CC807D3-1F3F-4F5C-A607-C219EF3C843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226359</xdr:colOff>
      <xdr:row>9</xdr:row>
      <xdr:rowOff>13446</xdr:rowOff>
    </xdr:from>
    <xdr:to>
      <xdr:col>4</xdr:col>
      <xdr:colOff>571500</xdr:colOff>
      <xdr:row>10</xdr:row>
      <xdr:rowOff>78441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68F6A11-E7F9-4CEF-8DB0-4AEE5DC014CD}"/>
            </a:ext>
          </a:extLst>
        </xdr:cNvPr>
        <xdr:cNvCxnSpPr/>
      </xdr:nvCxnSpPr>
      <xdr:spPr>
        <a:xfrm>
          <a:off x="3005418" y="3072652"/>
          <a:ext cx="345141" cy="35634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737345</xdr:colOff>
      <xdr:row>10</xdr:row>
      <xdr:rowOff>143433</xdr:rowOff>
    </xdr:from>
    <xdr:to>
      <xdr:col>6</xdr:col>
      <xdr:colOff>20173</xdr:colOff>
      <xdr:row>12</xdr:row>
      <xdr:rowOff>42581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BA8D1383-2B2E-4581-9081-683F30C217E8}"/>
            </a:ext>
          </a:extLst>
        </xdr:cNvPr>
        <xdr:cNvSpPr txBox="1"/>
      </xdr:nvSpPr>
      <xdr:spPr>
        <a:xfrm>
          <a:off x="3516404" y="349399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5DA05E3-8BED-4E15-AFEA-8631E76619F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860612</xdr:colOff>
      <xdr:row>10</xdr:row>
      <xdr:rowOff>132228</xdr:rowOff>
    </xdr:from>
    <xdr:to>
      <xdr:col>5</xdr:col>
      <xdr:colOff>347382</xdr:colOff>
      <xdr:row>13</xdr:row>
      <xdr:rowOff>22411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48326959-9E4B-479C-ACDB-47050B81D939}"/>
            </a:ext>
          </a:extLst>
        </xdr:cNvPr>
        <xdr:cNvCxnSpPr/>
      </xdr:nvCxnSpPr>
      <xdr:spPr>
        <a:xfrm>
          <a:off x="3639671" y="3482787"/>
          <a:ext cx="360829" cy="7642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542362</xdr:colOff>
      <xdr:row>13</xdr:row>
      <xdr:rowOff>49303</xdr:rowOff>
    </xdr:from>
    <xdr:to>
      <xdr:col>6</xdr:col>
      <xdr:colOff>699249</xdr:colOff>
      <xdr:row>14</xdr:row>
      <xdr:rowOff>239804</xdr:rowOff>
    </xdr:to>
    <xdr:sp macro="" textlink="$K$17">
      <xdr:nvSpPr>
        <xdr:cNvPr id="22" name="TextBox 21">
          <a:extLst>
            <a:ext uri="{FF2B5EF4-FFF2-40B4-BE49-F238E27FC236}">
              <a16:creationId xmlns:a16="http://schemas.microsoft.com/office/drawing/2014/main" id="{8446941D-4216-4FEE-9C3E-EA1DCA845E87}"/>
            </a:ext>
          </a:extLst>
        </xdr:cNvPr>
        <xdr:cNvSpPr txBox="1"/>
      </xdr:nvSpPr>
      <xdr:spPr>
        <a:xfrm>
          <a:off x="4195480" y="427392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28D2B03-9969-4221-B76B-34E061411B7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676835</xdr:colOff>
      <xdr:row>13</xdr:row>
      <xdr:rowOff>94127</xdr:rowOff>
    </xdr:from>
    <xdr:to>
      <xdr:col>6</xdr:col>
      <xdr:colOff>190500</xdr:colOff>
      <xdr:row>15</xdr:row>
      <xdr:rowOff>145676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7C219CC4-7240-4980-81F5-99EE7D7E2D7F}"/>
            </a:ext>
          </a:extLst>
        </xdr:cNvPr>
        <xdr:cNvCxnSpPr/>
      </xdr:nvCxnSpPr>
      <xdr:spPr>
        <a:xfrm>
          <a:off x="4329953" y="4318745"/>
          <a:ext cx="387723" cy="63425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413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113</v>
      </c>
      <c r="C4" s="282" t="s">
        <v>38</v>
      </c>
      <c r="D4" s="282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 x14ac:dyDescent="0.25">
      <c r="B5" s="280" t="s">
        <v>424</v>
      </c>
      <c r="C5" s="283" t="s">
        <v>198</v>
      </c>
      <c r="D5" s="283"/>
      <c r="E5" s="63">
        <v>5</v>
      </c>
      <c r="F5" s="64">
        <v>42</v>
      </c>
      <c r="G5" s="95" t="s">
        <v>70</v>
      </c>
      <c r="H5" s="38"/>
      <c r="I5" s="38"/>
      <c r="J5" s="97" t="s">
        <v>50</v>
      </c>
      <c r="K5" s="96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70"/>
    </row>
    <row r="7" spans="1:28" ht="16.5" customHeight="1" x14ac:dyDescent="0.25">
      <c r="B7" s="52" t="s">
        <v>128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81"/>
      <c r="P9" s="281"/>
    </row>
    <row r="10" spans="1:28" ht="23.25" customHeight="1" thickBot="1" x14ac:dyDescent="0.3">
      <c r="G10" s="6"/>
      <c r="H10" s="205" t="s">
        <v>91</v>
      </c>
      <c r="I10" s="206" t="s">
        <v>92</v>
      </c>
      <c r="J10" s="265" t="str">
        <f>C5</f>
        <v>인천교통공사</v>
      </c>
      <c r="K10" s="207" t="s">
        <v>93</v>
      </c>
      <c r="X10" s="270"/>
      <c r="Z10" s="39"/>
      <c r="AA10" s="39"/>
      <c r="AB10" s="39"/>
    </row>
    <row r="11" spans="1:28" ht="23.25" customHeight="1" thickTop="1" x14ac:dyDescent="0.25">
      <c r="G11" s="6"/>
      <c r="H11" s="255">
        <v>1</v>
      </c>
      <c r="I11" s="202">
        <v>2.0099999999999998</v>
      </c>
      <c r="J11" s="203">
        <v>2.8330940223239724</v>
      </c>
      <c r="K11" s="204"/>
      <c r="M11" s="2"/>
      <c r="Y11" s="271"/>
      <c r="Z11" s="262"/>
      <c r="AA11" s="260"/>
      <c r="AB11" s="39"/>
    </row>
    <row r="12" spans="1:28" ht="23.25" customHeight="1" x14ac:dyDescent="0.25">
      <c r="G12" s="6"/>
      <c r="H12" s="256">
        <v>2</v>
      </c>
      <c r="I12" s="196">
        <v>2.3662575846193561</v>
      </c>
      <c r="J12" s="203">
        <v>3.1086368577891008</v>
      </c>
      <c r="K12" s="257">
        <v>9.7258627244252827E-2</v>
      </c>
      <c r="M12" s="260"/>
      <c r="Y12" s="271"/>
      <c r="Z12" s="262"/>
      <c r="AA12" s="260"/>
      <c r="AB12" s="39"/>
    </row>
    <row r="13" spans="1:28" ht="23.25" customHeight="1" x14ac:dyDescent="0.25">
      <c r="G13" s="6"/>
      <c r="H13" s="256">
        <v>3</v>
      </c>
      <c r="I13" s="196">
        <v>2.37</v>
      </c>
      <c r="J13" s="203">
        <v>3.0501294714593041</v>
      </c>
      <c r="K13" s="259">
        <v>-1.8820913798020089E-2</v>
      </c>
      <c r="M13" s="260"/>
      <c r="Y13" s="271"/>
      <c r="Z13" s="262"/>
      <c r="AA13" s="260"/>
      <c r="AB13" s="39"/>
    </row>
    <row r="14" spans="1:28" ht="23.25" customHeight="1" x14ac:dyDescent="0.25">
      <c r="G14" s="6"/>
      <c r="H14" s="256">
        <v>4</v>
      </c>
      <c r="I14" s="196">
        <v>2.33</v>
      </c>
      <c r="J14" s="203">
        <v>2.9995648300926314</v>
      </c>
      <c r="K14" s="259">
        <v>-1.6577867215086028E-2</v>
      </c>
      <c r="M14" s="260"/>
      <c r="Y14" s="271"/>
      <c r="Z14" s="262"/>
      <c r="AA14" s="260"/>
      <c r="AB14" s="39"/>
    </row>
    <row r="15" spans="1:28" ht="23.25" customHeight="1" x14ac:dyDescent="0.25">
      <c r="G15" s="6"/>
      <c r="H15" s="256">
        <v>5</v>
      </c>
      <c r="I15" s="196">
        <v>2.29</v>
      </c>
      <c r="J15" s="203">
        <v>2.9405278692767007</v>
      </c>
      <c r="K15" s="259">
        <v>-1.9681841920418663E-2</v>
      </c>
      <c r="M15" s="260"/>
      <c r="Y15" s="271"/>
      <c r="Z15" s="262"/>
      <c r="AA15" s="260"/>
      <c r="AB15" s="39"/>
    </row>
    <row r="16" spans="1:28" ht="23.25" customHeight="1" x14ac:dyDescent="0.25">
      <c r="G16" s="6"/>
      <c r="H16" s="256">
        <v>6</v>
      </c>
      <c r="I16" s="196">
        <v>2.0664933427553414</v>
      </c>
      <c r="J16" s="203">
        <v>2.8</v>
      </c>
      <c r="K16" s="259">
        <v>-4.7790014420528992E-2</v>
      </c>
      <c r="M16" s="260"/>
      <c r="Y16" s="271"/>
      <c r="Z16" s="262"/>
      <c r="AA16" s="260"/>
      <c r="AB16" s="39"/>
    </row>
    <row r="17" spans="2:28" ht="23.25" customHeight="1" x14ac:dyDescent="0.25">
      <c r="G17" s="6"/>
      <c r="H17" s="256">
        <v>7</v>
      </c>
      <c r="I17" s="196">
        <v>2.13</v>
      </c>
      <c r="J17" s="203">
        <v>2.6652937174200759</v>
      </c>
      <c r="K17" s="259">
        <v>-4.810938663568709E-2</v>
      </c>
      <c r="M17" s="260"/>
      <c r="Y17" s="271"/>
      <c r="Z17" s="262"/>
      <c r="AA17" s="260"/>
      <c r="AB17" s="39"/>
    </row>
    <row r="18" spans="2:28" ht="23.25" customHeight="1" x14ac:dyDescent="0.25">
      <c r="G18" s="6"/>
      <c r="H18" s="258" t="s">
        <v>425</v>
      </c>
      <c r="I18" s="197">
        <v>5.9701492537313383E-2</v>
      </c>
      <c r="J18" s="198">
        <v>-5.9228639636269786E-2</v>
      </c>
      <c r="K18" s="199">
        <v>-0.11893013217358317</v>
      </c>
      <c r="M18" s="260"/>
      <c r="Y18" s="271"/>
      <c r="Z18" s="262"/>
      <c r="AA18" s="260"/>
      <c r="AB18" s="39"/>
    </row>
    <row r="19" spans="2:28" ht="23.25" customHeight="1" x14ac:dyDescent="0.25">
      <c r="H19" s="200" t="s">
        <v>108</v>
      </c>
      <c r="I19" s="201"/>
      <c r="J19" s="284" t="s">
        <v>426</v>
      </c>
      <c r="K19" s="285"/>
      <c r="M19" s="260"/>
      <c r="X19" s="2"/>
      <c r="Y19" s="2"/>
      <c r="AB19" s="39"/>
    </row>
    <row r="20" spans="2:28" ht="9" customHeight="1" x14ac:dyDescent="0.25">
      <c r="M20" s="260"/>
      <c r="X20" s="2"/>
      <c r="Y20" s="2"/>
      <c r="AB20" s="260"/>
    </row>
    <row r="21" spans="2:28" ht="16.5" customHeight="1" x14ac:dyDescent="0.25">
      <c r="B21" s="52" t="s">
        <v>129</v>
      </c>
      <c r="C21" s="52"/>
      <c r="D21" s="51"/>
      <c r="E21" s="51"/>
      <c r="F21" s="51"/>
      <c r="G21" s="51"/>
      <c r="H21" s="51"/>
      <c r="I21" s="51"/>
      <c r="J21" s="51"/>
      <c r="K21" s="51"/>
      <c r="M21" s="260"/>
      <c r="X21" s="2"/>
      <c r="Y21" s="2"/>
      <c r="AB21" s="260"/>
    </row>
    <row r="22" spans="2:28" ht="27.75" customHeight="1" x14ac:dyDescent="0.25">
      <c r="B22" s="56" t="s">
        <v>62</v>
      </c>
      <c r="C22" s="56" t="s">
        <v>100</v>
      </c>
      <c r="D22" s="56" t="s">
        <v>102</v>
      </c>
      <c r="E22" s="56" t="s">
        <v>103</v>
      </c>
      <c r="F22" s="56" t="s">
        <v>104</v>
      </c>
      <c r="G22" s="56" t="s">
        <v>105</v>
      </c>
      <c r="H22" s="56" t="s">
        <v>6</v>
      </c>
      <c r="I22" s="56" t="s">
        <v>7</v>
      </c>
      <c r="J22" s="56" t="s">
        <v>106</v>
      </c>
      <c r="K22" s="56" t="s">
        <v>71</v>
      </c>
      <c r="M22" s="260"/>
      <c r="X22" s="2"/>
      <c r="Y22" s="2"/>
      <c r="AB22" s="260"/>
    </row>
    <row r="23" spans="2:28" ht="23.25" customHeight="1" x14ac:dyDescent="0.25">
      <c r="B23" s="76" t="s">
        <v>427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60"/>
      <c r="N23" s="273" t="str">
        <f>C5</f>
        <v>인천교통공사</v>
      </c>
      <c r="Y23" s="2"/>
    </row>
    <row r="24" spans="2:28" ht="22.5" customHeight="1" x14ac:dyDescent="0.25">
      <c r="B24" s="264" t="s">
        <v>118</v>
      </c>
      <c r="C24" s="69">
        <v>7</v>
      </c>
      <c r="D24" s="70">
        <v>7.5029169810482159E-3</v>
      </c>
      <c r="E24" s="70">
        <v>0.32505409616419206</v>
      </c>
      <c r="F24" s="70">
        <v>0.13343836610252494</v>
      </c>
      <c r="G24" s="71">
        <v>7.5966153846153839</v>
      </c>
      <c r="H24" s="72">
        <v>0.19131550052743709</v>
      </c>
      <c r="I24" s="72">
        <v>9.3383780937273997</v>
      </c>
      <c r="J24" s="73">
        <v>2.6652937174200759</v>
      </c>
      <c r="K24" s="74" t="s">
        <v>70</v>
      </c>
      <c r="M24" s="260"/>
      <c r="N24" s="39" t="s">
        <v>70</v>
      </c>
      <c r="O24" s="39">
        <v>94</v>
      </c>
      <c r="Y24" s="2"/>
    </row>
    <row r="25" spans="2:28" ht="22.5" customHeight="1" x14ac:dyDescent="0.25">
      <c r="B25" s="53" t="s">
        <v>107</v>
      </c>
      <c r="C25" s="53"/>
      <c r="D25" s="67">
        <f>D24/D23-1</f>
        <v>-0.64215494156206021</v>
      </c>
      <c r="E25" s="67">
        <f t="shared" ref="E25:J25" si="0">E24/E23-1</f>
        <v>-6.9108491685763496E-2</v>
      </c>
      <c r="F25" s="67">
        <f t="shared" si="0"/>
        <v>-0.2248578454411474</v>
      </c>
      <c r="G25" s="67">
        <f t="shared" si="0"/>
        <v>-0.44316674575455717</v>
      </c>
      <c r="H25" s="67">
        <f t="shared" si="0"/>
        <v>-0.17426120156342728</v>
      </c>
      <c r="I25" s="67">
        <f t="shared" si="0"/>
        <v>-0.32755966833881733</v>
      </c>
      <c r="J25" s="67">
        <f t="shared" si="0"/>
        <v>0.25022813607306227</v>
      </c>
      <c r="K25" s="68" t="str">
        <f>J19</f>
        <v>31위/(32개사)</v>
      </c>
      <c r="M25" s="2" t="s">
        <v>184</v>
      </c>
      <c r="N25" s="274">
        <v>0</v>
      </c>
      <c r="O25" s="39">
        <v>0</v>
      </c>
      <c r="X25" s="2"/>
      <c r="Y25" s="2"/>
    </row>
    <row r="26" spans="2:28" ht="22.5" customHeight="1" x14ac:dyDescent="0.25">
      <c r="M26" s="2" t="s">
        <v>185</v>
      </c>
      <c r="N26" s="274">
        <v>1.0309278350515464E-2</v>
      </c>
      <c r="O26" s="39">
        <v>1</v>
      </c>
      <c r="X26" s="2"/>
      <c r="Y26" s="2"/>
    </row>
    <row r="27" spans="2:28" ht="17.25" customHeight="1" x14ac:dyDescent="0.25">
      <c r="B27" s="52" t="s">
        <v>130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117</v>
      </c>
      <c r="N27" s="274">
        <v>3.0927835051546393E-2</v>
      </c>
      <c r="O27" s="39">
        <v>3</v>
      </c>
      <c r="X27" s="2"/>
      <c r="Y27" s="2"/>
    </row>
    <row r="28" spans="2:28" ht="22.5" customHeight="1" x14ac:dyDescent="0.25">
      <c r="B28" s="60"/>
      <c r="C28" s="60"/>
      <c r="M28" s="2" t="s">
        <v>186</v>
      </c>
      <c r="N28" s="274">
        <v>0.10309278350515463</v>
      </c>
      <c r="O28" s="39">
        <v>10</v>
      </c>
      <c r="X28" s="2"/>
      <c r="Y28" s="2"/>
    </row>
    <row r="29" spans="2:28" ht="22.5" customHeight="1" thickBot="1" x14ac:dyDescent="0.3">
      <c r="H29" s="208" t="s">
        <v>91</v>
      </c>
      <c r="I29" s="209" t="s">
        <v>92</v>
      </c>
      <c r="J29" s="266" t="str">
        <f>J10</f>
        <v>인천교통공사</v>
      </c>
      <c r="K29" s="210" t="s">
        <v>116</v>
      </c>
      <c r="M29" s="2" t="s">
        <v>187</v>
      </c>
      <c r="N29" s="274">
        <v>0.12371134020618557</v>
      </c>
      <c r="O29" s="39">
        <v>12</v>
      </c>
      <c r="X29" s="2"/>
      <c r="Y29" s="2"/>
    </row>
    <row r="30" spans="2:28" ht="22.5" customHeight="1" thickTop="1" x14ac:dyDescent="0.25">
      <c r="H30" s="215" t="s">
        <v>110</v>
      </c>
      <c r="I30" s="216" t="s">
        <v>69</v>
      </c>
      <c r="J30" s="217" t="s">
        <v>70</v>
      </c>
      <c r="K30" s="218"/>
      <c r="M30" s="2" t="s">
        <v>75</v>
      </c>
      <c r="N30" s="274">
        <v>0.73195876288659789</v>
      </c>
      <c r="O30" s="39">
        <v>68</v>
      </c>
      <c r="X30" s="2"/>
      <c r="Z30" s="39"/>
      <c r="AA30" s="39"/>
      <c r="AB30" s="39"/>
    </row>
    <row r="31" spans="2:28" ht="21" customHeight="1" x14ac:dyDescent="0.25">
      <c r="H31" s="211" t="s">
        <v>94</v>
      </c>
      <c r="I31" s="212">
        <v>4.5564191905655319E-2</v>
      </c>
      <c r="J31" s="213" t="s">
        <v>414</v>
      </c>
      <c r="K31" s="214">
        <v>-4.5564191905655319E-2</v>
      </c>
      <c r="M31" s="2"/>
      <c r="X31" s="2"/>
      <c r="Z31" s="39"/>
      <c r="AA31" s="39"/>
      <c r="AB31" s="39"/>
    </row>
    <row r="32" spans="2:28" ht="21" customHeight="1" x14ac:dyDescent="0.25">
      <c r="H32" s="188" t="s">
        <v>95</v>
      </c>
      <c r="I32" s="180">
        <v>6.968641114982578E-2</v>
      </c>
      <c r="J32" s="189" t="s">
        <v>428</v>
      </c>
      <c r="K32" s="190">
        <v>-5.9377132799310318E-2</v>
      </c>
      <c r="L32" s="4"/>
      <c r="M32" s="2"/>
      <c r="X32" s="2"/>
      <c r="Z32" s="39"/>
      <c r="AA32" s="39"/>
      <c r="AB32" s="39"/>
    </row>
    <row r="33" spans="2:28" ht="21" customHeight="1" x14ac:dyDescent="0.25">
      <c r="H33" s="187" t="s">
        <v>96</v>
      </c>
      <c r="I33" s="180">
        <v>0.13669257571696597</v>
      </c>
      <c r="J33" s="189" t="s">
        <v>429</v>
      </c>
      <c r="K33" s="190">
        <v>-0.10576474066541958</v>
      </c>
      <c r="L33" s="4"/>
      <c r="M33" s="2"/>
      <c r="X33" s="2"/>
      <c r="Z33" s="39"/>
      <c r="AA33" s="39"/>
      <c r="AB33" s="39"/>
    </row>
    <row r="34" spans="2:28" ht="21" customHeight="1" x14ac:dyDescent="0.25">
      <c r="H34" s="187" t="s">
        <v>99</v>
      </c>
      <c r="I34" s="180">
        <v>0.22728491021173949</v>
      </c>
      <c r="J34" s="189" t="s">
        <v>430</v>
      </c>
      <c r="K34" s="190">
        <v>-0.12419212670658486</v>
      </c>
      <c r="L34" s="4"/>
      <c r="M34" s="2"/>
      <c r="X34" s="2"/>
      <c r="Z34" s="39"/>
      <c r="AA34" s="39"/>
      <c r="AB34" s="39"/>
    </row>
    <row r="35" spans="2:28" ht="21" customHeight="1" x14ac:dyDescent="0.25">
      <c r="H35" s="191" t="s">
        <v>97</v>
      </c>
      <c r="I35" s="180">
        <v>0.24658268560707586</v>
      </c>
      <c r="J35" s="189" t="s">
        <v>431</v>
      </c>
      <c r="K35" s="190">
        <v>-0.12287134540089029</v>
      </c>
      <c r="L35" s="4"/>
      <c r="M35" s="2"/>
      <c r="X35" s="2"/>
      <c r="Z35" s="39"/>
      <c r="AA35" s="39"/>
      <c r="AB35" s="39"/>
    </row>
    <row r="36" spans="2:28" ht="21" customHeight="1" x14ac:dyDescent="0.25">
      <c r="H36" s="192" t="s">
        <v>98</v>
      </c>
      <c r="I36" s="193">
        <v>0.27418922540873758</v>
      </c>
      <c r="J36" s="194" t="s">
        <v>432</v>
      </c>
      <c r="K36" s="195">
        <v>0.45776953747786031</v>
      </c>
      <c r="L36" s="4"/>
      <c r="M36" s="2"/>
      <c r="X36" s="2"/>
      <c r="Z36" s="39"/>
      <c r="AA36" s="39"/>
      <c r="AB36" s="39"/>
    </row>
    <row r="37" spans="2:28" ht="22.5" customHeight="1" x14ac:dyDescent="0.25">
      <c r="L37" s="4"/>
      <c r="M37" s="2"/>
      <c r="X37" s="2"/>
      <c r="Z37" s="39"/>
      <c r="AA37" s="39"/>
      <c r="AB37" s="39"/>
    </row>
    <row r="38" spans="2:28" ht="18" customHeight="1" x14ac:dyDescent="0.25">
      <c r="B38" s="52" t="s">
        <v>131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 x14ac:dyDescent="0.25">
      <c r="B39" s="56" t="s">
        <v>62</v>
      </c>
      <c r="C39" s="56" t="s">
        <v>101</v>
      </c>
      <c r="D39" s="56" t="s">
        <v>102</v>
      </c>
      <c r="E39" s="56" t="s">
        <v>103</v>
      </c>
      <c r="F39" s="56" t="s">
        <v>104</v>
      </c>
      <c r="G39" s="56" t="s">
        <v>105</v>
      </c>
      <c r="H39" s="56" t="s">
        <v>6</v>
      </c>
      <c r="I39" s="56" t="s">
        <v>7</v>
      </c>
      <c r="J39" s="56" t="s">
        <v>106</v>
      </c>
      <c r="K39" s="56" t="s">
        <v>71</v>
      </c>
      <c r="L39" s="4"/>
      <c r="M39" s="2"/>
      <c r="N39" s="39" t="s">
        <v>124</v>
      </c>
      <c r="X39" s="2"/>
      <c r="Z39" s="39"/>
      <c r="AA39" s="39"/>
      <c r="AB39" s="39"/>
    </row>
    <row r="40" spans="2:28" ht="22.5" customHeight="1" x14ac:dyDescent="0.25">
      <c r="B40" s="263" t="s">
        <v>118</v>
      </c>
      <c r="C40" s="77">
        <v>1</v>
      </c>
      <c r="D40" s="78">
        <v>2.057269067290602E-2</v>
      </c>
      <c r="E40" s="78">
        <v>0.34374580940378929</v>
      </c>
      <c r="F40" s="78">
        <v>0.15275624107351268</v>
      </c>
      <c r="G40" s="79">
        <v>7.0414749999999984</v>
      </c>
      <c r="H40" s="80">
        <v>1.7757821677976517</v>
      </c>
      <c r="I40" s="80">
        <v>24.354279991276986</v>
      </c>
      <c r="J40" s="81">
        <v>2.8330940223239724</v>
      </c>
      <c r="K40" s="83" t="s">
        <v>75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 x14ac:dyDescent="0.25">
      <c r="B41" s="264" t="s">
        <v>118</v>
      </c>
      <c r="C41" s="69">
        <v>2</v>
      </c>
      <c r="D41" s="70">
        <v>1.1583931209014584E-2</v>
      </c>
      <c r="E41" s="70">
        <v>0.31493250041564097</v>
      </c>
      <c r="F41" s="70">
        <v>0.11619923533032218</v>
      </c>
      <c r="G41" s="71">
        <v>5.0932619047619063</v>
      </c>
      <c r="H41" s="72">
        <v>1.8034841199103466</v>
      </c>
      <c r="I41" s="72">
        <v>6.7276950442462615</v>
      </c>
      <c r="J41" s="73">
        <v>3.1086368577891008</v>
      </c>
      <c r="K41" s="74" t="s">
        <v>186</v>
      </c>
      <c r="M41" s="2"/>
      <c r="N41" s="39">
        <v>3</v>
      </c>
      <c r="X41" s="2"/>
      <c r="Z41" s="39"/>
      <c r="AA41" s="39"/>
      <c r="AB41" s="39"/>
    </row>
    <row r="42" spans="2:28" ht="22.5" customHeight="1" x14ac:dyDescent="0.25">
      <c r="B42" s="264" t="s">
        <v>118</v>
      </c>
      <c r="C42" s="69">
        <v>3</v>
      </c>
      <c r="D42" s="70">
        <v>6.7154994010393751E-3</v>
      </c>
      <c r="E42" s="70">
        <v>0.32147263650432545</v>
      </c>
      <c r="F42" s="70">
        <v>0.13138549032905009</v>
      </c>
      <c r="G42" s="71">
        <v>5.4727857142857159</v>
      </c>
      <c r="H42" s="72">
        <v>2.3093105330247554</v>
      </c>
      <c r="I42" s="72">
        <v>10.099589072806065</v>
      </c>
      <c r="J42" s="73">
        <v>3.0501294714593041</v>
      </c>
      <c r="K42" s="74" t="s">
        <v>67</v>
      </c>
      <c r="M42" s="2"/>
      <c r="N42" s="39">
        <v>2</v>
      </c>
      <c r="X42" s="2"/>
      <c r="Z42" s="39"/>
      <c r="AA42" s="39"/>
      <c r="AB42" s="39"/>
    </row>
    <row r="43" spans="2:28" ht="22.5" customHeight="1" x14ac:dyDescent="0.25">
      <c r="B43" s="264" t="s">
        <v>118</v>
      </c>
      <c r="C43" s="69">
        <v>4</v>
      </c>
      <c r="D43" s="70">
        <v>5.8640510963020222E-3</v>
      </c>
      <c r="E43" s="70">
        <v>0.32058882369260816</v>
      </c>
      <c r="F43" s="70">
        <v>0.14317613548391148</v>
      </c>
      <c r="G43" s="71">
        <v>5.7066904761904755</v>
      </c>
      <c r="H43" s="72">
        <v>2.7534198709952973</v>
      </c>
      <c r="I43" s="72">
        <v>10.46061857880054</v>
      </c>
      <c r="J43" s="73">
        <v>2.9995648300926314</v>
      </c>
      <c r="K43" s="74" t="s">
        <v>67</v>
      </c>
      <c r="M43" s="2"/>
      <c r="N43" s="39">
        <v>2</v>
      </c>
      <c r="X43" s="2"/>
      <c r="Z43" s="39"/>
      <c r="AA43" s="39"/>
      <c r="AB43" s="39"/>
    </row>
    <row r="44" spans="2:28" ht="22.5" customHeight="1" x14ac:dyDescent="0.25">
      <c r="B44" s="264" t="s">
        <v>118</v>
      </c>
      <c r="C44" s="69">
        <v>5</v>
      </c>
      <c r="D44" s="70">
        <v>5.9971578903077576E-3</v>
      </c>
      <c r="E44" s="70">
        <v>0.32133557638776294</v>
      </c>
      <c r="F44" s="70">
        <v>0.14126915760001574</v>
      </c>
      <c r="G44" s="71">
        <v>6.1050975609756115</v>
      </c>
      <c r="H44" s="72">
        <v>2.62679282883165</v>
      </c>
      <c r="I44" s="72">
        <v>11.591983773427375</v>
      </c>
      <c r="J44" s="73">
        <v>2.9405278692767007</v>
      </c>
      <c r="K44" s="74" t="s">
        <v>67</v>
      </c>
      <c r="M44" s="2"/>
      <c r="N44" s="39">
        <v>2</v>
      </c>
      <c r="X44" s="2"/>
      <c r="Z44" s="39"/>
      <c r="AA44" s="39"/>
      <c r="AB44" s="39"/>
    </row>
    <row r="45" spans="2:28" ht="22.5" customHeight="1" x14ac:dyDescent="0.25">
      <c r="B45" s="264" t="s">
        <v>118</v>
      </c>
      <c r="C45" s="69">
        <v>6</v>
      </c>
      <c r="D45" s="70">
        <v>6.3840124853289607E-3</v>
      </c>
      <c r="E45" s="70">
        <v>0.32132295285950085</v>
      </c>
      <c r="F45" s="70">
        <v>0.13883263992114853</v>
      </c>
      <c r="G45" s="71">
        <v>6.9582051282051252</v>
      </c>
      <c r="H45" s="72">
        <v>0.16704685347268503</v>
      </c>
      <c r="I45" s="72">
        <v>9.4444114782119293</v>
      </c>
      <c r="J45" s="73">
        <v>2.8</v>
      </c>
      <c r="K45" s="74" t="s">
        <v>70</v>
      </c>
      <c r="M45" s="2"/>
      <c r="N45" s="39">
        <v>1</v>
      </c>
      <c r="X45" s="2"/>
      <c r="Z45" s="39"/>
      <c r="AA45" s="39"/>
      <c r="AB45" s="39"/>
    </row>
    <row r="46" spans="2:28" ht="22.5" customHeight="1" x14ac:dyDescent="0.25">
      <c r="B46" s="264" t="s">
        <v>118</v>
      </c>
      <c r="C46" s="69">
        <v>7</v>
      </c>
      <c r="D46" s="70">
        <v>7.5029169810482159E-3</v>
      </c>
      <c r="E46" s="70">
        <v>0.32505409616419206</v>
      </c>
      <c r="F46" s="70">
        <v>0.13343836610252494</v>
      </c>
      <c r="G46" s="71">
        <v>7.5966153846153839</v>
      </c>
      <c r="H46" s="72">
        <v>0.19131550052743709</v>
      </c>
      <c r="I46" s="72">
        <v>9.3383780937273997</v>
      </c>
      <c r="J46" s="73">
        <v>2.6652937174200759</v>
      </c>
      <c r="K46" s="74" t="s">
        <v>70</v>
      </c>
      <c r="M46" s="2"/>
      <c r="N46" s="39">
        <v>1</v>
      </c>
      <c r="X46" s="2"/>
      <c r="Z46" s="39"/>
      <c r="AA46" s="39"/>
      <c r="AB46" s="39"/>
    </row>
    <row r="47" spans="2:28" ht="25.5" customHeight="1" x14ac:dyDescent="0.25">
      <c r="B47" s="53" t="s">
        <v>107</v>
      </c>
      <c r="C47" s="53"/>
      <c r="D47" s="67" cm="1">
        <f t="array" aca="1" ref="D47" ca="1">(INDIRECT(ADDRESS(ROW()-1,COLUMN()))/INDIRECT(ADDRESS(ROW()-2,COLUMN())))-1</f>
        <v>0.17526665217065274</v>
      </c>
      <c r="E47" s="67" cm="1">
        <f t="array" aca="1" ref="E47" ca="1">(INDIRECT(ADDRESS(ROW()-1,COLUMN()))/INDIRECT(ADDRESS(ROW()-2,COLUMN())))-1</f>
        <v>1.1611816932115104E-2</v>
      </c>
      <c r="F47" s="67" cm="1">
        <f t="array" aca="1" ref="F47" ca="1">(INDIRECT(ADDRESS(ROW()-1,COLUMN()))/INDIRECT(ADDRESS(ROW()-2,COLUMN())))-1</f>
        <v>-3.8854507280761341E-2</v>
      </c>
      <c r="G47" s="67" cm="1">
        <f t="array" aca="1" ref="G47" ca="1">(INDIRECT(ADDRESS(ROW()-1,COLUMN()))/INDIRECT(ADDRESS(ROW()-2,COLUMN())))-1</f>
        <v>9.174927221137219E-2</v>
      </c>
      <c r="H47" s="67" cm="1">
        <f t="array" aca="1" ref="H47" ca="1">(INDIRECT(ADDRESS(ROW()-1,COLUMN()))/INDIRECT(ADDRESS(ROW()-2,COLUMN())))-1</f>
        <v>0.14528047999850768</v>
      </c>
      <c r="I47" s="67" cm="1">
        <f t="array" aca="1" ref="I47" ca="1">(INDIRECT(ADDRESS(ROW()-1,COLUMN()))/INDIRECT(ADDRESS(ROW()-2,COLUMN())))-1</f>
        <v>-1.1227103428217422E-2</v>
      </c>
      <c r="J47" s="67" cm="1">
        <f t="array" aca="1" ref="J47" ca="1">(INDIRECT(ADDRESS(ROW()-1,COLUMN()))/INDIRECT(ADDRESS(ROW()-2,COLUMN())))-1</f>
        <v>-4.810938663568709E-2</v>
      </c>
      <c r="K47" s="75" t="str" cm="1">
        <f t="array" aca="1" ref="K47" ca="1">_xlfn.IFS(N47=0,"등급유지",N47&gt;0,N47&amp;"등급 상승",N47&lt;0,N47&amp;"등급 하락")</f>
        <v>등급유지</v>
      </c>
      <c r="M47" s="275"/>
      <c r="N47" s="39" cm="1">
        <f t="array" aca="1" ref="N47" ca="1">(INDIRECT(ADDRESS(ROW()-1,COLUMN()))-INDIRECT(ADDRESS(ROW()-2,COLUMN())))</f>
        <v>0</v>
      </c>
      <c r="O47" s="39" t="s">
        <v>125</v>
      </c>
      <c r="X47" s="272"/>
      <c r="Z47" s="261"/>
      <c r="AA47" s="39"/>
      <c r="AB47" s="39"/>
    </row>
    <row r="48" spans="2:28" ht="25.5" customHeight="1" x14ac:dyDescent="0.25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75"/>
      <c r="N48" s="2"/>
      <c r="O48" s="2"/>
      <c r="X48" s="272"/>
      <c r="Z48" s="261"/>
      <c r="AA48" s="39"/>
      <c r="AB48" s="39"/>
    </row>
    <row r="49" spans="2:28" ht="18" customHeight="1" x14ac:dyDescent="0.25">
      <c r="B49" s="52" t="s">
        <v>132</v>
      </c>
      <c r="C49" s="52"/>
      <c r="D49" s="51"/>
      <c r="E49" s="51"/>
      <c r="F49" s="51"/>
      <c r="G49" s="51"/>
      <c r="H49" s="51"/>
      <c r="I49" s="51"/>
      <c r="J49" s="51"/>
      <c r="K49" s="51"/>
      <c r="M49" s="275"/>
      <c r="X49" s="272"/>
      <c r="Z49" s="261"/>
      <c r="AA49" s="39"/>
      <c r="AB49" s="39"/>
    </row>
    <row r="50" spans="2:28" ht="21" customHeight="1" x14ac:dyDescent="0.25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75"/>
      <c r="X50" s="272"/>
      <c r="Z50" s="261"/>
      <c r="AA50" s="39"/>
      <c r="AB50" s="39"/>
    </row>
    <row r="51" spans="2:28" ht="25.5" customHeight="1" x14ac:dyDescent="0.25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75"/>
      <c r="N51" s="272"/>
      <c r="P51" s="261"/>
      <c r="AA51" s="40"/>
    </row>
    <row r="52" spans="2:28" ht="25.5" customHeight="1" x14ac:dyDescent="0.25">
      <c r="B52" s="48"/>
      <c r="C52" s="48"/>
      <c r="D52" s="49"/>
      <c r="M52" s="275"/>
      <c r="N52" s="272"/>
      <c r="P52" s="261"/>
      <c r="AA52" s="40"/>
    </row>
    <row r="53" spans="2:28" ht="25.5" customHeight="1" x14ac:dyDescent="0.25">
      <c r="B53" s="48"/>
      <c r="C53" s="48"/>
      <c r="D53" s="49"/>
      <c r="M53" s="275"/>
      <c r="N53" s="272"/>
      <c r="P53" s="261"/>
      <c r="AA53" s="40"/>
    </row>
    <row r="54" spans="2:28" ht="25.5" customHeight="1" x14ac:dyDescent="0.25">
      <c r="B54" s="48"/>
      <c r="C54" s="48"/>
      <c r="D54" s="49"/>
      <c r="M54" s="275"/>
      <c r="N54" s="272"/>
      <c r="P54" s="261"/>
      <c r="AA54" s="40"/>
    </row>
    <row r="55" spans="2:28" ht="25.5" customHeight="1" x14ac:dyDescent="0.25">
      <c r="B55" s="48"/>
      <c r="C55" s="48"/>
      <c r="D55" s="49"/>
      <c r="M55" s="275"/>
      <c r="N55" s="272"/>
      <c r="P55" s="261"/>
      <c r="AA55" s="40"/>
    </row>
    <row r="56" spans="2:28" ht="25.5" customHeight="1" x14ac:dyDescent="0.25">
      <c r="B56" s="48"/>
      <c r="C56" s="48"/>
      <c r="D56" s="49"/>
      <c r="M56" s="275"/>
      <c r="N56" s="272"/>
      <c r="P56" s="261"/>
      <c r="AA56" s="40"/>
    </row>
    <row r="57" spans="2:28" ht="25.5" customHeight="1" x14ac:dyDescent="0.25">
      <c r="B57" s="48"/>
      <c r="C57" s="48"/>
      <c r="D57" s="49"/>
      <c r="M57" s="275"/>
      <c r="N57" s="272"/>
      <c r="P57" s="261"/>
      <c r="AA57" s="40"/>
    </row>
    <row r="58" spans="2:28" ht="25.5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75"/>
      <c r="N58" s="272"/>
      <c r="P58" s="261"/>
      <c r="AA58" s="40"/>
    </row>
    <row r="59" spans="2:28" ht="25.5" customHeight="1" x14ac:dyDescent="0.25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75"/>
      <c r="N59" s="272"/>
      <c r="P59" s="261"/>
      <c r="AA59" s="40"/>
    </row>
    <row r="60" spans="2:28" ht="25.5" customHeight="1" thickBot="1" x14ac:dyDescent="0.3">
      <c r="B60" s="219" t="s">
        <v>91</v>
      </c>
      <c r="C60" s="220" t="s">
        <v>123</v>
      </c>
      <c r="D60" s="220" t="s">
        <v>119</v>
      </c>
      <c r="E60" s="220" t="s">
        <v>120</v>
      </c>
      <c r="F60" s="220" t="s">
        <v>122</v>
      </c>
      <c r="G60" s="220" t="s">
        <v>121</v>
      </c>
      <c r="H60" s="220" t="s">
        <v>175</v>
      </c>
      <c r="I60" s="220" t="s">
        <v>175</v>
      </c>
      <c r="J60" s="220" t="s">
        <v>175</v>
      </c>
      <c r="K60" s="221" t="s">
        <v>175</v>
      </c>
      <c r="M60" s="276">
        <v>1</v>
      </c>
      <c r="N60" s="277">
        <v>2</v>
      </c>
      <c r="O60" s="277">
        <v>3</v>
      </c>
      <c r="P60" s="276">
        <v>4</v>
      </c>
      <c r="Q60" s="277">
        <v>5</v>
      </c>
      <c r="R60" s="277"/>
      <c r="S60" s="276"/>
      <c r="T60" s="277"/>
      <c r="U60" s="278"/>
      <c r="AA60" s="40"/>
    </row>
    <row r="61" spans="2:28" ht="25.5" customHeight="1" thickTop="1" x14ac:dyDescent="0.25">
      <c r="B61" s="224" t="s">
        <v>110</v>
      </c>
      <c r="C61" s="225" t="s">
        <v>67</v>
      </c>
      <c r="D61" s="226" t="s">
        <v>70</v>
      </c>
      <c r="E61" s="226" t="s">
        <v>70</v>
      </c>
      <c r="F61" s="226" t="s">
        <v>70</v>
      </c>
      <c r="G61" s="226" t="s">
        <v>70</v>
      </c>
      <c r="H61" s="226" t="s">
        <v>175</v>
      </c>
      <c r="I61" s="226" t="s">
        <v>175</v>
      </c>
      <c r="J61" s="226" t="s">
        <v>175</v>
      </c>
      <c r="K61" s="226" t="s">
        <v>175</v>
      </c>
      <c r="M61" s="276" t="s">
        <v>123</v>
      </c>
      <c r="N61" s="276" t="s">
        <v>119</v>
      </c>
      <c r="O61" s="276" t="s">
        <v>120</v>
      </c>
      <c r="P61" s="276" t="s">
        <v>122</v>
      </c>
      <c r="Q61" s="276" t="s">
        <v>121</v>
      </c>
      <c r="R61" s="276"/>
      <c r="S61" s="276"/>
      <c r="T61" s="276"/>
      <c r="U61" s="275" t="str">
        <f t="shared" ref="U61" si="1">K60</f>
        <v/>
      </c>
      <c r="AA61" s="40"/>
    </row>
    <row r="62" spans="2:28" ht="25.5" customHeight="1" x14ac:dyDescent="0.25">
      <c r="B62" s="222" t="s">
        <v>94</v>
      </c>
      <c r="C62" s="212" t="s">
        <v>414</v>
      </c>
      <c r="D62" s="212" t="s">
        <v>414</v>
      </c>
      <c r="E62" s="212" t="s">
        <v>414</v>
      </c>
      <c r="F62" s="212" t="s">
        <v>414</v>
      </c>
      <c r="G62" s="212" t="s">
        <v>414</v>
      </c>
      <c r="H62" s="212" t="s">
        <v>175</v>
      </c>
      <c r="I62" s="212" t="s">
        <v>175</v>
      </c>
      <c r="J62" s="212" t="s">
        <v>175</v>
      </c>
      <c r="K62" s="223" t="s">
        <v>175</v>
      </c>
      <c r="M62" s="275"/>
      <c r="N62" s="272"/>
      <c r="P62" s="261"/>
      <c r="AA62" s="40"/>
    </row>
    <row r="63" spans="2:28" ht="25.5" customHeight="1" x14ac:dyDescent="0.25">
      <c r="B63" s="179" t="s">
        <v>95</v>
      </c>
      <c r="C63" s="181" t="s">
        <v>414</v>
      </c>
      <c r="D63" s="181" t="s">
        <v>414</v>
      </c>
      <c r="E63" s="181" t="s">
        <v>414</v>
      </c>
      <c r="F63" s="181" t="s">
        <v>414</v>
      </c>
      <c r="G63" s="181" t="s">
        <v>414</v>
      </c>
      <c r="H63" s="181" t="s">
        <v>175</v>
      </c>
      <c r="I63" s="181" t="s">
        <v>175</v>
      </c>
      <c r="J63" s="181" t="s">
        <v>175</v>
      </c>
      <c r="K63" s="182" t="s">
        <v>175</v>
      </c>
      <c r="M63" s="279">
        <v>0</v>
      </c>
      <c r="N63" s="279">
        <v>0</v>
      </c>
      <c r="O63" s="279">
        <v>0</v>
      </c>
      <c r="P63" s="279">
        <v>0</v>
      </c>
      <c r="Q63" s="279">
        <v>0</v>
      </c>
      <c r="R63" s="279"/>
      <c r="S63" s="279"/>
      <c r="T63" s="279"/>
      <c r="AA63" s="40"/>
    </row>
    <row r="64" spans="2:28" ht="25.5" customHeight="1" x14ac:dyDescent="0.25">
      <c r="B64" s="178" t="s">
        <v>96</v>
      </c>
      <c r="C64" s="181" t="s">
        <v>414</v>
      </c>
      <c r="D64" s="181" t="s">
        <v>415</v>
      </c>
      <c r="E64" s="181" t="s">
        <v>414</v>
      </c>
      <c r="F64" s="181" t="s">
        <v>414</v>
      </c>
      <c r="G64" s="181" t="s">
        <v>414</v>
      </c>
      <c r="H64" s="181" t="s">
        <v>175</v>
      </c>
      <c r="I64" s="181" t="s">
        <v>175</v>
      </c>
      <c r="J64" s="181" t="s">
        <v>175</v>
      </c>
      <c r="K64" s="182" t="s">
        <v>175</v>
      </c>
      <c r="M64" s="279">
        <v>0</v>
      </c>
      <c r="N64" s="279">
        <v>0</v>
      </c>
      <c r="O64" s="279">
        <v>0</v>
      </c>
      <c r="P64" s="279">
        <v>0</v>
      </c>
      <c r="Q64" s="279">
        <v>0</v>
      </c>
      <c r="R64" s="279"/>
      <c r="S64" s="279"/>
      <c r="T64" s="279"/>
      <c r="AA64" s="40"/>
    </row>
    <row r="65" spans="2:27" ht="25.5" customHeight="1" x14ac:dyDescent="0.25">
      <c r="B65" s="178" t="s">
        <v>99</v>
      </c>
      <c r="C65" s="181" t="s">
        <v>414</v>
      </c>
      <c r="D65" s="181" t="s">
        <v>414</v>
      </c>
      <c r="E65" s="181" t="s">
        <v>414</v>
      </c>
      <c r="F65" s="181" t="s">
        <v>414</v>
      </c>
      <c r="G65" s="181" t="s">
        <v>414</v>
      </c>
      <c r="H65" s="181" t="s">
        <v>175</v>
      </c>
      <c r="I65" s="181" t="s">
        <v>175</v>
      </c>
      <c r="J65" s="181" t="s">
        <v>175</v>
      </c>
      <c r="K65" s="182" t="s">
        <v>175</v>
      </c>
      <c r="M65" s="279">
        <v>0</v>
      </c>
      <c r="N65" s="279">
        <v>7.6923076923076927E-2</v>
      </c>
      <c r="O65" s="279">
        <v>0</v>
      </c>
      <c r="P65" s="279">
        <v>0</v>
      </c>
      <c r="Q65" s="279">
        <v>0</v>
      </c>
      <c r="R65" s="279"/>
      <c r="S65" s="279"/>
      <c r="T65" s="279"/>
      <c r="AA65" s="40"/>
    </row>
    <row r="66" spans="2:27" ht="25.5" customHeight="1" x14ac:dyDescent="0.25">
      <c r="B66" s="183" t="s">
        <v>97</v>
      </c>
      <c r="C66" s="181" t="s">
        <v>416</v>
      </c>
      <c r="D66" s="181" t="s">
        <v>417</v>
      </c>
      <c r="E66" s="181" t="s">
        <v>418</v>
      </c>
      <c r="F66" s="181" t="s">
        <v>419</v>
      </c>
      <c r="G66" s="181" t="s">
        <v>420</v>
      </c>
      <c r="H66" s="181" t="s">
        <v>175</v>
      </c>
      <c r="I66" s="181" t="s">
        <v>175</v>
      </c>
      <c r="J66" s="181" t="s">
        <v>175</v>
      </c>
      <c r="K66" s="182" t="s">
        <v>175</v>
      </c>
      <c r="M66" s="279">
        <v>0</v>
      </c>
      <c r="N66" s="279">
        <v>0</v>
      </c>
      <c r="O66" s="279">
        <v>0</v>
      </c>
      <c r="P66" s="279">
        <v>0</v>
      </c>
      <c r="Q66" s="279">
        <v>0</v>
      </c>
      <c r="R66" s="279"/>
      <c r="S66" s="279"/>
      <c r="T66" s="279"/>
      <c r="AA66" s="40"/>
    </row>
    <row r="67" spans="2:27" ht="25.5" customHeight="1" x14ac:dyDescent="0.25">
      <c r="B67" s="184" t="s">
        <v>98</v>
      </c>
      <c r="C67" s="185" t="s">
        <v>414</v>
      </c>
      <c r="D67" s="185" t="s">
        <v>421</v>
      </c>
      <c r="E67" s="185" t="s">
        <v>422</v>
      </c>
      <c r="F67" s="185" t="s">
        <v>423</v>
      </c>
      <c r="G67" s="185" t="s">
        <v>422</v>
      </c>
      <c r="H67" s="185" t="s">
        <v>175</v>
      </c>
      <c r="I67" s="185" t="s">
        <v>175</v>
      </c>
      <c r="J67" s="185" t="s">
        <v>175</v>
      </c>
      <c r="K67" s="186" t="s">
        <v>175</v>
      </c>
      <c r="M67" s="279">
        <v>1</v>
      </c>
      <c r="N67" s="279">
        <v>0.23076923076923078</v>
      </c>
      <c r="O67" s="279">
        <v>0.33333333333333331</v>
      </c>
      <c r="P67" s="279">
        <v>0.2</v>
      </c>
      <c r="Q67" s="279">
        <v>0.1111111111111111</v>
      </c>
      <c r="R67" s="279"/>
      <c r="S67" s="279"/>
      <c r="T67" s="279"/>
      <c r="AA67" s="40"/>
    </row>
    <row r="68" spans="2:27" ht="15.75" customHeight="1" x14ac:dyDescent="0.25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79">
        <v>0</v>
      </c>
      <c r="N68" s="279">
        <v>0.69230769230769229</v>
      </c>
      <c r="O68" s="279">
        <v>0.66666666666666663</v>
      </c>
      <c r="P68" s="279">
        <v>0.8</v>
      </c>
      <c r="Q68" s="279">
        <v>0.66666666666666663</v>
      </c>
      <c r="R68" s="279"/>
      <c r="S68" s="279"/>
      <c r="T68" s="279"/>
      <c r="AA68" s="40"/>
    </row>
    <row r="69" spans="2:27" ht="17.25" customHeight="1" x14ac:dyDescent="0.25">
      <c r="B69" s="52" t="s">
        <v>133</v>
      </c>
      <c r="C69" s="52"/>
      <c r="D69" s="51"/>
      <c r="E69" s="51"/>
      <c r="F69" s="51"/>
      <c r="G69" s="51"/>
      <c r="H69" s="51"/>
      <c r="I69" s="51"/>
      <c r="J69" s="51"/>
      <c r="K69" s="51"/>
      <c r="M69" s="275"/>
      <c r="N69" s="272"/>
      <c r="P69" s="261"/>
      <c r="AA69" s="40"/>
    </row>
    <row r="70" spans="2:27" ht="30.75" customHeight="1" x14ac:dyDescent="0.25">
      <c r="B70" s="56" t="s">
        <v>74</v>
      </c>
      <c r="C70" s="56" t="s">
        <v>101</v>
      </c>
      <c r="D70" s="56" t="s">
        <v>102</v>
      </c>
      <c r="E70" s="56" t="s">
        <v>103</v>
      </c>
      <c r="F70" s="56" t="s">
        <v>104</v>
      </c>
      <c r="G70" s="56" t="s">
        <v>105</v>
      </c>
      <c r="H70" s="56" t="s">
        <v>6</v>
      </c>
      <c r="I70" s="56" t="s">
        <v>7</v>
      </c>
      <c r="J70" s="56" t="s">
        <v>106</v>
      </c>
      <c r="K70" s="56" t="s">
        <v>109</v>
      </c>
      <c r="M70" s="275"/>
      <c r="N70" s="272"/>
      <c r="P70" s="261"/>
      <c r="AA70" s="40"/>
    </row>
    <row r="71" spans="2:27" ht="18.75" customHeight="1" x14ac:dyDescent="0.25">
      <c r="B71" s="87" t="s">
        <v>123</v>
      </c>
      <c r="C71" s="66">
        <v>1</v>
      </c>
      <c r="D71" s="88">
        <v>1.5686309412797046E-2</v>
      </c>
      <c r="E71" s="88">
        <v>0.32690746341136717</v>
      </c>
      <c r="F71" s="88">
        <v>8.4217937993772141E-2</v>
      </c>
      <c r="G71" s="89">
        <v>4.2476666666666665</v>
      </c>
      <c r="H71" s="90">
        <v>0.11861681407573542</v>
      </c>
      <c r="I71" s="90">
        <v>6.595094862610889</v>
      </c>
      <c r="J71" s="91">
        <v>3.01950778183777</v>
      </c>
      <c r="K71" s="74"/>
      <c r="M71" s="275"/>
      <c r="N71" s="272"/>
      <c r="P71" s="261"/>
      <c r="AA71" s="40"/>
    </row>
    <row r="72" spans="2:27" ht="18.75" customHeight="1" x14ac:dyDescent="0.25">
      <c r="B72" s="87" t="s">
        <v>123</v>
      </c>
      <c r="C72" s="66">
        <v>2</v>
      </c>
      <c r="D72" s="88">
        <v>1.3296834567077975E-2</v>
      </c>
      <c r="E72" s="88">
        <v>0.28590306030397172</v>
      </c>
      <c r="F72" s="88">
        <v>6.6133968924081063E-2</v>
      </c>
      <c r="G72" s="89">
        <v>2.9256666666666664</v>
      </c>
      <c r="H72" s="90">
        <v>0.88814764037889105</v>
      </c>
      <c r="I72" s="90">
        <v>2.4295609005406029</v>
      </c>
      <c r="J72" s="91">
        <v>3.3528535353597504</v>
      </c>
      <c r="K72" s="74"/>
      <c r="M72" s="275"/>
      <c r="N72" s="272"/>
      <c r="P72" s="261"/>
      <c r="AA72" s="40"/>
    </row>
    <row r="73" spans="2:27" ht="18.75" customHeight="1" x14ac:dyDescent="0.25">
      <c r="B73" s="87" t="s">
        <v>123</v>
      </c>
      <c r="C73" s="66">
        <v>3</v>
      </c>
      <c r="D73" s="88">
        <v>6.4901245653560934E-3</v>
      </c>
      <c r="E73" s="88">
        <v>0.2857997646779557</v>
      </c>
      <c r="F73" s="88">
        <v>6.3237238462002882E-2</v>
      </c>
      <c r="G73" s="89">
        <v>2.4326666666666665</v>
      </c>
      <c r="H73" s="90">
        <v>1.5183071805347499</v>
      </c>
      <c r="I73" s="90">
        <v>1.380279255031591</v>
      </c>
      <c r="J73" s="91">
        <v>3.4389885172250412</v>
      </c>
      <c r="K73" s="74"/>
      <c r="M73" s="275"/>
      <c r="N73" s="272"/>
      <c r="P73" s="261"/>
      <c r="AA73" s="40"/>
    </row>
    <row r="74" spans="2:27" ht="18.75" customHeight="1" x14ac:dyDescent="0.25">
      <c r="B74" s="87" t="s">
        <v>123</v>
      </c>
      <c r="C74" s="66">
        <v>4</v>
      </c>
      <c r="D74" s="88">
        <v>6.1460563852466839E-3</v>
      </c>
      <c r="E74" s="88">
        <v>0.2831041208742367</v>
      </c>
      <c r="F74" s="88">
        <v>7.464218884990334E-2</v>
      </c>
      <c r="G74" s="89">
        <v>2.6263333333333332</v>
      </c>
      <c r="H74" s="90">
        <v>2.1178752545647317</v>
      </c>
      <c r="I74" s="90">
        <v>1.1170500580478615</v>
      </c>
      <c r="J74" s="91">
        <v>3.3929807680510931</v>
      </c>
      <c r="K74" s="74"/>
      <c r="M74" s="275"/>
      <c r="N74" s="272"/>
      <c r="P74" s="261"/>
      <c r="AA74" s="40"/>
    </row>
    <row r="75" spans="2:27" ht="18.75" customHeight="1" x14ac:dyDescent="0.25">
      <c r="B75" s="87" t="s">
        <v>123</v>
      </c>
      <c r="C75" s="66">
        <v>5</v>
      </c>
      <c r="D75" s="88">
        <v>6.5133345090437299E-3</v>
      </c>
      <c r="E75" s="88">
        <v>0.2823697874890751</v>
      </c>
      <c r="F75" s="88">
        <v>7.7707145192342619E-2</v>
      </c>
      <c r="G75" s="89">
        <v>3.0486666666666671</v>
      </c>
      <c r="H75" s="90">
        <v>2.2841367285408114</v>
      </c>
      <c r="I75" s="90">
        <v>1.4762613970721785</v>
      </c>
      <c r="J75" s="91">
        <v>3.3208600531742931</v>
      </c>
      <c r="K75" s="74"/>
      <c r="M75" s="275"/>
      <c r="N75" s="272"/>
      <c r="P75" s="261"/>
      <c r="AA75" s="40"/>
    </row>
    <row r="76" spans="2:27" ht="18.75" customHeight="1" x14ac:dyDescent="0.25">
      <c r="B76" s="87" t="s">
        <v>123</v>
      </c>
      <c r="C76" s="66">
        <v>6</v>
      </c>
      <c r="D76" s="88">
        <v>7.3424026101939601E-3</v>
      </c>
      <c r="E76" s="88">
        <v>0.28636927504847948</v>
      </c>
      <c r="F76" s="88">
        <v>9.8324430018502315E-2</v>
      </c>
      <c r="G76" s="89">
        <v>3.3830000000000005</v>
      </c>
      <c r="H76" s="90">
        <v>1.3461723715567131</v>
      </c>
      <c r="I76" s="90">
        <v>1.8307944253171298</v>
      </c>
      <c r="J76" s="91">
        <v>3.2290936348447454</v>
      </c>
      <c r="K76" s="74"/>
      <c r="M76" s="275"/>
      <c r="N76" s="272"/>
      <c r="P76" s="261"/>
      <c r="AA76" s="40"/>
    </row>
    <row r="77" spans="2:27" ht="18.75" customHeight="1" x14ac:dyDescent="0.25">
      <c r="B77" s="87" t="s">
        <v>123</v>
      </c>
      <c r="C77" s="66">
        <v>7</v>
      </c>
      <c r="D77" s="88">
        <v>7.720306633193029E-3</v>
      </c>
      <c r="E77" s="88">
        <v>0.28814886044737736</v>
      </c>
      <c r="F77" s="88">
        <v>7.9384337345611025E-2</v>
      </c>
      <c r="G77" s="89">
        <v>3.8693333333333335</v>
      </c>
      <c r="H77" s="90">
        <v>1.582268020813544</v>
      </c>
      <c r="I77" s="90">
        <v>1.8911354084381056</v>
      </c>
      <c r="J77" s="91">
        <v>3.0897973104086924</v>
      </c>
      <c r="K77" s="74" t="s">
        <v>67</v>
      </c>
      <c r="M77" s="275"/>
      <c r="N77" s="272"/>
      <c r="P77" s="261"/>
      <c r="AA77" s="40"/>
    </row>
    <row r="78" spans="2:27" ht="20.25" customHeight="1" x14ac:dyDescent="0.25">
      <c r="B78" s="87" t="s">
        <v>119</v>
      </c>
      <c r="C78" s="66">
        <v>1</v>
      </c>
      <c r="D78" s="88">
        <v>1.7696039683063814E-2</v>
      </c>
      <c r="E78" s="88">
        <v>0.35879102647149785</v>
      </c>
      <c r="F78" s="88">
        <v>0.17277898434604499</v>
      </c>
      <c r="G78" s="89">
        <v>10.301692307692308</v>
      </c>
      <c r="H78" s="90">
        <v>0.45272953707253832</v>
      </c>
      <c r="I78" s="90">
        <v>27.176561194326101</v>
      </c>
      <c r="J78" s="91">
        <v>2.7758111696462797</v>
      </c>
      <c r="K78" s="74"/>
      <c r="M78" s="275"/>
      <c r="N78" s="272"/>
      <c r="P78" s="261"/>
      <c r="AA78" s="40"/>
    </row>
    <row r="79" spans="2:27" ht="20.25" customHeight="1" x14ac:dyDescent="0.25">
      <c r="B79" s="87" t="s">
        <v>119</v>
      </c>
      <c r="C79" s="66">
        <v>2</v>
      </c>
      <c r="D79" s="88">
        <v>1.0173796657456432E-2</v>
      </c>
      <c r="E79" s="88">
        <v>0.32902874068386206</v>
      </c>
      <c r="F79" s="88">
        <v>0.13988090813405554</v>
      </c>
      <c r="G79" s="89">
        <v>7.1527857142857147</v>
      </c>
      <c r="H79" s="90">
        <v>0.34160322669747573</v>
      </c>
      <c r="I79" s="90">
        <v>5.0663126438372101</v>
      </c>
      <c r="J79" s="91">
        <v>3.1310122357606027</v>
      </c>
      <c r="K79" s="74"/>
      <c r="M79" s="275"/>
      <c r="N79" s="272"/>
      <c r="P79" s="261"/>
      <c r="AA79" s="40"/>
    </row>
    <row r="80" spans="2:27" ht="20.25" customHeight="1" x14ac:dyDescent="0.25">
      <c r="B80" s="87" t="s">
        <v>119</v>
      </c>
      <c r="C80" s="66">
        <v>3</v>
      </c>
      <c r="D80" s="88">
        <v>5.9195435521763925E-3</v>
      </c>
      <c r="E80" s="88">
        <v>0.33361504765003125</v>
      </c>
      <c r="F80" s="88">
        <v>0.16368148783575132</v>
      </c>
      <c r="G80" s="89">
        <v>7.5644285714285733</v>
      </c>
      <c r="H80" s="90">
        <v>0.17428276426051512</v>
      </c>
      <c r="I80" s="90">
        <v>5.8223764238624325</v>
      </c>
      <c r="J80" s="91">
        <v>3.0549963141718082</v>
      </c>
      <c r="K80" s="74"/>
      <c r="M80" s="275"/>
      <c r="N80" s="272"/>
      <c r="P80" s="261"/>
      <c r="AA80" s="40"/>
    </row>
    <row r="81" spans="2:27" ht="20.25" customHeight="1" x14ac:dyDescent="0.25">
      <c r="B81" s="87" t="s">
        <v>119</v>
      </c>
      <c r="C81" s="66">
        <v>4</v>
      </c>
      <c r="D81" s="88">
        <v>5.2538223064200447E-3</v>
      </c>
      <c r="E81" s="88">
        <v>0.32897061693154361</v>
      </c>
      <c r="F81" s="88">
        <v>0.18477837571419398</v>
      </c>
      <c r="G81" s="89">
        <v>7.7841428571428564</v>
      </c>
      <c r="H81" s="90">
        <v>0.22978389973149749</v>
      </c>
      <c r="I81" s="90">
        <v>5.5444631290051651</v>
      </c>
      <c r="J81" s="91">
        <v>3.0124517939758495</v>
      </c>
      <c r="K81" s="74"/>
      <c r="M81" s="275"/>
      <c r="N81" s="272"/>
      <c r="P81" s="261"/>
      <c r="AA81" s="40"/>
    </row>
    <row r="82" spans="2:27" ht="20.25" customHeight="1" x14ac:dyDescent="0.25">
      <c r="B82" s="87" t="s">
        <v>119</v>
      </c>
      <c r="C82" s="66">
        <v>5</v>
      </c>
      <c r="D82" s="88">
        <v>5.5718346345976317E-3</v>
      </c>
      <c r="E82" s="88">
        <v>0.33061705965451227</v>
      </c>
      <c r="F82" s="88">
        <v>0.17270577975290233</v>
      </c>
      <c r="G82" s="89">
        <v>8.5407692307692304</v>
      </c>
      <c r="H82" s="90">
        <v>0.18301519696312743</v>
      </c>
      <c r="I82" s="90">
        <v>6.6596465197086223</v>
      </c>
      <c r="J82" s="91">
        <v>2.9048580485895892</v>
      </c>
      <c r="K82" s="74"/>
    </row>
    <row r="83" spans="2:27" ht="20.25" customHeight="1" x14ac:dyDescent="0.25">
      <c r="B83" s="87" t="s">
        <v>119</v>
      </c>
      <c r="C83" s="66">
        <v>6</v>
      </c>
      <c r="D83" s="88">
        <v>6.1794973189788979E-3</v>
      </c>
      <c r="E83" s="88">
        <v>0.33082480046695456</v>
      </c>
      <c r="F83" s="88">
        <v>0.17641200597413967</v>
      </c>
      <c r="G83" s="89">
        <v>9.6781538461538457</v>
      </c>
      <c r="H83" s="90">
        <v>0.10758355207613113</v>
      </c>
      <c r="I83" s="90">
        <v>7.11802803852542</v>
      </c>
      <c r="J83" s="91">
        <v>2.7198859618127225</v>
      </c>
      <c r="K83" s="74"/>
    </row>
    <row r="84" spans="2:27" ht="20.25" customHeight="1" x14ac:dyDescent="0.25">
      <c r="B84" s="87" t="s">
        <v>119</v>
      </c>
      <c r="C84" s="66">
        <v>7</v>
      </c>
      <c r="D84" s="88">
        <v>7.1339225497622401E-3</v>
      </c>
      <c r="E84" s="88">
        <v>0.33606591182382584</v>
      </c>
      <c r="F84" s="88">
        <v>0.17083680389525585</v>
      </c>
      <c r="G84" s="89">
        <v>9.9688461538461546</v>
      </c>
      <c r="H84" s="90">
        <v>0.17138577395244728</v>
      </c>
      <c r="I84" s="90">
        <v>7.1767792842587301</v>
      </c>
      <c r="J84" s="91">
        <v>2.6608782311534473</v>
      </c>
      <c r="K84" s="74" t="s">
        <v>70</v>
      </c>
    </row>
    <row r="85" spans="2:27" ht="20.25" customHeight="1" x14ac:dyDescent="0.25">
      <c r="B85" s="87" t="s">
        <v>120</v>
      </c>
      <c r="C85" s="66">
        <v>1</v>
      </c>
      <c r="D85" s="88">
        <v>2.4091610164346206E-2</v>
      </c>
      <c r="E85" s="88">
        <v>0.33832158102636545</v>
      </c>
      <c r="F85" s="88">
        <v>0.16896801782748636</v>
      </c>
      <c r="G85" s="89">
        <v>7.011222222222222</v>
      </c>
      <c r="H85" s="90">
        <v>0.1974050097763497</v>
      </c>
      <c r="I85" s="90">
        <v>26.33489535827195</v>
      </c>
      <c r="J85" s="91">
        <v>2.6495862952920466</v>
      </c>
      <c r="K85" s="74"/>
    </row>
    <row r="86" spans="2:27" ht="20.25" customHeight="1" x14ac:dyDescent="0.25">
      <c r="B86" s="87" t="s">
        <v>120</v>
      </c>
      <c r="C86" s="66">
        <v>2</v>
      </c>
      <c r="D86" s="88">
        <v>1.2276344325015918E-2</v>
      </c>
      <c r="E86" s="88">
        <v>0.31375960792513968</v>
      </c>
      <c r="F86" s="88">
        <v>0.14795716562838812</v>
      </c>
      <c r="G86" s="89">
        <v>5.2437777777777779</v>
      </c>
      <c r="H86" s="90">
        <v>8.6698943418941951E-2</v>
      </c>
      <c r="I86" s="90">
        <v>9.1142264269162734</v>
      </c>
      <c r="J86" s="91">
        <v>2.8587715687806878</v>
      </c>
      <c r="K86" s="74"/>
    </row>
    <row r="87" spans="2:27" ht="20.25" customHeight="1" x14ac:dyDescent="0.25">
      <c r="B87" s="87" t="s">
        <v>120</v>
      </c>
      <c r="C87" s="66">
        <v>3</v>
      </c>
      <c r="D87" s="88">
        <v>6.3747726140521354E-3</v>
      </c>
      <c r="E87" s="88">
        <v>0.32518772935151308</v>
      </c>
      <c r="F87" s="88">
        <v>0.13865654177534351</v>
      </c>
      <c r="G87" s="89">
        <v>5.5237777777777781</v>
      </c>
      <c r="H87" s="90">
        <v>6.2849252371172906E-2</v>
      </c>
      <c r="I87" s="90">
        <v>11.989419143512571</v>
      </c>
      <c r="J87" s="91">
        <v>2.8130851147306521</v>
      </c>
      <c r="K87" s="74"/>
    </row>
    <row r="88" spans="2:27" ht="20.25" customHeight="1" x14ac:dyDescent="0.25">
      <c r="B88" s="87" t="s">
        <v>120</v>
      </c>
      <c r="C88" s="66">
        <v>4</v>
      </c>
      <c r="D88" s="88">
        <v>5.5785484619481742E-3</v>
      </c>
      <c r="E88" s="88">
        <v>0.32376866768612295</v>
      </c>
      <c r="F88" s="88">
        <v>0.13195093605126332</v>
      </c>
      <c r="G88" s="89">
        <v>5.8937777777777773</v>
      </c>
      <c r="H88" s="90">
        <v>4.9155677505329703E-2</v>
      </c>
      <c r="I88" s="90">
        <v>13.547732161142827</v>
      </c>
      <c r="J88" s="91">
        <v>2.7187843932759561</v>
      </c>
      <c r="K88" s="74"/>
    </row>
    <row r="89" spans="2:27" ht="20.25" customHeight="1" x14ac:dyDescent="0.25">
      <c r="B89" s="87" t="s">
        <v>120</v>
      </c>
      <c r="C89" s="66">
        <v>5</v>
      </c>
      <c r="D89" s="88">
        <v>5.6453232811338652E-3</v>
      </c>
      <c r="E89" s="88">
        <v>0.32245858849213271</v>
      </c>
      <c r="F89" s="88">
        <v>0.1415170983798098</v>
      </c>
      <c r="G89" s="89">
        <v>6.0825555555555555</v>
      </c>
      <c r="H89" s="90">
        <v>3.9212846277036403E-2</v>
      </c>
      <c r="I89" s="90">
        <v>15.25379720176716</v>
      </c>
      <c r="J89" s="91">
        <v>2.7324372415333991</v>
      </c>
      <c r="K89" s="74"/>
    </row>
    <row r="90" spans="2:27" ht="20.25" customHeight="1" x14ac:dyDescent="0.25">
      <c r="B90" s="87" t="s">
        <v>120</v>
      </c>
      <c r="C90" s="66">
        <v>6</v>
      </c>
      <c r="D90" s="88">
        <v>6.2318425782629597E-3</v>
      </c>
      <c r="E90" s="88">
        <v>0.32082143635607913</v>
      </c>
      <c r="F90" s="88">
        <v>0.13309808952750396</v>
      </c>
      <c r="G90" s="89">
        <v>6.9261250000000008</v>
      </c>
      <c r="H90" s="90">
        <v>5.6250818070791658E-2</v>
      </c>
      <c r="I90" s="90">
        <v>17.506985378032542</v>
      </c>
      <c r="J90" s="91">
        <v>2.650971248422203</v>
      </c>
      <c r="K90" s="74"/>
    </row>
    <row r="91" spans="2:27" ht="20.25" customHeight="1" x14ac:dyDescent="0.25">
      <c r="B91" s="87" t="s">
        <v>120</v>
      </c>
      <c r="C91" s="66">
        <v>7</v>
      </c>
      <c r="D91" s="88">
        <v>8.1934185292637327E-3</v>
      </c>
      <c r="E91" s="88">
        <v>0.32463000189938596</v>
      </c>
      <c r="F91" s="88">
        <v>0.13223471586761995</v>
      </c>
      <c r="G91" s="89">
        <v>7.753222222222222</v>
      </c>
      <c r="H91" s="90">
        <v>1.5060901579455575E-2</v>
      </c>
      <c r="I91" s="90">
        <v>15.86854242665388</v>
      </c>
      <c r="J91" s="91">
        <v>2.474185847921166</v>
      </c>
      <c r="K91" s="74" t="s">
        <v>70</v>
      </c>
    </row>
    <row r="92" spans="2:27" ht="20.25" customHeight="1" x14ac:dyDescent="0.25">
      <c r="B92" s="87" t="s">
        <v>122</v>
      </c>
      <c r="C92" s="66">
        <v>1</v>
      </c>
      <c r="D92" s="88">
        <v>1.3916730541426741E-2</v>
      </c>
      <c r="E92" s="88">
        <v>0.30611376118530831</v>
      </c>
      <c r="F92" s="88">
        <v>0.11119158949086307</v>
      </c>
      <c r="G92" s="89">
        <v>4.5326000000000004</v>
      </c>
      <c r="H92" s="90">
        <v>9.9278204902556316E-2</v>
      </c>
      <c r="I92" s="90">
        <v>12.126123598812235</v>
      </c>
      <c r="J92" s="91">
        <v>3.3272081133957672</v>
      </c>
      <c r="K92" s="74"/>
    </row>
    <row r="93" spans="2:27" ht="20.25" customHeight="1" x14ac:dyDescent="0.25">
      <c r="B93" s="87" t="s">
        <v>122</v>
      </c>
      <c r="C93" s="66">
        <v>2</v>
      </c>
      <c r="D93" s="88">
        <v>1.1074506935327614E-2</v>
      </c>
      <c r="E93" s="88">
        <v>0.28339802669872494</v>
      </c>
      <c r="F93" s="88">
        <v>7.2795783600317437E-2</v>
      </c>
      <c r="G93" s="89">
        <v>3.0392000000000001</v>
      </c>
      <c r="H93" s="90">
        <v>3.8577521780772353E-2</v>
      </c>
      <c r="I93" s="90">
        <v>2.8817408770236952</v>
      </c>
      <c r="J93" s="91">
        <v>3.700985360581436</v>
      </c>
      <c r="K93" s="74"/>
    </row>
    <row r="94" spans="2:27" ht="20.25" customHeight="1" x14ac:dyDescent="0.25">
      <c r="B94" s="87" t="s">
        <v>122</v>
      </c>
      <c r="C94" s="66">
        <v>3</v>
      </c>
      <c r="D94" s="88">
        <v>8.5178515345539132E-3</v>
      </c>
      <c r="E94" s="88">
        <v>0.28669369900968089</v>
      </c>
      <c r="F94" s="88">
        <v>9.8003966913906282E-2</v>
      </c>
      <c r="G94" s="89">
        <v>4.0289999999999999</v>
      </c>
      <c r="H94" s="90">
        <v>3.4127904903275545E-2</v>
      </c>
      <c r="I94" s="90">
        <v>7.1298881327093167</v>
      </c>
      <c r="J94" s="91">
        <v>3.396868514069602</v>
      </c>
      <c r="K94" s="74"/>
    </row>
    <row r="95" spans="2:27" ht="20.25" customHeight="1" x14ac:dyDescent="0.25">
      <c r="B95" s="87" t="s">
        <v>122</v>
      </c>
      <c r="C95" s="66">
        <v>4</v>
      </c>
      <c r="D95" s="88">
        <v>6.118105741876931E-3</v>
      </c>
      <c r="E95" s="88">
        <v>0.27746201171444057</v>
      </c>
      <c r="F95" s="88">
        <v>9.8144681082528509E-2</v>
      </c>
      <c r="G95" s="89">
        <v>3.7698</v>
      </c>
      <c r="H95" s="90">
        <v>6.0367398529234118E-2</v>
      </c>
      <c r="I95" s="90">
        <v>3.8476273483632903</v>
      </c>
      <c r="J95" s="91">
        <v>3.4617543848071453</v>
      </c>
      <c r="K95" s="74"/>
    </row>
    <row r="96" spans="2:27" ht="20.25" customHeight="1" x14ac:dyDescent="0.25">
      <c r="B96" s="87" t="s">
        <v>122</v>
      </c>
      <c r="C96" s="66">
        <v>5</v>
      </c>
      <c r="D96" s="88">
        <v>5.2064426518160815E-3</v>
      </c>
      <c r="E96" s="88">
        <v>0.28865375459638115</v>
      </c>
      <c r="F96" s="88">
        <v>0.10127084777799446</v>
      </c>
      <c r="G96" s="89">
        <v>4.2350000000000003</v>
      </c>
      <c r="H96" s="90">
        <v>4.5385799721240419E-2</v>
      </c>
      <c r="I96" s="90">
        <v>5.4130130467532735</v>
      </c>
      <c r="J96" s="91">
        <v>3.3555331650184952</v>
      </c>
      <c r="K96" s="74"/>
    </row>
    <row r="97" spans="2:11" ht="20.25" customHeight="1" x14ac:dyDescent="0.25">
      <c r="B97" s="87" t="s">
        <v>122</v>
      </c>
      <c r="C97" s="66">
        <v>6</v>
      </c>
      <c r="D97" s="88">
        <v>4.9455582781081572E-3</v>
      </c>
      <c r="E97" s="88">
        <v>0.28972554186688104</v>
      </c>
      <c r="F97" s="88">
        <v>9.7356241221476916E-2</v>
      </c>
      <c r="G97" s="89">
        <v>4.9502000000000006</v>
      </c>
      <c r="H97" s="90">
        <v>3.3551834998785841E-2</v>
      </c>
      <c r="I97" s="90">
        <v>4.6832769685805236</v>
      </c>
      <c r="J97" s="91">
        <v>3.1621296358430784</v>
      </c>
      <c r="K97" s="74"/>
    </row>
    <row r="98" spans="2:11" ht="20.25" customHeight="1" x14ac:dyDescent="0.25">
      <c r="B98" s="87" t="s">
        <v>122</v>
      </c>
      <c r="C98" s="66">
        <v>7</v>
      </c>
      <c r="D98" s="88">
        <v>5.9314041595768226E-3</v>
      </c>
      <c r="E98" s="88">
        <v>0.29352613126058269</v>
      </c>
      <c r="F98" s="88">
        <v>0.10507089359012887</v>
      </c>
      <c r="G98" s="89">
        <v>5.9189999999999996</v>
      </c>
      <c r="H98" s="90">
        <v>2.2085316571755935E-2</v>
      </c>
      <c r="I98" s="90">
        <v>4.9691962286450861</v>
      </c>
      <c r="J98" s="91">
        <v>2.9566271599879692</v>
      </c>
      <c r="K98" s="74" t="s">
        <v>70</v>
      </c>
    </row>
    <row r="99" spans="2:11" ht="20.25" customHeight="1" x14ac:dyDescent="0.25">
      <c r="B99" s="87" t="s">
        <v>121</v>
      </c>
      <c r="C99" s="66">
        <v>1</v>
      </c>
      <c r="D99" s="88">
        <v>2.2160010880569323E-2</v>
      </c>
      <c r="E99" s="88">
        <v>0.33769996855218476</v>
      </c>
      <c r="F99" s="88">
        <v>0.11440003677907724</v>
      </c>
      <c r="G99" s="89">
        <v>4.8878888888888889</v>
      </c>
      <c r="H99" s="90">
        <v>10.124115404388505</v>
      </c>
      <c r="I99" s="90">
        <v>25.955896195166627</v>
      </c>
      <c r="J99" s="91">
        <v>2.8452851302096493</v>
      </c>
      <c r="K99" s="74"/>
    </row>
    <row r="100" spans="2:11" ht="20.25" customHeight="1" x14ac:dyDescent="0.25">
      <c r="B100" s="87" t="s">
        <v>121</v>
      </c>
      <c r="C100" s="66">
        <v>2</v>
      </c>
      <c r="D100" s="88">
        <v>1.0815983550073299E-2</v>
      </c>
      <c r="E100" s="88">
        <v>0.32205172566793761</v>
      </c>
      <c r="F100" s="88">
        <v>9.015391595142383E-2</v>
      </c>
      <c r="G100" s="89">
        <v>3.552888888888889</v>
      </c>
      <c r="H100" s="90">
        <v>7.357041970617864</v>
      </c>
      <c r="I100" s="90">
        <v>11.080790672959283</v>
      </c>
      <c r="J100" s="91">
        <v>3.0564208977437755</v>
      </c>
      <c r="K100" s="74"/>
    </row>
    <row r="101" spans="2:11" ht="20.25" customHeight="1" x14ac:dyDescent="0.25">
      <c r="B101" s="87" t="s">
        <v>121</v>
      </c>
      <c r="C101" s="66">
        <v>3</v>
      </c>
      <c r="D101" s="88">
        <v>7.3322588195196426E-3</v>
      </c>
      <c r="E101" s="88">
        <v>0.32990298447676886</v>
      </c>
      <c r="F101" s="88">
        <v>0.11339725773031592</v>
      </c>
      <c r="G101" s="89">
        <v>3.921555555555555</v>
      </c>
      <c r="H101" s="90">
        <v>9.7077652385000608</v>
      </c>
      <c r="I101" s="90">
        <v>19.689809558433993</v>
      </c>
      <c r="J101" s="91">
        <v>3.0106651351525433</v>
      </c>
      <c r="K101" s="74"/>
    </row>
    <row r="102" spans="2:11" ht="20.25" customHeight="1" x14ac:dyDescent="0.25">
      <c r="B102" s="87" t="s">
        <v>121</v>
      </c>
      <c r="C102" s="66">
        <v>4</v>
      </c>
      <c r="D102" s="88">
        <v>6.8856448771750451E-3</v>
      </c>
      <c r="E102" s="88">
        <v>0.33983042340315983</v>
      </c>
      <c r="F102" s="88">
        <v>0.13046756559077002</v>
      </c>
      <c r="G102" s="89">
        <v>4.5005555555555548</v>
      </c>
      <c r="H102" s="90">
        <v>11.71492906284432</v>
      </c>
      <c r="I102" s="90">
        <v>23.176176697834794</v>
      </c>
      <c r="J102" s="91">
        <v>2.9249932653310031</v>
      </c>
      <c r="K102" s="74"/>
    </row>
    <row r="103" spans="2:11" ht="20.25" customHeight="1" x14ac:dyDescent="0.25">
      <c r="B103" s="87" t="s">
        <v>121</v>
      </c>
      <c r="C103" s="66">
        <v>5</v>
      </c>
      <c r="D103" s="88">
        <v>7.1172325130470504E-3</v>
      </c>
      <c r="E103" s="88">
        <v>0.33719971427080414</v>
      </c>
      <c r="F103" s="88">
        <v>0.13357963605289691</v>
      </c>
      <c r="G103" s="89">
        <v>4.6457777777777771</v>
      </c>
      <c r="H103" s="90">
        <v>10.918734404851781</v>
      </c>
      <c r="I103" s="90">
        <v>23.206963758383161</v>
      </c>
      <c r="J103" s="91">
        <v>2.8920443940736131</v>
      </c>
      <c r="K103" s="74"/>
    </row>
    <row r="104" spans="2:11" ht="20.25" customHeight="1" x14ac:dyDescent="0.25">
      <c r="B104" s="87" t="s">
        <v>121</v>
      </c>
      <c r="C104" s="66">
        <v>6</v>
      </c>
      <c r="D104" s="88">
        <v>7.3060131076947265E-3</v>
      </c>
      <c r="E104" s="88">
        <v>0.33800687301056287</v>
      </c>
      <c r="F104" s="88">
        <v>0.1224154947361642</v>
      </c>
      <c r="G104" s="89">
        <v>5.0607500000000005</v>
      </c>
      <c r="H104" s="90">
        <v>3.6590483315359607E-2</v>
      </c>
      <c r="I104" s="90">
        <v>11.641872108170249</v>
      </c>
      <c r="J104" s="91">
        <v>2.7715818249621829</v>
      </c>
      <c r="K104" s="74"/>
    </row>
    <row r="105" spans="2:11" ht="20.25" customHeight="1" x14ac:dyDescent="0.25">
      <c r="B105" s="87" t="s">
        <v>121</v>
      </c>
      <c r="C105" s="66">
        <v>7</v>
      </c>
      <c r="D105" s="88">
        <v>8.2414633005018414E-3</v>
      </c>
      <c r="E105" s="88">
        <v>0.34416725391704212</v>
      </c>
      <c r="F105" s="88">
        <v>0.11071056527771704</v>
      </c>
      <c r="G105" s="89">
        <v>5.86</v>
      </c>
      <c r="H105" s="90">
        <v>2.228473536185931E-2</v>
      </c>
      <c r="I105" s="90">
        <v>12.178607875256112</v>
      </c>
      <c r="J105" s="91">
        <v>2.5833059788008228</v>
      </c>
      <c r="K105" s="74" t="s">
        <v>70</v>
      </c>
    </row>
    <row r="106" spans="2:11" ht="20.25" customHeight="1" x14ac:dyDescent="0.25">
      <c r="B106" s="85" t="s">
        <v>127</v>
      </c>
      <c r="C106" s="84"/>
      <c r="D106" s="85"/>
      <c r="E106" s="85"/>
      <c r="F106" s="85"/>
      <c r="G106" s="85"/>
      <c r="H106" s="85"/>
      <c r="I106" s="85"/>
      <c r="J106" s="85"/>
      <c r="K106" s="84"/>
    </row>
    <row r="107" spans="2:11" ht="20.25" customHeight="1" x14ac:dyDescent="0.25">
      <c r="B107" s="253" t="str">
        <f>C60</f>
        <v>순환47</v>
      </c>
      <c r="C107" s="54"/>
      <c r="D107" s="67">
        <f t="shared" ref="D107:J111" si="2">(SUMIFS(D$71:D$105,$B$71:$B$105,$B107,$C$71:$C$105,MAX($C$71:$C$105))/SUMIFS(D$71:D$105,$B$71:$B$105,$B107,$C$71:$C$105,MAX($C$71:$C$105)-1))-1</f>
        <v>5.1468714406153415E-2</v>
      </c>
      <c r="E107" s="67">
        <f t="shared" si="2"/>
        <v>6.2143028388663701E-3</v>
      </c>
      <c r="F107" s="67">
        <f t="shared" si="2"/>
        <v>-0.19262855293773085</v>
      </c>
      <c r="G107" s="67">
        <f t="shared" si="2"/>
        <v>0.14375800571484865</v>
      </c>
      <c r="H107" s="67">
        <f t="shared" si="2"/>
        <v>0.17538292587583704</v>
      </c>
      <c r="I107" s="67">
        <f>(SUMIFS(I$71:I$105,$B$71:$B$105,$B107,$C$71:$C$105,MAX($C$71:$C$105))/SUMIFS(I$71:I$105,$B$71:$B$105,$B107,$C$71:$C$105,MAX($C$71:$C$105)-1))-1</f>
        <v>3.2958906956756628E-2</v>
      </c>
      <c r="J107" s="86">
        <f t="shared" si="2"/>
        <v>-4.3137901896966979E-2</v>
      </c>
      <c r="K107" s="55"/>
    </row>
    <row r="108" spans="2:11" ht="20.25" customHeight="1" x14ac:dyDescent="0.25">
      <c r="B108" s="42" t="str">
        <f>D60</f>
        <v>63</v>
      </c>
      <c r="C108" s="54"/>
      <c r="D108" s="67">
        <f t="shared" si="2"/>
        <v>0.15445030259209691</v>
      </c>
      <c r="E108" s="67">
        <f t="shared" si="2"/>
        <v>1.5842558808993434E-2</v>
      </c>
      <c r="F108" s="67">
        <f t="shared" si="2"/>
        <v>-3.1603303007058936E-2</v>
      </c>
      <c r="G108" s="67">
        <f t="shared" si="2"/>
        <v>3.0035925478476555E-2</v>
      </c>
      <c r="H108" s="67">
        <f t="shared" si="2"/>
        <v>0.59304810675117636</v>
      </c>
      <c r="I108" s="67">
        <f t="shared" si="2"/>
        <v>8.2538654547756884E-3</v>
      </c>
      <c r="J108" s="86">
        <f t="shared" si="2"/>
        <v>-2.1694928202044217E-2</v>
      </c>
      <c r="K108" s="55"/>
    </row>
    <row r="109" spans="2:11" ht="20.25" customHeight="1" x14ac:dyDescent="0.25">
      <c r="B109" s="42" t="str">
        <f>E60</f>
        <v>순환41</v>
      </c>
      <c r="C109" s="54"/>
      <c r="D109" s="67">
        <f t="shared" si="2"/>
        <v>0.31476660816864466</v>
      </c>
      <c r="E109" s="67">
        <f t="shared" si="2"/>
        <v>1.1871293846710707E-2</v>
      </c>
      <c r="F109" s="67">
        <f t="shared" si="2"/>
        <v>-6.4867472023750761E-3</v>
      </c>
      <c r="G109" s="67">
        <f>(SUMIFS(G$71:G$105,$B$71:$B$105,$B109,$C$71:$C$105,MAX($C$71:$C$105))/SUMIFS(G$71:G$105,$B$71:$B$105,$B109,$C$71:$C$105,MAX($C$71:$C$105)-1))-1</f>
        <v>0.11941702210431093</v>
      </c>
      <c r="H109" s="67">
        <f t="shared" si="2"/>
        <v>-0.73225453253850592</v>
      </c>
      <c r="I109" s="67">
        <f t="shared" si="2"/>
        <v>-9.3587954522116212E-2</v>
      </c>
      <c r="J109" s="86">
        <f t="shared" si="2"/>
        <v>-6.6687030501087263E-2</v>
      </c>
      <c r="K109" s="55"/>
    </row>
    <row r="110" spans="2:11" ht="20.25" customHeight="1" x14ac:dyDescent="0.25">
      <c r="B110" s="42" t="str">
        <f>F60</f>
        <v>순환43</v>
      </c>
      <c r="C110" s="54"/>
      <c r="D110" s="67">
        <f t="shared" si="2"/>
        <v>0.19933965510680118</v>
      </c>
      <c r="E110" s="67">
        <f t="shared" si="2"/>
        <v>1.3117895540766256E-2</v>
      </c>
      <c r="F110" s="67">
        <f t="shared" si="2"/>
        <v>7.92414771961234E-2</v>
      </c>
      <c r="G110" s="67">
        <f t="shared" si="2"/>
        <v>0.1957092642721503</v>
      </c>
      <c r="H110" s="67">
        <f t="shared" si="2"/>
        <v>-0.34175532955037635</v>
      </c>
      <c r="I110" s="67">
        <f t="shared" si="2"/>
        <v>6.1051110575512935E-2</v>
      </c>
      <c r="J110" s="86">
        <f t="shared" si="2"/>
        <v>-6.4988630929521896E-2</v>
      </c>
      <c r="K110" s="55"/>
    </row>
    <row r="111" spans="2:11" ht="20.25" customHeight="1" x14ac:dyDescent="0.25">
      <c r="B111" s="42" t="str">
        <f>G60</f>
        <v>순환42</v>
      </c>
      <c r="C111" s="54"/>
      <c r="D111" s="67">
        <f t="shared" si="2"/>
        <v>0.12803839508881998</v>
      </c>
      <c r="E111" s="67">
        <f t="shared" si="2"/>
        <v>1.8225608407337779E-2</v>
      </c>
      <c r="F111" s="67">
        <f t="shared" si="2"/>
        <v>-9.5616404472932071E-2</v>
      </c>
      <c r="G111" s="67">
        <f t="shared" si="2"/>
        <v>0.15793113668922576</v>
      </c>
      <c r="H111" s="67">
        <f t="shared" si="2"/>
        <v>-0.39096908970030375</v>
      </c>
      <c r="I111" s="67">
        <f t="shared" si="2"/>
        <v>4.6103905119279087E-2</v>
      </c>
      <c r="J111" s="86">
        <f t="shared" si="2"/>
        <v>-6.7930827250221593E-2</v>
      </c>
      <c r="K111" s="55"/>
    </row>
    <row r="112" spans="2:11" ht="20.25" customHeight="1" thickBot="1" x14ac:dyDescent="0.3"/>
    <row r="113" spans="2:9" ht="17.25" thickTop="1" x14ac:dyDescent="0.25">
      <c r="B113" s="25" t="s">
        <v>51</v>
      </c>
      <c r="C113" s="25"/>
      <c r="D113" s="25"/>
      <c r="E113" s="25"/>
      <c r="F113" s="175" t="s">
        <v>76</v>
      </c>
      <c r="G113" s="43"/>
      <c r="H113" s="25"/>
      <c r="I113" s="25"/>
    </row>
    <row r="114" spans="2:9" x14ac:dyDescent="0.25">
      <c r="B114" s="26" t="s">
        <v>33</v>
      </c>
      <c r="C114" s="26" t="s">
        <v>52</v>
      </c>
      <c r="D114" s="26"/>
      <c r="E114" s="26"/>
      <c r="F114" s="92" t="s">
        <v>77</v>
      </c>
      <c r="G114" s="44"/>
      <c r="H114" s="46" t="s">
        <v>80</v>
      </c>
      <c r="I114" s="46"/>
    </row>
    <row r="115" spans="2:9" x14ac:dyDescent="0.25">
      <c r="B115" s="26" t="s">
        <v>34</v>
      </c>
      <c r="C115" s="26" t="s">
        <v>53</v>
      </c>
      <c r="D115" s="26"/>
      <c r="E115" s="26"/>
      <c r="F115" s="92" t="s">
        <v>78</v>
      </c>
      <c r="G115" s="44"/>
      <c r="H115" s="46" t="s">
        <v>81</v>
      </c>
      <c r="I115" s="46"/>
    </row>
    <row r="116" spans="2:9" x14ac:dyDescent="0.25">
      <c r="B116" s="26" t="s">
        <v>4</v>
      </c>
      <c r="C116" s="26" t="s">
        <v>54</v>
      </c>
      <c r="D116" s="26"/>
      <c r="E116" s="26"/>
      <c r="F116" s="92" t="s">
        <v>79</v>
      </c>
      <c r="G116" s="44"/>
      <c r="H116" s="46" t="s">
        <v>82</v>
      </c>
      <c r="I116" s="46"/>
    </row>
    <row r="117" spans="2:9" x14ac:dyDescent="0.25">
      <c r="B117" s="26" t="s">
        <v>5</v>
      </c>
      <c r="C117" s="26" t="s">
        <v>55</v>
      </c>
      <c r="D117" s="26"/>
      <c r="E117" s="26"/>
      <c r="F117" s="92" t="s">
        <v>86</v>
      </c>
      <c r="G117" s="44"/>
      <c r="H117" s="46" t="s">
        <v>83</v>
      </c>
      <c r="I117" s="46"/>
    </row>
    <row r="118" spans="2:9" x14ac:dyDescent="0.25">
      <c r="B118" s="26" t="s">
        <v>56</v>
      </c>
      <c r="C118" s="26" t="s">
        <v>57</v>
      </c>
      <c r="D118" s="26"/>
      <c r="E118" s="26"/>
      <c r="F118" s="92" t="s">
        <v>87</v>
      </c>
      <c r="G118" s="44"/>
      <c r="H118" s="46" t="s">
        <v>84</v>
      </c>
      <c r="I118" s="46"/>
    </row>
    <row r="119" spans="2:9" ht="17.25" thickBot="1" x14ac:dyDescent="0.3">
      <c r="B119" s="27" t="s">
        <v>58</v>
      </c>
      <c r="C119" s="27" t="s">
        <v>59</v>
      </c>
      <c r="D119" s="27"/>
      <c r="E119" s="27"/>
      <c r="F119" s="93" t="s">
        <v>88</v>
      </c>
      <c r="G119" s="45"/>
      <c r="H119" s="47" t="s">
        <v>85</v>
      </c>
      <c r="I119" s="47"/>
    </row>
    <row r="120" spans="2:9" ht="17.25" thickTop="1" x14ac:dyDescent="0.25"/>
    <row r="121" spans="2:9" ht="6.75" customHeight="1" x14ac:dyDescent="0.25"/>
  </sheetData>
  <mergeCells count="4">
    <mergeCell ref="O9:P9"/>
    <mergeCell ref="C4:D4"/>
    <mergeCell ref="C5:D5"/>
    <mergeCell ref="J19:K19"/>
  </mergeCells>
  <phoneticPr fontId="2" type="noConversion"/>
  <conditionalFormatting sqref="B71:K105">
    <cfRule type="expression" dxfId="54" priority="5">
      <formula>$B71&lt;&gt;$B72</formula>
    </cfRule>
  </conditionalFormatting>
  <conditionalFormatting sqref="C61:K61">
    <cfRule type="containsText" dxfId="53" priority="6" operator="containsText" text="F">
      <formula>NOT(ISERROR(SEARCH("F",C61)))</formula>
    </cfRule>
    <cfRule type="containsText" dxfId="52" priority="7" operator="containsText" text="D">
      <formula>NOT(ISERROR(SEARCH("D",C61)))</formula>
    </cfRule>
    <cfRule type="containsText" dxfId="51" priority="8" operator="containsText" text="S">
      <formula>NOT(ISERROR(SEARCH("S",C61)))</formula>
    </cfRule>
    <cfRule type="containsText" dxfId="50" priority="9" operator="containsText" text="A">
      <formula>NOT(ISERROR(SEARCH("A",C61)))</formula>
    </cfRule>
  </conditionalFormatting>
  <conditionalFormatting sqref="D48:K48 D50:K51 D52:D57 D58:K59 D68:K68 D106:K106 K107:K111">
    <cfRule type="containsText" dxfId="49" priority="64" operator="containsText" text="악화">
      <formula>NOT(ISERROR(SEARCH("악화",D48)))</formula>
    </cfRule>
  </conditionalFormatting>
  <conditionalFormatting sqref="D48:K48 D50:K51 D58:K59 D68:K68 D106:K106 K107:K111 D52:D57">
    <cfRule type="containsText" dxfId="48" priority="63" operator="containsText" text="개선">
      <formula>NOT(ISERROR(SEARCH("개선",D48)))</formula>
    </cfRule>
  </conditionalFormatting>
  <conditionalFormatting sqref="G4:G5">
    <cfRule type="containsText" dxfId="47" priority="14" operator="containsText" text="S">
      <formula>NOT(ISERROR(SEARCH("S",G4)))</formula>
    </cfRule>
    <cfRule type="containsText" dxfId="46" priority="15" operator="containsText" text="A">
      <formula>NOT(ISERROR(SEARCH("A",G4)))</formula>
    </cfRule>
  </conditionalFormatting>
  <conditionalFormatting sqref="G5">
    <cfRule type="containsText" dxfId="45" priority="10" operator="containsText" text="F">
      <formula>NOT(ISERROR(SEARCH("F",G5)))</formula>
    </cfRule>
    <cfRule type="containsText" dxfId="44" priority="11" operator="containsText" text="D">
      <formula>NOT(ISERROR(SEARCH("D",G5)))</formula>
    </cfRule>
  </conditionalFormatting>
  <conditionalFormatting sqref="J19 K21:K25 K27:K60 K62:K1048576">
    <cfRule type="containsText" dxfId="43" priority="16" operator="containsText" text="D">
      <formula>NOT(ISERROR(SEARCH("D",J19)))</formula>
    </cfRule>
    <cfRule type="containsText" dxfId="42" priority="17" operator="containsText" text="F">
      <formula>NOT(ISERROR(SEARCH("F",J19)))</formula>
    </cfRule>
    <cfRule type="containsText" dxfId="41" priority="18" operator="containsText" text="S">
      <formula>NOT(ISERROR(SEARCH("S",J19)))</formula>
    </cfRule>
    <cfRule type="containsText" dxfId="40" priority="19" operator="containsText" text="A">
      <formula>NOT(ISERROR(SEARCH("A",J19)))</formula>
    </cfRule>
  </conditionalFormatting>
  <conditionalFormatting sqref="K1:K18">
    <cfRule type="containsText" dxfId="39" priority="1" operator="containsText" text="D">
      <formula>NOT(ISERROR(SEARCH("D",K1)))</formula>
    </cfRule>
    <cfRule type="containsText" dxfId="38" priority="2" operator="containsText" text="F">
      <formula>NOT(ISERROR(SEARCH("F",K1)))</formula>
    </cfRule>
    <cfRule type="containsText" dxfId="37" priority="3" operator="containsText" text="S">
      <formula>NOT(ISERROR(SEARCH("S",K1)))</formula>
    </cfRule>
    <cfRule type="containsText" dxfId="36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D107:J111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 x14ac:dyDescent="0.25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 x14ac:dyDescent="0.25">
      <c r="A3" s="41" t="s">
        <v>156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9" t="s">
        <v>38</v>
      </c>
      <c r="B4" s="139" t="s">
        <v>142</v>
      </c>
      <c r="C4" s="139" t="s">
        <v>1</v>
      </c>
      <c r="D4" s="139" t="s">
        <v>10</v>
      </c>
      <c r="E4" s="140" t="s">
        <v>141</v>
      </c>
      <c r="F4" s="126" t="s">
        <v>45</v>
      </c>
      <c r="G4" s="150" t="s">
        <v>146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54" t="s">
        <v>6</v>
      </c>
      <c r="O4" s="254" t="s">
        <v>7</v>
      </c>
      <c r="P4" s="254" t="s">
        <v>26</v>
      </c>
      <c r="Q4" s="254" t="s">
        <v>14</v>
      </c>
      <c r="R4" s="254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89</v>
      </c>
      <c r="AZ4" s="99" t="s">
        <v>65</v>
      </c>
      <c r="BA4" s="99" t="s">
        <v>126</v>
      </c>
      <c r="BB4" t="s">
        <v>134</v>
      </c>
      <c r="BC4" t="s">
        <v>135</v>
      </c>
      <c r="BD4" t="s">
        <v>114</v>
      </c>
      <c r="BE4" t="s">
        <v>136</v>
      </c>
      <c r="BF4" t="s">
        <v>137</v>
      </c>
      <c r="BG4" t="s">
        <v>89</v>
      </c>
      <c r="BH4" t="s">
        <v>136</v>
      </c>
      <c r="BI4" t="s">
        <v>137</v>
      </c>
      <c r="BJ4" t="s">
        <v>89</v>
      </c>
      <c r="BL4" t="s">
        <v>138</v>
      </c>
      <c r="BM4" t="s">
        <v>139</v>
      </c>
      <c r="BN4" t="s">
        <v>140</v>
      </c>
    </row>
    <row r="5" spans="1:66" x14ac:dyDescent="0.25">
      <c r="A5" s="144" t="str">
        <f>W5</f>
        <v>인천교통공사</v>
      </c>
      <c r="B5" s="144" t="str">
        <f>V5</f>
        <v>63</v>
      </c>
      <c r="C5" s="145" t="str">
        <f>Y5</f>
        <v>70바4904</v>
      </c>
      <c r="D5" s="133" t="str">
        <f>Z5</f>
        <v>중형</v>
      </c>
      <c r="E5" s="129" t="str">
        <f>AZ5</f>
        <v>F</v>
      </c>
      <c r="F5" s="152">
        <f>G5/H5</f>
        <v>0.69457142857142862</v>
      </c>
      <c r="G5" s="153">
        <f>AE5</f>
        <v>2.431</v>
      </c>
      <c r="H5" s="154">
        <f>AF5</f>
        <v>3.5</v>
      </c>
      <c r="I5" s="155">
        <f>AC5</f>
        <v>5773.0010000000002</v>
      </c>
      <c r="J5" s="156">
        <f>AI5/AH5</f>
        <v>1.1703271824731331E-2</v>
      </c>
      <c r="K5" s="156">
        <f>AJ5/AH5</f>
        <v>0.34093642747205238</v>
      </c>
      <c r="L5" s="156">
        <f>AK5/AC5</f>
        <v>0.15156761621901677</v>
      </c>
      <c r="M5" s="157">
        <f>AG5</f>
        <v>11.887</v>
      </c>
      <c r="N5" s="158">
        <f>IF(AW5=0,AT5,"속도계이상")</f>
        <v>0.156</v>
      </c>
      <c r="O5" s="158">
        <f>IF(AW5=0,AU5,"속도계이상")</f>
        <v>7.899</v>
      </c>
      <c r="P5" s="159">
        <f>AQ5/60</f>
        <v>0</v>
      </c>
      <c r="Q5" s="160">
        <f>AN5</f>
        <v>81</v>
      </c>
      <c r="R5" s="161">
        <f>AC5/(AH5-AI5-AJ5)</f>
        <v>26.851465056005715</v>
      </c>
      <c r="S5" s="146">
        <f>IF(AW5=0,AL5,"속도계이상")</f>
        <v>9</v>
      </c>
      <c r="T5" s="146">
        <f>IF(AW5=0,AM5,"속도계이상")</f>
        <v>456</v>
      </c>
      <c r="U5" t="s">
        <v>118</v>
      </c>
      <c r="V5" s="5" t="s">
        <v>119</v>
      </c>
      <c r="W5" t="s">
        <v>118</v>
      </c>
      <c r="X5" s="5" t="s">
        <v>119</v>
      </c>
      <c r="Y5" t="s">
        <v>199</v>
      </c>
      <c r="Z5" t="s">
        <v>194</v>
      </c>
      <c r="AA5" t="s">
        <v>48</v>
      </c>
      <c r="AB5">
        <v>528</v>
      </c>
      <c r="AC5" s="1">
        <v>5773.0010000000002</v>
      </c>
      <c r="AD5" s="1">
        <v>2374.6790000000001</v>
      </c>
      <c r="AE5" s="28">
        <v>2.431</v>
      </c>
      <c r="AF5">
        <v>3.5</v>
      </c>
      <c r="AG5">
        <v>11.887</v>
      </c>
      <c r="AH5">
        <v>332.114306</v>
      </c>
      <c r="AI5">
        <v>3.8868239999999998</v>
      </c>
      <c r="AJ5">
        <v>113.229865</v>
      </c>
      <c r="AK5">
        <v>875</v>
      </c>
      <c r="AL5">
        <v>9</v>
      </c>
      <c r="AM5">
        <v>456</v>
      </c>
      <c r="AN5">
        <v>81</v>
      </c>
      <c r="AO5">
        <v>17.382572</v>
      </c>
      <c r="AP5">
        <v>1518.8</v>
      </c>
      <c r="AQ5">
        <v>0</v>
      </c>
      <c r="AR5">
        <v>6</v>
      </c>
      <c r="AS5">
        <v>733</v>
      </c>
      <c r="AT5">
        <v>0.156</v>
      </c>
      <c r="AU5">
        <v>7.899</v>
      </c>
      <c r="AV5">
        <v>47701</v>
      </c>
      <c r="AW5">
        <v>0</v>
      </c>
      <c r="AX5" s="29">
        <v>0.56999999999999995</v>
      </c>
      <c r="AY5">
        <v>0.79160000000000008</v>
      </c>
      <c r="AZ5" t="s">
        <v>70</v>
      </c>
      <c r="BA5" t="s">
        <v>433</v>
      </c>
      <c r="BB5">
        <v>3</v>
      </c>
      <c r="BC5" t="s">
        <v>434</v>
      </c>
      <c r="BD5">
        <v>10</v>
      </c>
      <c r="BE5">
        <v>117101.73699999998</v>
      </c>
      <c r="BF5">
        <v>5.6226834619882718E-2</v>
      </c>
      <c r="BG5">
        <v>4.4509162285099164E-2</v>
      </c>
      <c r="BH5">
        <v>286352.93099999992</v>
      </c>
      <c r="BI5">
        <v>2.2993513553384939E-2</v>
      </c>
      <c r="BJ5">
        <v>1.8201665328859518E-2</v>
      </c>
      <c r="BK5">
        <v>1</v>
      </c>
      <c r="BL5" t="s">
        <v>67</v>
      </c>
      <c r="BM5">
        <v>-1</v>
      </c>
      <c r="BN5" t="s">
        <v>435</v>
      </c>
    </row>
    <row r="6" spans="1:66" x14ac:dyDescent="0.25">
      <c r="A6" s="141" t="str">
        <f t="shared" ref="A6:A7" si="0">W6</f>
        <v>인천교통공사</v>
      </c>
      <c r="B6" s="141" t="str">
        <f t="shared" ref="B6:B7" si="1">V6</f>
        <v>63</v>
      </c>
      <c r="C6" s="142" t="str">
        <f t="shared" ref="C6:C7" si="2">Y6</f>
        <v>70바4905</v>
      </c>
      <c r="D6" s="116" t="str">
        <f t="shared" ref="D6:D7" si="3">Z6</f>
        <v>중형</v>
      </c>
      <c r="E6" s="112" t="str">
        <f>AZ6</f>
        <v>D</v>
      </c>
      <c r="F6" s="162">
        <f>G6/H6</f>
        <v>0.70571428571428574</v>
      </c>
      <c r="G6" s="163">
        <f>AE6</f>
        <v>2.4700000000000002</v>
      </c>
      <c r="H6" s="164">
        <f>AF6</f>
        <v>3.5</v>
      </c>
      <c r="I6" s="165">
        <f t="shared" ref="I6:I7" si="4">AC6</f>
        <v>6205.8689999999997</v>
      </c>
      <c r="J6" s="166">
        <f t="shared" ref="J6:J7" si="5">AI6/AH6</f>
        <v>8.5489635190393841E-3</v>
      </c>
      <c r="K6" s="166">
        <f t="shared" ref="K6:K7" si="6">AJ6/AH6</f>
        <v>0.35161239822292517</v>
      </c>
      <c r="L6" s="166">
        <f t="shared" ref="L6:L7" si="7">AK6/AC6</f>
        <v>0.16774443675817199</v>
      </c>
      <c r="M6" s="167">
        <f t="shared" ref="M6:M7" si="8">AG6</f>
        <v>9.8019999999999996</v>
      </c>
      <c r="N6" s="168">
        <f t="shared" ref="N6:N7" si="9">IF(AW6=0,AT6,"속도계이상")</f>
        <v>0.25800000000000001</v>
      </c>
      <c r="O6" s="168">
        <f t="shared" ref="O6:O7" si="10">IF(AW6=0,AU6,"속도계이상")</f>
        <v>6.3650000000000002</v>
      </c>
      <c r="P6" s="169">
        <f t="shared" ref="P6:P7" si="11">AQ6/60</f>
        <v>0</v>
      </c>
      <c r="Q6" s="170">
        <f t="shared" ref="Q6:Q7" si="12">AN6</f>
        <v>78</v>
      </c>
      <c r="R6" s="171">
        <f t="shared" ref="R6:R7" si="13">AC6/(AH6-AI6-AJ6)</f>
        <v>26.603217297089419</v>
      </c>
      <c r="S6" s="143">
        <f t="shared" ref="S6:S7" si="14">IF(AW6=0,AL6,"속도계이상")</f>
        <v>16</v>
      </c>
      <c r="T6" s="143">
        <f t="shared" ref="T6:T7" si="15">IF(AW6=0,AM6,"속도계이상")</f>
        <v>395</v>
      </c>
      <c r="U6" t="s">
        <v>118</v>
      </c>
      <c r="V6" s="5" t="s">
        <v>119</v>
      </c>
      <c r="W6" t="s">
        <v>118</v>
      </c>
      <c r="X6" s="5" t="s">
        <v>119</v>
      </c>
      <c r="Y6" t="s">
        <v>201</v>
      </c>
      <c r="Z6" t="s">
        <v>194</v>
      </c>
      <c r="AA6" t="s">
        <v>48</v>
      </c>
      <c r="AB6">
        <v>528</v>
      </c>
      <c r="AC6" s="1">
        <v>6205.8689999999997</v>
      </c>
      <c r="AD6" s="1">
        <v>2512.5250000000001</v>
      </c>
      <c r="AE6" s="28">
        <v>2.4700000000000002</v>
      </c>
      <c r="AF6">
        <v>3.5</v>
      </c>
      <c r="AG6">
        <v>9.8019999999999996</v>
      </c>
      <c r="AH6">
        <v>364.58431400000001</v>
      </c>
      <c r="AI6">
        <v>3.1168179999999999</v>
      </c>
      <c r="AJ6">
        <v>128.192365</v>
      </c>
      <c r="AK6">
        <v>1041</v>
      </c>
      <c r="AL6">
        <v>16</v>
      </c>
      <c r="AM6">
        <v>395</v>
      </c>
      <c r="AN6">
        <v>78</v>
      </c>
      <c r="AO6">
        <v>17.021766</v>
      </c>
      <c r="AP6">
        <v>1067.5</v>
      </c>
      <c r="AQ6">
        <v>0</v>
      </c>
      <c r="AR6">
        <v>0</v>
      </c>
      <c r="AS6">
        <v>0</v>
      </c>
      <c r="AT6">
        <v>0.25800000000000001</v>
      </c>
      <c r="AU6">
        <v>6.3650000000000002</v>
      </c>
      <c r="AV6">
        <v>55692</v>
      </c>
      <c r="AW6">
        <v>0</v>
      </c>
      <c r="AX6" s="29">
        <v>0.52</v>
      </c>
      <c r="AY6">
        <v>0.81208333333333338</v>
      </c>
      <c r="AZ6" t="s">
        <v>67</v>
      </c>
      <c r="BA6" t="s">
        <v>433</v>
      </c>
      <c r="BB6">
        <v>4</v>
      </c>
      <c r="BC6" t="s">
        <v>436</v>
      </c>
      <c r="BD6">
        <v>12</v>
      </c>
      <c r="BE6">
        <v>117101.73699999998</v>
      </c>
      <c r="BF6">
        <v>4.9770978205045766E-2</v>
      </c>
      <c r="BG6">
        <v>4.0418181884014248E-2</v>
      </c>
      <c r="BH6">
        <v>286352.93099999992</v>
      </c>
      <c r="BI6">
        <v>2.0353442793990473E-2</v>
      </c>
      <c r="BJ6">
        <v>1.6528691668953099E-2</v>
      </c>
      <c r="BK6">
        <v>1</v>
      </c>
      <c r="BL6" t="s">
        <v>70</v>
      </c>
      <c r="BM6">
        <v>1</v>
      </c>
      <c r="BN6" t="s">
        <v>437</v>
      </c>
    </row>
    <row r="7" spans="1:66" x14ac:dyDescent="0.25">
      <c r="A7" s="144" t="str">
        <f t="shared" si="0"/>
        <v>인천교통공사</v>
      </c>
      <c r="B7" s="144" t="str">
        <f t="shared" si="1"/>
        <v>63</v>
      </c>
      <c r="C7" s="145" t="str">
        <f t="shared" si="2"/>
        <v>70바4907</v>
      </c>
      <c r="D7" s="133" t="str">
        <f t="shared" si="3"/>
        <v>중형</v>
      </c>
      <c r="E7" s="129" t="str">
        <f t="shared" ref="E7:E44" si="16">AZ7</f>
        <v>F</v>
      </c>
      <c r="F7" s="152">
        <f t="shared" ref="F7:F44" si="17">G7/H7</f>
        <v>0.72057142857142853</v>
      </c>
      <c r="G7" s="153">
        <f t="shared" ref="G7:G44" si="18">AE7</f>
        <v>2.5219999999999998</v>
      </c>
      <c r="H7" s="154">
        <f t="shared" ref="H7:H44" si="19">AF7</f>
        <v>3.5</v>
      </c>
      <c r="I7" s="155">
        <f t="shared" si="4"/>
        <v>796.87199999999996</v>
      </c>
      <c r="J7" s="156">
        <f t="shared" si="5"/>
        <v>3.7405657129569044E-3</v>
      </c>
      <c r="K7" s="156">
        <f t="shared" si="6"/>
        <v>0.34099338187118572</v>
      </c>
      <c r="L7" s="156">
        <f t="shared" si="7"/>
        <v>0.17317712254916726</v>
      </c>
      <c r="M7" s="157">
        <f t="shared" si="8"/>
        <v>10.539</v>
      </c>
      <c r="N7" s="158">
        <f t="shared" si="9"/>
        <v>0.376</v>
      </c>
      <c r="O7" s="158">
        <f t="shared" si="10"/>
        <v>9.6630000000000003</v>
      </c>
      <c r="P7" s="159">
        <f t="shared" si="11"/>
        <v>0</v>
      </c>
      <c r="Q7" s="160">
        <f t="shared" si="12"/>
        <v>68</v>
      </c>
      <c r="R7" s="161">
        <f t="shared" si="13"/>
        <v>26.331009234747196</v>
      </c>
      <c r="S7" s="146">
        <f t="shared" si="14"/>
        <v>3</v>
      </c>
      <c r="T7" s="146">
        <f t="shared" si="15"/>
        <v>77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203</v>
      </c>
      <c r="Z7" s="4" t="s">
        <v>194</v>
      </c>
      <c r="AA7" s="4" t="s">
        <v>48</v>
      </c>
      <c r="AB7" s="4">
        <v>528</v>
      </c>
      <c r="AC7" s="4">
        <v>796.87199999999996</v>
      </c>
      <c r="AD7" s="4">
        <v>315.947</v>
      </c>
      <c r="AE7" s="4">
        <v>2.5219999999999998</v>
      </c>
      <c r="AF7" s="4">
        <v>3.5</v>
      </c>
      <c r="AG7" s="4">
        <v>10.539</v>
      </c>
      <c r="AH7" s="4">
        <v>46.18526</v>
      </c>
      <c r="AI7" s="4">
        <v>0.172759</v>
      </c>
      <c r="AJ7" s="4">
        <v>15.748868</v>
      </c>
      <c r="AK7" s="4">
        <v>138</v>
      </c>
      <c r="AL7" s="4">
        <v>3</v>
      </c>
      <c r="AM7" s="4">
        <v>77</v>
      </c>
      <c r="AN7" s="4">
        <v>68</v>
      </c>
      <c r="AO7" s="4">
        <v>17.253816</v>
      </c>
      <c r="AP7" s="4">
        <v>5.6</v>
      </c>
      <c r="AQ7" s="4">
        <v>0</v>
      </c>
      <c r="AR7" s="4">
        <v>0</v>
      </c>
      <c r="AS7" s="4">
        <v>0</v>
      </c>
      <c r="AT7" s="4">
        <v>0.376</v>
      </c>
      <c r="AU7" s="4">
        <v>9.6630000000000003</v>
      </c>
      <c r="AV7" s="4">
        <v>6812</v>
      </c>
      <c r="AW7" s="4">
        <v>0</v>
      </c>
      <c r="AX7" s="30">
        <v>0.56000000000000005</v>
      </c>
      <c r="AY7">
        <v>0.77839999999999998</v>
      </c>
      <c r="AZ7" t="s">
        <v>70</v>
      </c>
      <c r="BA7" t="s">
        <v>433</v>
      </c>
      <c r="BB7">
        <v>8</v>
      </c>
      <c r="BC7" t="s">
        <v>438</v>
      </c>
      <c r="BD7">
        <v>10</v>
      </c>
      <c r="BE7">
        <v>117101.73699999998</v>
      </c>
      <c r="BF7">
        <v>5.601820406814291E-2</v>
      </c>
      <c r="BG7">
        <v>4.3604570046642442E-2</v>
      </c>
      <c r="BH7">
        <v>286352.93099999992</v>
      </c>
      <c r="BI7">
        <v>2.2908195760706223E-2</v>
      </c>
      <c r="BJ7">
        <v>1.7831739580133725E-2</v>
      </c>
      <c r="BK7">
        <v>1</v>
      </c>
      <c r="BL7" t="s">
        <v>70</v>
      </c>
      <c r="BM7">
        <v>0</v>
      </c>
      <c r="BN7" t="s">
        <v>439</v>
      </c>
    </row>
    <row r="8" spans="1:66" x14ac:dyDescent="0.25">
      <c r="A8" s="141" t="str">
        <f t="shared" ref="A8:A44" si="20">W8</f>
        <v>인천교통공사</v>
      </c>
      <c r="B8" s="141" t="str">
        <f t="shared" ref="B8:B44" si="21">V8</f>
        <v>63</v>
      </c>
      <c r="C8" s="142" t="str">
        <f t="shared" ref="C8:C44" si="22">Y8</f>
        <v>70바4908</v>
      </c>
      <c r="D8" s="116" t="str">
        <f t="shared" ref="D8:D44" si="23">Z8</f>
        <v>중형</v>
      </c>
      <c r="E8" s="112" t="str">
        <f t="shared" si="16"/>
        <v>B</v>
      </c>
      <c r="F8" s="162">
        <f t="shared" si="17"/>
        <v>0.74057142857142855</v>
      </c>
      <c r="G8" s="163">
        <f t="shared" si="18"/>
        <v>2.5920000000000001</v>
      </c>
      <c r="H8" s="164">
        <f t="shared" si="19"/>
        <v>3.5</v>
      </c>
      <c r="I8" s="165">
        <f t="shared" ref="I8:I44" si="24">AC8</f>
        <v>6384.076</v>
      </c>
      <c r="J8" s="166">
        <f t="shared" ref="J8:J44" si="25">AI8/AH8</f>
        <v>6.6163844508788892E-3</v>
      </c>
      <c r="K8" s="166">
        <f t="shared" ref="K8:K44" si="26">AJ8/AH8</f>
        <v>0.34067132898559072</v>
      </c>
      <c r="L8" s="166">
        <f t="shared" ref="L8:L44" si="27">AK8/AC8</f>
        <v>0.23464632939833424</v>
      </c>
      <c r="M8" s="167">
        <f t="shared" ref="M8:M44" si="28">AG8</f>
        <v>9.6210000000000004</v>
      </c>
      <c r="N8" s="168">
        <f t="shared" ref="N8:N44" si="29">IF(AW8=0,AT8,"속도계이상")</f>
        <v>0.219</v>
      </c>
      <c r="O8" s="168">
        <f t="shared" ref="O8:O44" si="30">IF(AW8=0,AU8,"속도계이상")</f>
        <v>4.84</v>
      </c>
      <c r="P8" s="169">
        <f t="shared" ref="P8:P44" si="31">AQ8/60</f>
        <v>0</v>
      </c>
      <c r="Q8" s="170">
        <f t="shared" ref="Q8:Q44" si="32">AN8</f>
        <v>76</v>
      </c>
      <c r="R8" s="171">
        <f t="shared" ref="R8:R44" si="33">AC8/(AH8-AI8-AJ8)</f>
        <v>26.101299622368895</v>
      </c>
      <c r="S8" s="143">
        <f t="shared" ref="S8:S44" si="34">IF(AW8=0,AL8,"속도계이상")</f>
        <v>14</v>
      </c>
      <c r="T8" s="143">
        <f t="shared" ref="T8:T44" si="35">IF(AW8=0,AM8,"속도계이상")</f>
        <v>309</v>
      </c>
      <c r="U8" t="s">
        <v>118</v>
      </c>
      <c r="V8" s="5" t="s">
        <v>119</v>
      </c>
      <c r="W8" t="s">
        <v>118</v>
      </c>
      <c r="X8" s="5" t="s">
        <v>119</v>
      </c>
      <c r="Y8" t="s">
        <v>205</v>
      </c>
      <c r="Z8" t="s">
        <v>194</v>
      </c>
      <c r="AA8" t="s">
        <v>48</v>
      </c>
      <c r="AB8">
        <v>528</v>
      </c>
      <c r="AC8" s="1">
        <v>6384.076</v>
      </c>
      <c r="AD8" s="1">
        <v>2463.3679999999999</v>
      </c>
      <c r="AE8" s="28">
        <v>2.5920000000000001</v>
      </c>
      <c r="AF8">
        <v>3.5</v>
      </c>
      <c r="AG8">
        <v>9.6210000000000004</v>
      </c>
      <c r="AH8">
        <v>374.72626000000002</v>
      </c>
      <c r="AI8">
        <v>2.479333</v>
      </c>
      <c r="AJ8">
        <v>127.65849300000001</v>
      </c>
      <c r="AK8">
        <v>1498</v>
      </c>
      <c r="AL8">
        <v>14</v>
      </c>
      <c r="AM8">
        <v>309</v>
      </c>
      <c r="AN8">
        <v>76</v>
      </c>
      <c r="AO8">
        <v>17.036638</v>
      </c>
      <c r="AP8">
        <v>466.1</v>
      </c>
      <c r="AQ8">
        <v>0</v>
      </c>
      <c r="AR8">
        <v>1</v>
      </c>
      <c r="AS8">
        <v>6</v>
      </c>
      <c r="AT8">
        <v>0.219</v>
      </c>
      <c r="AU8">
        <v>4.84</v>
      </c>
      <c r="AV8">
        <v>54429</v>
      </c>
      <c r="AW8">
        <v>0</v>
      </c>
      <c r="AX8" s="29">
        <v>0.55000000000000004</v>
      </c>
      <c r="AY8">
        <v>0.90724137931034476</v>
      </c>
      <c r="AZ8" t="s">
        <v>68</v>
      </c>
      <c r="BA8" t="s">
        <v>440</v>
      </c>
      <c r="BB8">
        <v>2</v>
      </c>
      <c r="BC8" t="s">
        <v>441</v>
      </c>
      <c r="BD8">
        <v>5</v>
      </c>
      <c r="BE8">
        <v>48725.206999999995</v>
      </c>
      <c r="BF8">
        <v>0.27717768341138094</v>
      </c>
      <c r="BG8">
        <v>0.25146706381218731</v>
      </c>
      <c r="BH8">
        <v>286352.93099999992</v>
      </c>
      <c r="BI8">
        <v>4.716396634333736E-2</v>
      </c>
      <c r="BJ8">
        <v>4.2789101879076065E-2</v>
      </c>
      <c r="BK8">
        <v>1</v>
      </c>
      <c r="BL8" t="s">
        <v>69</v>
      </c>
      <c r="BM8">
        <v>1</v>
      </c>
      <c r="BN8" t="s">
        <v>437</v>
      </c>
    </row>
    <row r="9" spans="1:66" x14ac:dyDescent="0.25">
      <c r="A9" s="144" t="str">
        <f t="shared" si="20"/>
        <v>인천교통공사</v>
      </c>
      <c r="B9" s="144" t="str">
        <f t="shared" si="21"/>
        <v>63</v>
      </c>
      <c r="C9" s="145" t="str">
        <f t="shared" si="22"/>
        <v>70바4909</v>
      </c>
      <c r="D9" s="133" t="str">
        <f t="shared" si="23"/>
        <v>중형</v>
      </c>
      <c r="E9" s="129" t="str">
        <f t="shared" si="16"/>
        <v>C</v>
      </c>
      <c r="F9" s="152">
        <f t="shared" si="17"/>
        <v>0.79228571428571437</v>
      </c>
      <c r="G9" s="153">
        <f t="shared" si="18"/>
        <v>2.7730000000000001</v>
      </c>
      <c r="H9" s="154">
        <f t="shared" si="19"/>
        <v>3.5</v>
      </c>
      <c r="I9" s="155">
        <f t="shared" si="24"/>
        <v>6877.2219999999998</v>
      </c>
      <c r="J9" s="156">
        <f t="shared" si="25"/>
        <v>4.7471892144691488E-3</v>
      </c>
      <c r="K9" s="156">
        <f t="shared" si="26"/>
        <v>0.33161792387814831</v>
      </c>
      <c r="L9" s="156">
        <f t="shared" si="27"/>
        <v>9.8004688521033639E-2</v>
      </c>
      <c r="M9" s="157">
        <f t="shared" si="28"/>
        <v>9.4600000000000009</v>
      </c>
      <c r="N9" s="158">
        <f t="shared" si="29"/>
        <v>0.14499999999999999</v>
      </c>
      <c r="O9" s="158">
        <f t="shared" si="30"/>
        <v>3.024</v>
      </c>
      <c r="P9" s="159">
        <f t="shared" si="31"/>
        <v>0</v>
      </c>
      <c r="Q9" s="160">
        <f t="shared" si="32"/>
        <v>72</v>
      </c>
      <c r="R9" s="161">
        <f t="shared" si="33"/>
        <v>25.784413530849989</v>
      </c>
      <c r="S9" s="146">
        <f t="shared" si="34"/>
        <v>10</v>
      </c>
      <c r="T9" s="146">
        <f t="shared" si="35"/>
        <v>208</v>
      </c>
      <c r="U9" t="s">
        <v>118</v>
      </c>
      <c r="V9" s="5" t="s">
        <v>119</v>
      </c>
      <c r="W9" t="s">
        <v>118</v>
      </c>
      <c r="X9" s="5" t="s">
        <v>119</v>
      </c>
      <c r="Y9" t="s">
        <v>206</v>
      </c>
      <c r="Z9" t="s">
        <v>194</v>
      </c>
      <c r="AA9" t="s">
        <v>48</v>
      </c>
      <c r="AB9">
        <v>528</v>
      </c>
      <c r="AC9" s="1">
        <v>6877.2219999999998</v>
      </c>
      <c r="AD9" s="1">
        <v>2480.3910000000001</v>
      </c>
      <c r="AE9" s="28">
        <v>2.7730000000000001</v>
      </c>
      <c r="AF9">
        <v>3.5</v>
      </c>
      <c r="AG9">
        <v>9.4600000000000009</v>
      </c>
      <c r="AH9">
        <v>401.90793200000002</v>
      </c>
      <c r="AI9">
        <v>1.9079330000000001</v>
      </c>
      <c r="AJ9">
        <v>133.27987400000001</v>
      </c>
      <c r="AK9">
        <v>674</v>
      </c>
      <c r="AL9">
        <v>10</v>
      </c>
      <c r="AM9">
        <v>208</v>
      </c>
      <c r="AN9">
        <v>72</v>
      </c>
      <c r="AO9">
        <v>17.111436000000001</v>
      </c>
      <c r="AP9">
        <v>825.5</v>
      </c>
      <c r="AQ9">
        <v>0</v>
      </c>
      <c r="AR9">
        <v>0</v>
      </c>
      <c r="AS9">
        <v>0</v>
      </c>
      <c r="AT9">
        <v>0.14499999999999999</v>
      </c>
      <c r="AU9">
        <v>3.024</v>
      </c>
      <c r="AV9">
        <v>59095</v>
      </c>
      <c r="AW9">
        <v>0</v>
      </c>
      <c r="AX9" s="29">
        <v>0.59</v>
      </c>
      <c r="AY9">
        <v>0.87551724137931042</v>
      </c>
      <c r="AZ9" t="s">
        <v>69</v>
      </c>
      <c r="BA9" t="s">
        <v>440</v>
      </c>
      <c r="BB9">
        <v>1</v>
      </c>
      <c r="BC9" t="s">
        <v>442</v>
      </c>
      <c r="BD9">
        <v>4</v>
      </c>
      <c r="BE9">
        <v>48725.206999999995</v>
      </c>
      <c r="BF9">
        <v>0.26549153500774253</v>
      </c>
      <c r="BG9">
        <v>0.23244241633953736</v>
      </c>
      <c r="BH9">
        <v>286352.93099999992</v>
      </c>
      <c r="BI9">
        <v>4.5175476132982215E-2</v>
      </c>
      <c r="BJ9">
        <v>3.9551908241945467E-2</v>
      </c>
      <c r="BK9">
        <v>1</v>
      </c>
      <c r="BL9" t="s">
        <v>67</v>
      </c>
      <c r="BM9">
        <v>1</v>
      </c>
      <c r="BN9" t="s">
        <v>437</v>
      </c>
    </row>
    <row r="10" spans="1:66" x14ac:dyDescent="0.25">
      <c r="A10" s="141" t="str">
        <f t="shared" si="20"/>
        <v>인천교통공사</v>
      </c>
      <c r="B10" s="141" t="str">
        <f t="shared" si="21"/>
        <v>63</v>
      </c>
      <c r="C10" s="142" t="str">
        <f t="shared" si="22"/>
        <v>70바4910</v>
      </c>
      <c r="D10" s="116" t="str">
        <f t="shared" si="23"/>
        <v>중형</v>
      </c>
      <c r="E10" s="112" t="str">
        <f t="shared" si="16"/>
        <v>B</v>
      </c>
      <c r="F10" s="162">
        <f t="shared" si="17"/>
        <v>0.73257142857142854</v>
      </c>
      <c r="G10" s="163">
        <f t="shared" si="18"/>
        <v>2.5640000000000001</v>
      </c>
      <c r="H10" s="164">
        <f t="shared" si="19"/>
        <v>3.5</v>
      </c>
      <c r="I10" s="165">
        <f t="shared" si="24"/>
        <v>6765.7690000000002</v>
      </c>
      <c r="J10" s="166">
        <f t="shared" si="25"/>
        <v>7.2520374644080617E-3</v>
      </c>
      <c r="K10" s="166">
        <f t="shared" si="26"/>
        <v>0.35569699632722207</v>
      </c>
      <c r="L10" s="166">
        <f t="shared" si="27"/>
        <v>0.22436473961792072</v>
      </c>
      <c r="M10" s="167">
        <f t="shared" si="28"/>
        <v>9.6549999999999994</v>
      </c>
      <c r="N10" s="168">
        <f t="shared" si="29"/>
        <v>0.13300000000000001</v>
      </c>
      <c r="O10" s="168">
        <f t="shared" si="30"/>
        <v>9.4450000000000003</v>
      </c>
      <c r="P10" s="169">
        <f t="shared" si="31"/>
        <v>0</v>
      </c>
      <c r="Q10" s="170">
        <f t="shared" si="32"/>
        <v>71</v>
      </c>
      <c r="R10" s="171">
        <f t="shared" si="33"/>
        <v>26.860858859034352</v>
      </c>
      <c r="S10" s="143">
        <f t="shared" si="34"/>
        <v>9</v>
      </c>
      <c r="T10" s="143">
        <f t="shared" si="35"/>
        <v>639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207</v>
      </c>
      <c r="Z10" s="4" t="s">
        <v>194</v>
      </c>
      <c r="AA10" s="4" t="s">
        <v>48</v>
      </c>
      <c r="AB10" s="4">
        <v>528</v>
      </c>
      <c r="AC10" s="4">
        <v>6765.7690000000002</v>
      </c>
      <c r="AD10" s="4">
        <v>2638.2640000000001</v>
      </c>
      <c r="AE10" s="4">
        <v>2.5640000000000001</v>
      </c>
      <c r="AF10" s="4">
        <v>3.5</v>
      </c>
      <c r="AG10" s="4">
        <v>9.6549999999999994</v>
      </c>
      <c r="AH10" s="4">
        <v>395.38764300000003</v>
      </c>
      <c r="AI10" s="4">
        <v>2.8673660000000001</v>
      </c>
      <c r="AJ10" s="4">
        <v>140.63819699999999</v>
      </c>
      <c r="AK10" s="4">
        <v>1518</v>
      </c>
      <c r="AL10" s="4">
        <v>9</v>
      </c>
      <c r="AM10" s="4">
        <v>639</v>
      </c>
      <c r="AN10" s="4">
        <v>71</v>
      </c>
      <c r="AO10" s="4">
        <v>17.111736000000001</v>
      </c>
      <c r="AP10" s="4">
        <v>697.5</v>
      </c>
      <c r="AQ10" s="4">
        <v>0</v>
      </c>
      <c r="AR10" s="4">
        <v>0</v>
      </c>
      <c r="AS10" s="4">
        <v>0</v>
      </c>
      <c r="AT10" s="4">
        <v>0.13300000000000001</v>
      </c>
      <c r="AU10" s="4">
        <v>9.4450000000000003</v>
      </c>
      <c r="AV10" s="4">
        <v>57622</v>
      </c>
      <c r="AW10" s="4">
        <v>0</v>
      </c>
      <c r="AX10" s="30">
        <v>0.53</v>
      </c>
      <c r="AY10">
        <v>0.91206896551724137</v>
      </c>
      <c r="AZ10" t="s">
        <v>68</v>
      </c>
      <c r="BA10" t="s">
        <v>440</v>
      </c>
      <c r="BB10">
        <v>1</v>
      </c>
      <c r="BC10" t="s">
        <v>443</v>
      </c>
      <c r="BD10">
        <v>6</v>
      </c>
      <c r="BE10">
        <v>48725.206999999995</v>
      </c>
      <c r="BF10">
        <v>0.2280620993564994</v>
      </c>
      <c r="BG10">
        <v>0.20800836303377274</v>
      </c>
      <c r="BH10">
        <v>286352.93099999992</v>
      </c>
      <c r="BI10">
        <v>3.8806562800644089E-2</v>
      </c>
      <c r="BJ10">
        <v>3.5394261588863316E-2</v>
      </c>
      <c r="BK10">
        <v>1</v>
      </c>
      <c r="BL10" t="s">
        <v>69</v>
      </c>
      <c r="BM10">
        <v>1</v>
      </c>
      <c r="BN10" t="s">
        <v>437</v>
      </c>
    </row>
    <row r="11" spans="1:66" x14ac:dyDescent="0.25">
      <c r="A11" s="144" t="str">
        <f t="shared" si="20"/>
        <v>인천교통공사</v>
      </c>
      <c r="B11" s="144" t="str">
        <f t="shared" si="21"/>
        <v>63</v>
      </c>
      <c r="C11" s="145" t="str">
        <f t="shared" si="22"/>
        <v>70바4911</v>
      </c>
      <c r="D11" s="133" t="str">
        <f t="shared" si="23"/>
        <v>중형</v>
      </c>
      <c r="E11" s="129" t="str">
        <f t="shared" si="16"/>
        <v>D</v>
      </c>
      <c r="F11" s="152">
        <f t="shared" si="17"/>
        <v>0.74485714285714288</v>
      </c>
      <c r="G11" s="153">
        <f t="shared" si="18"/>
        <v>2.6070000000000002</v>
      </c>
      <c r="H11" s="154">
        <f t="shared" si="19"/>
        <v>3.5</v>
      </c>
      <c r="I11" s="155">
        <f t="shared" si="24"/>
        <v>6151.39</v>
      </c>
      <c r="J11" s="156">
        <f t="shared" si="25"/>
        <v>7.1169650728354896E-3</v>
      </c>
      <c r="K11" s="156">
        <f t="shared" si="26"/>
        <v>0.3295409276585386</v>
      </c>
      <c r="L11" s="156">
        <f t="shared" si="27"/>
        <v>0.10306613627163941</v>
      </c>
      <c r="M11" s="157">
        <f t="shared" si="28"/>
        <v>11.03</v>
      </c>
      <c r="N11" s="158">
        <f t="shared" si="29"/>
        <v>8.1000000000000003E-2</v>
      </c>
      <c r="O11" s="158">
        <f t="shared" si="30"/>
        <v>7.1040000000000001</v>
      </c>
      <c r="P11" s="159">
        <f t="shared" si="31"/>
        <v>0</v>
      </c>
      <c r="Q11" s="160">
        <f t="shared" si="32"/>
        <v>83</v>
      </c>
      <c r="R11" s="161">
        <f t="shared" si="33"/>
        <v>25.684168720135595</v>
      </c>
      <c r="S11" s="146">
        <f t="shared" si="34"/>
        <v>5</v>
      </c>
      <c r="T11" s="146">
        <f t="shared" si="35"/>
        <v>437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208</v>
      </c>
      <c r="Z11" t="s">
        <v>194</v>
      </c>
      <c r="AA11" t="s">
        <v>48</v>
      </c>
      <c r="AB11">
        <v>528</v>
      </c>
      <c r="AC11" s="1">
        <v>6151.39</v>
      </c>
      <c r="AD11" s="1">
        <v>2359.6579999999999</v>
      </c>
      <c r="AE11" s="28">
        <v>2.6070000000000002</v>
      </c>
      <c r="AF11">
        <v>3.5</v>
      </c>
      <c r="AG11">
        <v>11.03</v>
      </c>
      <c r="AH11">
        <v>361.05235499999998</v>
      </c>
      <c r="AI11">
        <v>2.5695969999999999</v>
      </c>
      <c r="AJ11">
        <v>118.981528</v>
      </c>
      <c r="AK11">
        <v>634</v>
      </c>
      <c r="AL11">
        <v>5</v>
      </c>
      <c r="AM11">
        <v>437</v>
      </c>
      <c r="AN11">
        <v>83</v>
      </c>
      <c r="AO11">
        <v>17.037389999999998</v>
      </c>
      <c r="AP11">
        <v>580.6</v>
      </c>
      <c r="AQ11">
        <v>0</v>
      </c>
      <c r="AR11">
        <v>2</v>
      </c>
      <c r="AS11">
        <v>68</v>
      </c>
      <c r="AT11">
        <v>8.1000000000000003E-2</v>
      </c>
      <c r="AU11">
        <v>7.1040000000000001</v>
      </c>
      <c r="AV11">
        <v>53910</v>
      </c>
      <c r="AW11">
        <v>0</v>
      </c>
      <c r="AX11" s="29">
        <v>0.61</v>
      </c>
      <c r="AY11">
        <v>0.81931034482758625</v>
      </c>
      <c r="AZ11" t="s">
        <v>67</v>
      </c>
      <c r="BA11" t="s">
        <v>440</v>
      </c>
      <c r="BB11">
        <v>1</v>
      </c>
      <c r="BC11" t="s">
        <v>444</v>
      </c>
      <c r="BD11">
        <v>5</v>
      </c>
      <c r="BE11">
        <v>48725.206999999995</v>
      </c>
      <c r="BF11">
        <v>0.22926868222437724</v>
      </c>
      <c r="BG11">
        <v>0.1878422030914208</v>
      </c>
      <c r="BH11">
        <v>286352.93099999992</v>
      </c>
      <c r="BI11">
        <v>3.9011872380660229E-2</v>
      </c>
      <c r="BJ11">
        <v>3.1962830612568521E-2</v>
      </c>
      <c r="BK11">
        <v>1</v>
      </c>
      <c r="BL11" t="s">
        <v>67</v>
      </c>
      <c r="BM11">
        <v>0</v>
      </c>
      <c r="BN11" t="s">
        <v>439</v>
      </c>
    </row>
    <row r="12" spans="1:66" s="2" customFormat="1" x14ac:dyDescent="0.25">
      <c r="A12" s="141" t="str">
        <f t="shared" si="20"/>
        <v>인천교통공사</v>
      </c>
      <c r="B12" s="141" t="str">
        <f t="shared" si="21"/>
        <v>63</v>
      </c>
      <c r="C12" s="142" t="str">
        <f t="shared" si="22"/>
        <v>70바4912</v>
      </c>
      <c r="D12" s="116" t="str">
        <f t="shared" si="23"/>
        <v>중형</v>
      </c>
      <c r="E12" s="112" t="str">
        <f t="shared" si="16"/>
        <v>F</v>
      </c>
      <c r="F12" s="162">
        <f t="shared" si="17"/>
        <v>0.83457142857142852</v>
      </c>
      <c r="G12" s="163">
        <f t="shared" si="18"/>
        <v>2.9209999999999998</v>
      </c>
      <c r="H12" s="164">
        <f t="shared" si="19"/>
        <v>3.5</v>
      </c>
      <c r="I12" s="165">
        <f t="shared" si="24"/>
        <v>5786.5709999999999</v>
      </c>
      <c r="J12" s="166">
        <f t="shared" si="25"/>
        <v>4.4300350520770403E-3</v>
      </c>
      <c r="K12" s="166">
        <f t="shared" si="26"/>
        <v>0.32430336005690175</v>
      </c>
      <c r="L12" s="166">
        <f t="shared" si="27"/>
        <v>8.3123494034722814E-2</v>
      </c>
      <c r="M12" s="167">
        <f t="shared" si="28"/>
        <v>8.2170000000000005</v>
      </c>
      <c r="N12" s="168">
        <f t="shared" si="29"/>
        <v>0.104</v>
      </c>
      <c r="O12" s="168">
        <f t="shared" si="30"/>
        <v>2.1949999999999998</v>
      </c>
      <c r="P12" s="169">
        <f t="shared" si="31"/>
        <v>0</v>
      </c>
      <c r="Q12" s="170">
        <f t="shared" si="32"/>
        <v>83</v>
      </c>
      <c r="R12" s="171">
        <f t="shared" si="33"/>
        <v>25.540811946772237</v>
      </c>
      <c r="S12" s="143">
        <f t="shared" si="34"/>
        <v>6</v>
      </c>
      <c r="T12" s="143">
        <f t="shared" si="35"/>
        <v>127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209</v>
      </c>
      <c r="Z12" t="s">
        <v>194</v>
      </c>
      <c r="AA12" t="s">
        <v>48</v>
      </c>
      <c r="AB12">
        <v>528</v>
      </c>
      <c r="AC12" s="1">
        <v>5786.5709999999999</v>
      </c>
      <c r="AD12" s="1">
        <v>1981.279</v>
      </c>
      <c r="AE12" s="28">
        <v>2.9209999999999998</v>
      </c>
      <c r="AF12">
        <v>3.5</v>
      </c>
      <c r="AG12">
        <v>8.2170000000000005</v>
      </c>
      <c r="AH12">
        <v>337.51380799999998</v>
      </c>
      <c r="AI12">
        <v>1.495198</v>
      </c>
      <c r="AJ12">
        <v>109.456862</v>
      </c>
      <c r="AK12">
        <v>481</v>
      </c>
      <c r="AL12">
        <v>6</v>
      </c>
      <c r="AM12">
        <v>127</v>
      </c>
      <c r="AN12">
        <v>83</v>
      </c>
      <c r="AO12">
        <v>17.144694000000001</v>
      </c>
      <c r="AP12">
        <v>563.5</v>
      </c>
      <c r="AQ12">
        <v>0</v>
      </c>
      <c r="AR12">
        <v>0</v>
      </c>
      <c r="AS12">
        <v>0</v>
      </c>
      <c r="AT12">
        <v>0.104</v>
      </c>
      <c r="AU12">
        <v>2.1949999999999998</v>
      </c>
      <c r="AV12">
        <v>45531</v>
      </c>
      <c r="AW12">
        <v>0</v>
      </c>
      <c r="AX12" s="29">
        <v>0.57999999999999996</v>
      </c>
      <c r="AY12" s="2">
        <v>0.71593749999999989</v>
      </c>
      <c r="AZ12" s="2" t="s">
        <v>70</v>
      </c>
      <c r="BA12" s="2" t="s">
        <v>445</v>
      </c>
      <c r="BB12" s="2">
        <v>11</v>
      </c>
      <c r="BC12" s="2" t="s">
        <v>446</v>
      </c>
      <c r="BD12" s="2">
        <v>10</v>
      </c>
      <c r="BE12" s="2">
        <v>115061.63600000001</v>
      </c>
      <c r="BF12" s="2">
        <v>4.6158060884863475E-2</v>
      </c>
      <c r="BG12" s="2">
        <v>3.3046286714756942E-2</v>
      </c>
      <c r="BH12" s="2">
        <v>286352.93099999992</v>
      </c>
      <c r="BI12" s="2">
        <v>1.8547119393724668E-2</v>
      </c>
      <c r="BJ12" s="2">
        <v>1.3278578290944752E-2</v>
      </c>
      <c r="BK12" s="2">
        <v>1</v>
      </c>
      <c r="BL12" s="2" t="s">
        <v>70</v>
      </c>
      <c r="BM12" s="2">
        <v>0</v>
      </c>
      <c r="BN12" s="2" t="s">
        <v>439</v>
      </c>
    </row>
    <row r="13" spans="1:66" x14ac:dyDescent="0.25">
      <c r="A13" s="144" t="str">
        <f t="shared" si="20"/>
        <v>인천교통공사</v>
      </c>
      <c r="B13" s="144" t="str">
        <f t="shared" si="21"/>
        <v>63</v>
      </c>
      <c r="C13" s="145" t="str">
        <f t="shared" si="22"/>
        <v>70바4913</v>
      </c>
      <c r="D13" s="133" t="str">
        <f t="shared" si="23"/>
        <v>중형</v>
      </c>
      <c r="E13" s="129" t="str">
        <f t="shared" si="16"/>
        <v>F</v>
      </c>
      <c r="F13" s="152">
        <f t="shared" si="17"/>
        <v>0.71857142857142864</v>
      </c>
      <c r="G13" s="153">
        <f t="shared" si="18"/>
        <v>2.5150000000000001</v>
      </c>
      <c r="H13" s="154">
        <f t="shared" si="19"/>
        <v>3.5</v>
      </c>
      <c r="I13" s="155">
        <f t="shared" si="24"/>
        <v>6009.0249999999996</v>
      </c>
      <c r="J13" s="156">
        <f t="shared" si="25"/>
        <v>1.2563992667420474E-2</v>
      </c>
      <c r="K13" s="156">
        <f t="shared" si="26"/>
        <v>0.34731875753560282</v>
      </c>
      <c r="L13" s="156">
        <f t="shared" si="27"/>
        <v>0.19836828770058371</v>
      </c>
      <c r="M13" s="157">
        <f t="shared" si="28"/>
        <v>11.435</v>
      </c>
      <c r="N13" s="158">
        <f t="shared" si="29"/>
        <v>0.15</v>
      </c>
      <c r="O13" s="158">
        <f t="shared" si="30"/>
        <v>9.17</v>
      </c>
      <c r="P13" s="159">
        <f t="shared" si="31"/>
        <v>0</v>
      </c>
      <c r="Q13" s="160">
        <f t="shared" si="32"/>
        <v>77</v>
      </c>
      <c r="R13" s="161">
        <f t="shared" si="33"/>
        <v>26.651062015122278</v>
      </c>
      <c r="S13" s="146">
        <f t="shared" si="34"/>
        <v>9</v>
      </c>
      <c r="T13" s="146">
        <f t="shared" si="35"/>
        <v>551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210</v>
      </c>
      <c r="Z13" s="4" t="s">
        <v>194</v>
      </c>
      <c r="AA13" s="4" t="s">
        <v>48</v>
      </c>
      <c r="AB13" s="4">
        <v>528</v>
      </c>
      <c r="AC13" s="4">
        <v>6009.0249999999996</v>
      </c>
      <c r="AD13" s="4">
        <v>2388.8049999999998</v>
      </c>
      <c r="AE13" s="4">
        <v>2.5150000000000001</v>
      </c>
      <c r="AF13" s="4">
        <v>3.5</v>
      </c>
      <c r="AG13" s="4">
        <v>11.435</v>
      </c>
      <c r="AH13" s="4">
        <v>352.232934</v>
      </c>
      <c r="AI13" s="4">
        <v>4.4254519999999999</v>
      </c>
      <c r="AJ13" s="4">
        <v>122.33710499999999</v>
      </c>
      <c r="AK13" s="4">
        <v>1192</v>
      </c>
      <c r="AL13" s="4">
        <v>9</v>
      </c>
      <c r="AM13" s="4">
        <v>551</v>
      </c>
      <c r="AN13" s="4">
        <v>77</v>
      </c>
      <c r="AO13" s="4">
        <v>17.059804</v>
      </c>
      <c r="AP13" s="4">
        <v>379.7</v>
      </c>
      <c r="AQ13" s="4">
        <v>0</v>
      </c>
      <c r="AR13" s="4">
        <v>4</v>
      </c>
      <c r="AS13" s="4">
        <v>197</v>
      </c>
      <c r="AT13" s="4">
        <v>0.15</v>
      </c>
      <c r="AU13" s="4">
        <v>9.17</v>
      </c>
      <c r="AV13" s="4">
        <v>51769</v>
      </c>
      <c r="AW13" s="4">
        <v>0</v>
      </c>
      <c r="AX13" s="30">
        <v>0.57999999999999996</v>
      </c>
      <c r="AY13">
        <v>0.7596551724137931</v>
      </c>
      <c r="AZ13" t="s">
        <v>70</v>
      </c>
      <c r="BA13" t="s">
        <v>445</v>
      </c>
      <c r="BB13">
        <v>8</v>
      </c>
      <c r="BC13" t="s">
        <v>447</v>
      </c>
      <c r="BD13">
        <v>8</v>
      </c>
      <c r="BE13">
        <v>115061.63600000001</v>
      </c>
      <c r="BF13">
        <v>6.0066180529538091E-2</v>
      </c>
      <c r="BG13">
        <v>4.5629584726404278E-2</v>
      </c>
      <c r="BH13">
        <v>286352.93099999992</v>
      </c>
      <c r="BI13">
        <v>2.4135646091920052E-2</v>
      </c>
      <c r="BJ13">
        <v>1.8334768393275819E-2</v>
      </c>
      <c r="BK13">
        <v>1</v>
      </c>
      <c r="BL13" t="s">
        <v>70</v>
      </c>
      <c r="BM13">
        <v>0</v>
      </c>
      <c r="BN13" t="s">
        <v>439</v>
      </c>
    </row>
    <row r="14" spans="1:66" x14ac:dyDescent="0.25">
      <c r="A14" s="141" t="str">
        <f t="shared" si="20"/>
        <v>인천교통공사</v>
      </c>
      <c r="B14" s="141" t="str">
        <f t="shared" si="21"/>
        <v>63</v>
      </c>
      <c r="C14" s="142" t="str">
        <f t="shared" si="22"/>
        <v>70바4914</v>
      </c>
      <c r="D14" s="116" t="str">
        <f t="shared" si="23"/>
        <v>중형</v>
      </c>
      <c r="E14" s="112" t="str">
        <f t="shared" si="16"/>
        <v>F</v>
      </c>
      <c r="F14" s="162">
        <f t="shared" si="17"/>
        <v>0.82171428571428573</v>
      </c>
      <c r="G14" s="163">
        <f t="shared" si="18"/>
        <v>2.8759999999999999</v>
      </c>
      <c r="H14" s="164">
        <f t="shared" si="19"/>
        <v>3.5</v>
      </c>
      <c r="I14" s="165">
        <f t="shared" si="24"/>
        <v>5990.9070000000002</v>
      </c>
      <c r="J14" s="166">
        <f t="shared" si="25"/>
        <v>4.0119009833935694E-3</v>
      </c>
      <c r="K14" s="166">
        <f t="shared" si="26"/>
        <v>0.31420513419830509</v>
      </c>
      <c r="L14" s="166">
        <f t="shared" si="27"/>
        <v>0.11867985932680977</v>
      </c>
      <c r="M14" s="167">
        <f t="shared" si="28"/>
        <v>9.2509999999999994</v>
      </c>
      <c r="N14" s="168">
        <f t="shared" si="29"/>
        <v>0.1</v>
      </c>
      <c r="O14" s="168">
        <f t="shared" si="30"/>
        <v>4.7069999999999999</v>
      </c>
      <c r="P14" s="169">
        <f t="shared" si="31"/>
        <v>0</v>
      </c>
      <c r="Q14" s="170">
        <f t="shared" si="32"/>
        <v>72</v>
      </c>
      <c r="R14" s="171">
        <f t="shared" si="33"/>
        <v>25.127816630378195</v>
      </c>
      <c r="S14" s="143">
        <f t="shared" si="34"/>
        <v>6</v>
      </c>
      <c r="T14" s="143">
        <f t="shared" si="35"/>
        <v>282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212</v>
      </c>
      <c r="Z14" t="s">
        <v>194</v>
      </c>
      <c r="AA14" t="s">
        <v>48</v>
      </c>
      <c r="AB14">
        <v>528</v>
      </c>
      <c r="AC14" s="1">
        <v>5990.9070000000002</v>
      </c>
      <c r="AD14" s="1">
        <v>2083.1660000000002</v>
      </c>
      <c r="AE14" s="28">
        <v>2.8759999999999999</v>
      </c>
      <c r="AF14">
        <v>3.5</v>
      </c>
      <c r="AG14">
        <v>9.2509999999999994</v>
      </c>
      <c r="AH14">
        <v>349.69681600000001</v>
      </c>
      <c r="AI14">
        <v>1.402949</v>
      </c>
      <c r="AJ14">
        <v>109.876535</v>
      </c>
      <c r="AK14">
        <v>711</v>
      </c>
      <c r="AL14">
        <v>6</v>
      </c>
      <c r="AM14">
        <v>282</v>
      </c>
      <c r="AN14">
        <v>72</v>
      </c>
      <c r="AO14">
        <v>17.131716999999998</v>
      </c>
      <c r="AP14">
        <v>299.89999999999998</v>
      </c>
      <c r="AQ14">
        <v>0</v>
      </c>
      <c r="AR14">
        <v>0</v>
      </c>
      <c r="AS14">
        <v>0</v>
      </c>
      <c r="AT14">
        <v>0.1</v>
      </c>
      <c r="AU14">
        <v>4.7069999999999999</v>
      </c>
      <c r="AV14">
        <v>51591</v>
      </c>
      <c r="AW14">
        <v>0</v>
      </c>
      <c r="AX14" s="29">
        <v>0.62</v>
      </c>
      <c r="AY14">
        <v>0.77931034482758621</v>
      </c>
      <c r="AZ14" t="s">
        <v>70</v>
      </c>
      <c r="BA14" t="s">
        <v>445</v>
      </c>
      <c r="BB14">
        <v>5</v>
      </c>
      <c r="BC14" t="s">
        <v>448</v>
      </c>
      <c r="BD14">
        <v>9</v>
      </c>
      <c r="BE14">
        <v>115061.63600000001</v>
      </c>
      <c r="BF14">
        <v>5.7954025614584508E-2</v>
      </c>
      <c r="BG14">
        <v>4.5164171685848617E-2</v>
      </c>
      <c r="BH14">
        <v>286352.93099999992</v>
      </c>
      <c r="BI14">
        <v>2.3286945157896782E-2</v>
      </c>
      <c r="BJ14">
        <v>1.8147757260981629E-2</v>
      </c>
      <c r="BK14">
        <v>1</v>
      </c>
      <c r="BL14" t="s">
        <v>70</v>
      </c>
      <c r="BM14">
        <v>0</v>
      </c>
      <c r="BN14" t="s">
        <v>439</v>
      </c>
    </row>
    <row r="15" spans="1:66" x14ac:dyDescent="0.25">
      <c r="A15" s="144" t="str">
        <f t="shared" si="20"/>
        <v>인천교통공사</v>
      </c>
      <c r="B15" s="144" t="str">
        <f t="shared" si="21"/>
        <v>63</v>
      </c>
      <c r="C15" s="145" t="str">
        <f t="shared" si="22"/>
        <v>70바4915</v>
      </c>
      <c r="D15" s="133" t="str">
        <f t="shared" si="23"/>
        <v>중형</v>
      </c>
      <c r="E15" s="129" t="str">
        <f t="shared" si="16"/>
        <v>F</v>
      </c>
      <c r="F15" s="152">
        <f t="shared" si="17"/>
        <v>0.71342857142857141</v>
      </c>
      <c r="G15" s="153">
        <f t="shared" si="18"/>
        <v>2.4969999999999999</v>
      </c>
      <c r="H15" s="154">
        <f t="shared" si="19"/>
        <v>3.5</v>
      </c>
      <c r="I15" s="155">
        <f t="shared" si="24"/>
        <v>6626.5150000000003</v>
      </c>
      <c r="J15" s="156">
        <f t="shared" si="25"/>
        <v>9.8705396379307336E-3</v>
      </c>
      <c r="K15" s="156">
        <f t="shared" si="26"/>
        <v>0.36209637038248754</v>
      </c>
      <c r="L15" s="156">
        <f t="shared" si="27"/>
        <v>0.17490339944903166</v>
      </c>
      <c r="M15" s="157">
        <f t="shared" si="28"/>
        <v>12.596</v>
      </c>
      <c r="N15" s="158">
        <f t="shared" si="29"/>
        <v>0.21099999999999999</v>
      </c>
      <c r="O15" s="158">
        <f t="shared" si="30"/>
        <v>23.315000000000001</v>
      </c>
      <c r="P15" s="159">
        <f t="shared" si="31"/>
        <v>0</v>
      </c>
      <c r="Q15" s="160">
        <f t="shared" si="32"/>
        <v>73</v>
      </c>
      <c r="R15" s="161">
        <f t="shared" si="33"/>
        <v>28.127469319013038</v>
      </c>
      <c r="S15" s="146">
        <f t="shared" si="34"/>
        <v>14</v>
      </c>
      <c r="T15" s="146">
        <f t="shared" si="35"/>
        <v>1545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214</v>
      </c>
      <c r="Z15" t="s">
        <v>194</v>
      </c>
      <c r="AA15" t="s">
        <v>48</v>
      </c>
      <c r="AB15">
        <v>528</v>
      </c>
      <c r="AC15" s="1">
        <v>6626.5150000000003</v>
      </c>
      <c r="AD15" s="1">
        <v>2653.3530000000001</v>
      </c>
      <c r="AE15" s="28">
        <v>2.4969999999999999</v>
      </c>
      <c r="AF15">
        <v>3.5</v>
      </c>
      <c r="AG15">
        <v>12.596</v>
      </c>
      <c r="AH15">
        <v>375.12153699999999</v>
      </c>
      <c r="AI15">
        <v>3.7026520000000001</v>
      </c>
      <c r="AJ15">
        <v>135.83014700000001</v>
      </c>
      <c r="AK15">
        <v>1159</v>
      </c>
      <c r="AL15">
        <v>14</v>
      </c>
      <c r="AM15">
        <v>1545</v>
      </c>
      <c r="AN15">
        <v>73</v>
      </c>
      <c r="AO15">
        <v>17.664981000000001</v>
      </c>
      <c r="AP15">
        <v>690.9</v>
      </c>
      <c r="AQ15">
        <v>0</v>
      </c>
      <c r="AR15">
        <v>1</v>
      </c>
      <c r="AS15">
        <v>4</v>
      </c>
      <c r="AT15">
        <v>0.21099999999999999</v>
      </c>
      <c r="AU15">
        <v>23.315000000000001</v>
      </c>
      <c r="AV15">
        <v>53996</v>
      </c>
      <c r="AW15">
        <v>0</v>
      </c>
      <c r="AX15" s="29">
        <v>0.57999999999999996</v>
      </c>
      <c r="AY15">
        <v>0.76793103448275857</v>
      </c>
      <c r="AZ15" t="s">
        <v>70</v>
      </c>
      <c r="BA15" t="s">
        <v>445</v>
      </c>
      <c r="BB15">
        <v>6</v>
      </c>
      <c r="BC15" t="s">
        <v>449</v>
      </c>
      <c r="BD15">
        <v>10</v>
      </c>
      <c r="BE15">
        <v>115061.63600000001</v>
      </c>
      <c r="BF15">
        <v>5.7110069250188647E-2</v>
      </c>
      <c r="BG15">
        <v>4.3856594558679345E-2</v>
      </c>
      <c r="BH15">
        <v>286352.93099999992</v>
      </c>
      <c r="BI15">
        <v>2.2947828670906816E-2</v>
      </c>
      <c r="BJ15">
        <v>1.7622349810382579E-2</v>
      </c>
      <c r="BK15">
        <v>1</v>
      </c>
      <c r="BL15" t="s">
        <v>70</v>
      </c>
      <c r="BM15">
        <v>0</v>
      </c>
      <c r="BN15" t="s">
        <v>439</v>
      </c>
    </row>
    <row r="16" spans="1:66" x14ac:dyDescent="0.25">
      <c r="A16" s="141" t="str">
        <f t="shared" si="20"/>
        <v>인천교통공사</v>
      </c>
      <c r="B16" s="141" t="str">
        <f t="shared" si="21"/>
        <v>63</v>
      </c>
      <c r="C16" s="142" t="str">
        <f t="shared" si="22"/>
        <v>70바4916</v>
      </c>
      <c r="D16" s="116" t="str">
        <f t="shared" si="23"/>
        <v>중형</v>
      </c>
      <c r="E16" s="112" t="str">
        <f t="shared" si="16"/>
        <v>F</v>
      </c>
      <c r="F16" s="162">
        <f t="shared" si="17"/>
        <v>0.90028571428571424</v>
      </c>
      <c r="G16" s="163">
        <f t="shared" si="18"/>
        <v>3.1509999999999998</v>
      </c>
      <c r="H16" s="164">
        <f t="shared" si="19"/>
        <v>3.5</v>
      </c>
      <c r="I16" s="165">
        <f t="shared" si="24"/>
        <v>4610.1949999999997</v>
      </c>
      <c r="J16" s="166">
        <f t="shared" si="25"/>
        <v>3.7749534406976994E-3</v>
      </c>
      <c r="K16" s="166">
        <f t="shared" si="26"/>
        <v>0.31090563979641023</v>
      </c>
      <c r="L16" s="166">
        <f t="shared" si="27"/>
        <v>0.30063804242553732</v>
      </c>
      <c r="M16" s="167">
        <f t="shared" si="28"/>
        <v>7.2469999999999999</v>
      </c>
      <c r="N16" s="168">
        <f t="shared" si="29"/>
        <v>0.13</v>
      </c>
      <c r="O16" s="168">
        <f t="shared" si="30"/>
        <v>2.3860000000000001</v>
      </c>
      <c r="P16" s="169">
        <f t="shared" si="31"/>
        <v>0</v>
      </c>
      <c r="Q16" s="170">
        <f t="shared" si="32"/>
        <v>73</v>
      </c>
      <c r="R16" s="171">
        <f t="shared" si="33"/>
        <v>25.361272828993588</v>
      </c>
      <c r="S16" s="143">
        <f t="shared" si="34"/>
        <v>6</v>
      </c>
      <c r="T16" s="143">
        <f t="shared" si="35"/>
        <v>110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215</v>
      </c>
      <c r="Z16" s="4" t="s">
        <v>194</v>
      </c>
      <c r="AA16" s="4" t="s">
        <v>48</v>
      </c>
      <c r="AB16" s="4">
        <v>528</v>
      </c>
      <c r="AC16" s="4">
        <v>4610.1949999999997</v>
      </c>
      <c r="AD16" s="4">
        <v>1463.2339999999999</v>
      </c>
      <c r="AE16" s="4">
        <v>3.1509999999999998</v>
      </c>
      <c r="AF16" s="4">
        <v>3.5</v>
      </c>
      <c r="AG16" s="4">
        <v>7.2469999999999999</v>
      </c>
      <c r="AH16" s="4">
        <v>265.24989399999998</v>
      </c>
      <c r="AI16" s="4">
        <v>1.001306</v>
      </c>
      <c r="AJ16" s="4">
        <v>82.467687999999995</v>
      </c>
      <c r="AK16" s="4">
        <v>1386</v>
      </c>
      <c r="AL16" s="4">
        <v>6</v>
      </c>
      <c r="AM16" s="4">
        <v>110</v>
      </c>
      <c r="AN16" s="4">
        <v>73</v>
      </c>
      <c r="AO16" s="4">
        <v>17.380572000000001</v>
      </c>
      <c r="AP16" s="4">
        <v>189</v>
      </c>
      <c r="AQ16" s="4">
        <v>0</v>
      </c>
      <c r="AR16" s="4">
        <v>0</v>
      </c>
      <c r="AS16" s="4">
        <v>0</v>
      </c>
      <c r="AT16" s="4">
        <v>0.13</v>
      </c>
      <c r="AU16" s="4">
        <v>2.3860000000000001</v>
      </c>
      <c r="AV16" s="4">
        <v>39579</v>
      </c>
      <c r="AW16" s="4">
        <v>0</v>
      </c>
      <c r="AX16" s="30">
        <v>0.59</v>
      </c>
      <c r="AY16">
        <v>0.79620689655172416</v>
      </c>
      <c r="AZ16" t="s">
        <v>70</v>
      </c>
      <c r="BA16" t="s">
        <v>445</v>
      </c>
      <c r="BB16">
        <v>1</v>
      </c>
      <c r="BC16" t="s">
        <v>450</v>
      </c>
      <c r="BD16">
        <v>8</v>
      </c>
      <c r="BE16">
        <v>115061.63600000001</v>
      </c>
      <c r="BF16">
        <v>5.8929624466664103E-2</v>
      </c>
      <c r="BG16">
        <v>4.6920173411561177E-2</v>
      </c>
      <c r="BH16">
        <v>286352.93099999992</v>
      </c>
      <c r="BI16">
        <v>2.367895790806486E-2</v>
      </c>
      <c r="BJ16">
        <v>1.885334958955923E-2</v>
      </c>
      <c r="BK16">
        <v>1</v>
      </c>
      <c r="BL16" t="s">
        <v>70</v>
      </c>
      <c r="BM16">
        <v>0</v>
      </c>
      <c r="BN16" t="s">
        <v>439</v>
      </c>
    </row>
    <row r="17" spans="1:66" x14ac:dyDescent="0.25">
      <c r="A17" s="144" t="str">
        <f t="shared" si="20"/>
        <v>인천교통공사</v>
      </c>
      <c r="B17" s="144" t="str">
        <f t="shared" si="21"/>
        <v>63</v>
      </c>
      <c r="C17" s="145" t="str">
        <f t="shared" si="22"/>
        <v>70바4917</v>
      </c>
      <c r="D17" s="133" t="str">
        <f t="shared" si="23"/>
        <v>중형</v>
      </c>
      <c r="E17" s="129" t="str">
        <f t="shared" si="16"/>
        <v>D</v>
      </c>
      <c r="F17" s="152">
        <f t="shared" si="17"/>
        <v>0.81428571428571428</v>
      </c>
      <c r="G17" s="153">
        <f t="shared" si="18"/>
        <v>2.85</v>
      </c>
      <c r="H17" s="154">
        <f t="shared" si="19"/>
        <v>3.5</v>
      </c>
      <c r="I17" s="155">
        <f t="shared" si="24"/>
        <v>6707.9</v>
      </c>
      <c r="J17" s="156">
        <f t="shared" si="25"/>
        <v>5.0773757165461144E-3</v>
      </c>
      <c r="K17" s="156">
        <f t="shared" si="26"/>
        <v>0.3149482276189835</v>
      </c>
      <c r="L17" s="156">
        <f t="shared" si="27"/>
        <v>0.21646118755497251</v>
      </c>
      <c r="M17" s="157">
        <f t="shared" si="28"/>
        <v>8.8550000000000004</v>
      </c>
      <c r="N17" s="158">
        <f t="shared" si="29"/>
        <v>0.313</v>
      </c>
      <c r="O17" s="158">
        <f t="shared" si="30"/>
        <v>3.339</v>
      </c>
      <c r="P17" s="159">
        <f t="shared" si="31"/>
        <v>0</v>
      </c>
      <c r="Q17" s="160">
        <f t="shared" si="32"/>
        <v>76</v>
      </c>
      <c r="R17" s="161">
        <f t="shared" si="33"/>
        <v>25.108268388707316</v>
      </c>
      <c r="S17" s="146">
        <f t="shared" si="34"/>
        <v>21</v>
      </c>
      <c r="T17" s="146">
        <f t="shared" si="35"/>
        <v>224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216</v>
      </c>
      <c r="Z17" t="s">
        <v>194</v>
      </c>
      <c r="AA17" t="s">
        <v>48</v>
      </c>
      <c r="AB17">
        <v>528</v>
      </c>
      <c r="AC17" s="1">
        <v>6707.9</v>
      </c>
      <c r="AD17" s="1">
        <v>2353.2489999999998</v>
      </c>
      <c r="AE17" s="28">
        <v>2.85</v>
      </c>
      <c r="AF17">
        <v>3.5</v>
      </c>
      <c r="AG17">
        <v>8.8550000000000004</v>
      </c>
      <c r="AH17">
        <v>392.89568300000002</v>
      </c>
      <c r="AI17">
        <v>1.9948790000000001</v>
      </c>
      <c r="AJ17">
        <v>123.741799</v>
      </c>
      <c r="AK17">
        <v>1452</v>
      </c>
      <c r="AL17">
        <v>21</v>
      </c>
      <c r="AM17">
        <v>224</v>
      </c>
      <c r="AN17">
        <v>76</v>
      </c>
      <c r="AO17">
        <v>17.072979</v>
      </c>
      <c r="AP17">
        <v>363</v>
      </c>
      <c r="AQ17">
        <v>0</v>
      </c>
      <c r="AR17">
        <v>0</v>
      </c>
      <c r="AS17">
        <v>0</v>
      </c>
      <c r="AT17">
        <v>0.313</v>
      </c>
      <c r="AU17">
        <v>3.339</v>
      </c>
      <c r="AV17">
        <v>56700</v>
      </c>
      <c r="AW17">
        <v>0</v>
      </c>
      <c r="AX17" s="29">
        <v>0.6</v>
      </c>
      <c r="AY17">
        <v>0.81562499999999993</v>
      </c>
      <c r="AZ17" t="s">
        <v>67</v>
      </c>
      <c r="BA17" t="s">
        <v>445</v>
      </c>
      <c r="BB17">
        <v>3</v>
      </c>
      <c r="BC17" t="s">
        <v>451</v>
      </c>
      <c r="BD17">
        <v>11</v>
      </c>
      <c r="BE17">
        <v>115061.63600000001</v>
      </c>
      <c r="BF17">
        <v>4.7978685093613652E-2</v>
      </c>
      <c r="BG17">
        <v>3.913261502947863E-2</v>
      </c>
      <c r="BH17">
        <v>286352.93099999992</v>
      </c>
      <c r="BI17">
        <v>1.9278678170750074E-2</v>
      </c>
      <c r="BJ17">
        <v>1.5724171883018029E-2</v>
      </c>
      <c r="BK17">
        <v>1</v>
      </c>
      <c r="BL17" t="s">
        <v>70</v>
      </c>
      <c r="BM17">
        <v>1</v>
      </c>
      <c r="BN17" t="s">
        <v>437</v>
      </c>
    </row>
    <row r="18" spans="1:66" x14ac:dyDescent="0.25">
      <c r="A18" s="141" t="str">
        <f t="shared" si="20"/>
        <v>인천교통공사</v>
      </c>
      <c r="B18" s="141" t="str">
        <f t="shared" si="21"/>
        <v>순환41</v>
      </c>
      <c r="C18" s="142" t="str">
        <f t="shared" si="22"/>
        <v>70바4919</v>
      </c>
      <c r="D18" s="116" t="str">
        <f t="shared" si="23"/>
        <v>중형</v>
      </c>
      <c r="E18" s="112" t="str">
        <f t="shared" si="16"/>
        <v>F</v>
      </c>
      <c r="F18" s="162">
        <f t="shared" si="17"/>
        <v>0.75242424242424244</v>
      </c>
      <c r="G18" s="163">
        <f t="shared" si="18"/>
        <v>2.4830000000000001</v>
      </c>
      <c r="H18" s="164">
        <f t="shared" si="19"/>
        <v>3.3</v>
      </c>
      <c r="I18" s="165">
        <f t="shared" si="24"/>
        <v>6393.0780000000004</v>
      </c>
      <c r="J18" s="166">
        <f t="shared" si="25"/>
        <v>9.3391451835780608E-3</v>
      </c>
      <c r="K18" s="166">
        <f t="shared" si="26"/>
        <v>0.35335380136316535</v>
      </c>
      <c r="L18" s="166">
        <f t="shared" si="27"/>
        <v>0.17941279615233849</v>
      </c>
      <c r="M18" s="167">
        <f t="shared" si="28"/>
        <v>9.9930000000000003</v>
      </c>
      <c r="N18" s="168">
        <f t="shared" si="29"/>
        <v>1.6E-2</v>
      </c>
      <c r="O18" s="168">
        <f t="shared" si="30"/>
        <v>12.952</v>
      </c>
      <c r="P18" s="169">
        <f t="shared" si="31"/>
        <v>0</v>
      </c>
      <c r="Q18" s="170">
        <f t="shared" si="32"/>
        <v>79</v>
      </c>
      <c r="R18" s="171">
        <f t="shared" si="33"/>
        <v>24.254188994089422</v>
      </c>
      <c r="S18" s="143">
        <f t="shared" si="34"/>
        <v>1</v>
      </c>
      <c r="T18" s="143">
        <f t="shared" si="35"/>
        <v>828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217</v>
      </c>
      <c r="Z18" t="s">
        <v>194</v>
      </c>
      <c r="AA18" t="s">
        <v>48</v>
      </c>
      <c r="AB18">
        <v>528</v>
      </c>
      <c r="AC18" s="1">
        <v>6393.0780000000004</v>
      </c>
      <c r="AD18" s="1">
        <v>2574.3670000000002</v>
      </c>
      <c r="AE18" s="28">
        <v>2.4830000000000001</v>
      </c>
      <c r="AF18">
        <v>3.3</v>
      </c>
      <c r="AG18">
        <v>9.9930000000000003</v>
      </c>
      <c r="AH18">
        <v>413.59427699999998</v>
      </c>
      <c r="AI18">
        <v>3.8626170000000002</v>
      </c>
      <c r="AJ18">
        <v>146.14510999999999</v>
      </c>
      <c r="AK18">
        <v>1147</v>
      </c>
      <c r="AL18">
        <v>1</v>
      </c>
      <c r="AM18">
        <v>828</v>
      </c>
      <c r="AN18">
        <v>79</v>
      </c>
      <c r="AO18">
        <v>15.457364999999999</v>
      </c>
      <c r="AP18">
        <v>31.7</v>
      </c>
      <c r="AQ18">
        <v>0</v>
      </c>
      <c r="AR18">
        <v>1</v>
      </c>
      <c r="AS18">
        <v>49</v>
      </c>
      <c r="AT18">
        <v>1.6E-2</v>
      </c>
      <c r="AU18">
        <v>12.952</v>
      </c>
      <c r="AV18">
        <v>54231</v>
      </c>
      <c r="AW18">
        <v>0</v>
      </c>
      <c r="AX18" s="29">
        <v>0.57999999999999996</v>
      </c>
      <c r="AY18">
        <v>0.73103448275862071</v>
      </c>
      <c r="AZ18" t="s">
        <v>70</v>
      </c>
      <c r="BA18" t="s">
        <v>445</v>
      </c>
      <c r="BB18">
        <v>10</v>
      </c>
      <c r="BC18" t="s">
        <v>452</v>
      </c>
      <c r="BD18">
        <v>11</v>
      </c>
      <c r="BE18">
        <v>115061.63600000001</v>
      </c>
      <c r="BF18">
        <v>6.4048993706294938E-2</v>
      </c>
      <c r="BG18">
        <v>4.6822022985291471E-2</v>
      </c>
      <c r="BH18">
        <v>286352.93099999992</v>
      </c>
      <c r="BI18">
        <v>2.5736010364077615E-2</v>
      </c>
      <c r="BJ18">
        <v>1.8813911024773981E-2</v>
      </c>
      <c r="BK18">
        <v>1</v>
      </c>
      <c r="BL18" t="s">
        <v>70</v>
      </c>
      <c r="BM18">
        <v>0</v>
      </c>
      <c r="BN18" t="s">
        <v>439</v>
      </c>
    </row>
    <row r="19" spans="1:66" x14ac:dyDescent="0.25">
      <c r="A19" s="144" t="str">
        <f t="shared" si="20"/>
        <v>인천교통공사</v>
      </c>
      <c r="B19" s="144" t="str">
        <f t="shared" si="21"/>
        <v>순환41</v>
      </c>
      <c r="C19" s="145" t="str">
        <f t="shared" si="22"/>
        <v>70바4920</v>
      </c>
      <c r="D19" s="133" t="str">
        <f t="shared" si="23"/>
        <v>중형</v>
      </c>
      <c r="E19" s="129" t="str">
        <f t="shared" si="16"/>
        <v>F</v>
      </c>
      <c r="F19" s="152">
        <f t="shared" si="17"/>
        <v>0.65848484848484856</v>
      </c>
      <c r="G19" s="153">
        <f t="shared" si="18"/>
        <v>2.173</v>
      </c>
      <c r="H19" s="154">
        <f t="shared" si="19"/>
        <v>3.3</v>
      </c>
      <c r="I19" s="155">
        <f t="shared" si="24"/>
        <v>6412.4040000000005</v>
      </c>
      <c r="J19" s="156">
        <f t="shared" si="25"/>
        <v>7.6012841383133137E-3</v>
      </c>
      <c r="K19" s="156">
        <f t="shared" si="26"/>
        <v>0.34530550600964383</v>
      </c>
      <c r="L19" s="156">
        <f t="shared" si="27"/>
        <v>0.15641559702102362</v>
      </c>
      <c r="M19" s="157">
        <f t="shared" si="28"/>
        <v>11.146000000000001</v>
      </c>
      <c r="N19" s="158">
        <f t="shared" si="29"/>
        <v>0</v>
      </c>
      <c r="O19" s="158">
        <f t="shared" si="30"/>
        <v>21.817</v>
      </c>
      <c r="P19" s="159">
        <f t="shared" si="31"/>
        <v>0</v>
      </c>
      <c r="Q19" s="160">
        <f t="shared" si="32"/>
        <v>71</v>
      </c>
      <c r="R19" s="161">
        <f t="shared" si="33"/>
        <v>23.473167050406072</v>
      </c>
      <c r="S19" s="146">
        <f t="shared" si="34"/>
        <v>0</v>
      </c>
      <c r="T19" s="146">
        <f t="shared" si="35"/>
        <v>1399</v>
      </c>
      <c r="U19" t="s">
        <v>118</v>
      </c>
      <c r="V19" t="s">
        <v>120</v>
      </c>
      <c r="W19" s="4" t="s">
        <v>118</v>
      </c>
      <c r="X19" s="4" t="s">
        <v>120</v>
      </c>
      <c r="Y19" s="4" t="s">
        <v>218</v>
      </c>
      <c r="Z19" s="4" t="s">
        <v>194</v>
      </c>
      <c r="AA19" s="4" t="s">
        <v>48</v>
      </c>
      <c r="AB19" s="4">
        <v>528</v>
      </c>
      <c r="AC19" s="4">
        <v>6412.4040000000005</v>
      </c>
      <c r="AD19" s="4">
        <v>2950.57</v>
      </c>
      <c r="AE19" s="4">
        <v>2.173</v>
      </c>
      <c r="AF19" s="4">
        <v>3.3</v>
      </c>
      <c r="AG19" s="4">
        <v>11.146000000000001</v>
      </c>
      <c r="AH19" s="4">
        <v>422.16511600000001</v>
      </c>
      <c r="AI19" s="4">
        <v>3.2089970000000001</v>
      </c>
      <c r="AJ19" s="4">
        <v>145.77593899999999</v>
      </c>
      <c r="AK19" s="4">
        <v>1003</v>
      </c>
      <c r="AL19" s="4">
        <v>0</v>
      </c>
      <c r="AM19" s="4">
        <v>1399</v>
      </c>
      <c r="AN19" s="4">
        <v>71</v>
      </c>
      <c r="AO19" s="4">
        <v>15.189327</v>
      </c>
      <c r="AP19" s="4">
        <v>29.4</v>
      </c>
      <c r="AQ19" s="4">
        <v>0</v>
      </c>
      <c r="AR19" s="4">
        <v>2</v>
      </c>
      <c r="AS19" s="4">
        <v>204</v>
      </c>
      <c r="AT19" s="4">
        <v>0</v>
      </c>
      <c r="AU19" s="4">
        <v>21.817</v>
      </c>
      <c r="AV19" s="4">
        <v>57861</v>
      </c>
      <c r="AW19" s="4">
        <v>0</v>
      </c>
      <c r="AX19" s="30">
        <v>0.56000000000000005</v>
      </c>
      <c r="AY19">
        <v>0.76687499999999997</v>
      </c>
      <c r="AZ19" t="s">
        <v>70</v>
      </c>
      <c r="BA19" t="s">
        <v>445</v>
      </c>
      <c r="BB19">
        <v>7</v>
      </c>
      <c r="BC19" t="s">
        <v>453</v>
      </c>
      <c r="BD19">
        <v>14</v>
      </c>
      <c r="BE19">
        <v>115061.63600000001</v>
      </c>
      <c r="BF19">
        <v>2.2926068946212443E-2</v>
      </c>
      <c r="BG19">
        <v>1.7581429123126668E-2</v>
      </c>
      <c r="BH19">
        <v>286352.93099999992</v>
      </c>
      <c r="BI19">
        <v>9.2120970816953179E-3</v>
      </c>
      <c r="BJ19">
        <v>7.0645269495250964E-3</v>
      </c>
      <c r="BK19">
        <v>1</v>
      </c>
      <c r="BL19" t="s">
        <v>70</v>
      </c>
      <c r="BM19">
        <v>0</v>
      </c>
      <c r="BN19" t="s">
        <v>439</v>
      </c>
    </row>
    <row r="20" spans="1:66" x14ac:dyDescent="0.25">
      <c r="A20" s="141" t="str">
        <f t="shared" si="20"/>
        <v>인천교통공사</v>
      </c>
      <c r="B20" s="141" t="str">
        <f t="shared" si="21"/>
        <v>순환41</v>
      </c>
      <c r="C20" s="142" t="str">
        <f t="shared" si="22"/>
        <v>70바4921</v>
      </c>
      <c r="D20" s="116" t="str">
        <f t="shared" si="23"/>
        <v>중형</v>
      </c>
      <c r="E20" s="112" t="str">
        <f t="shared" si="16"/>
        <v>D</v>
      </c>
      <c r="F20" s="162">
        <f t="shared" si="17"/>
        <v>0.84393939393939399</v>
      </c>
      <c r="G20" s="163">
        <f t="shared" si="18"/>
        <v>2.7850000000000001</v>
      </c>
      <c r="H20" s="164">
        <f t="shared" si="19"/>
        <v>3.3</v>
      </c>
      <c r="I20" s="165">
        <f t="shared" si="24"/>
        <v>6428.0770000000002</v>
      </c>
      <c r="J20" s="166">
        <f t="shared" si="25"/>
        <v>5.2620442338968945E-3</v>
      </c>
      <c r="K20" s="166">
        <f t="shared" si="26"/>
        <v>0.2768790966942774</v>
      </c>
      <c r="L20" s="166">
        <f t="shared" si="27"/>
        <v>8.5095433673243182E-2</v>
      </c>
      <c r="M20" s="167">
        <f t="shared" si="28"/>
        <v>5.7690000000000001</v>
      </c>
      <c r="N20" s="168">
        <f t="shared" si="29"/>
        <v>0</v>
      </c>
      <c r="O20" s="168">
        <f t="shared" si="30"/>
        <v>7.0780000000000003</v>
      </c>
      <c r="P20" s="169">
        <f t="shared" si="31"/>
        <v>0</v>
      </c>
      <c r="Q20" s="170">
        <f t="shared" si="32"/>
        <v>74</v>
      </c>
      <c r="R20" s="171">
        <f t="shared" si="33"/>
        <v>21.167862145889835</v>
      </c>
      <c r="S20" s="143">
        <f t="shared" si="34"/>
        <v>0</v>
      </c>
      <c r="T20" s="143">
        <f t="shared" si="35"/>
        <v>455</v>
      </c>
      <c r="U20" t="s">
        <v>118</v>
      </c>
      <c r="V20" s="5" t="s">
        <v>120</v>
      </c>
      <c r="W20" t="s">
        <v>118</v>
      </c>
      <c r="X20" s="5" t="s">
        <v>120</v>
      </c>
      <c r="Y20" t="s">
        <v>219</v>
      </c>
      <c r="Z20" t="s">
        <v>194</v>
      </c>
      <c r="AA20" t="s">
        <v>48</v>
      </c>
      <c r="AB20">
        <v>528</v>
      </c>
      <c r="AC20" s="1">
        <v>6428.0770000000002</v>
      </c>
      <c r="AD20" s="1">
        <v>2307.9870000000001</v>
      </c>
      <c r="AE20" s="28">
        <v>2.7850000000000001</v>
      </c>
      <c r="AF20">
        <v>3.3</v>
      </c>
      <c r="AG20">
        <v>5.7690000000000001</v>
      </c>
      <c r="AH20">
        <v>423.024</v>
      </c>
      <c r="AI20">
        <v>2.2259709999999999</v>
      </c>
      <c r="AJ20">
        <v>117.126503</v>
      </c>
      <c r="AK20">
        <v>547</v>
      </c>
      <c r="AL20">
        <v>0</v>
      </c>
      <c r="AM20">
        <v>455</v>
      </c>
      <c r="AN20">
        <v>74</v>
      </c>
      <c r="AO20">
        <v>15.195537</v>
      </c>
      <c r="AP20">
        <v>42.4</v>
      </c>
      <c r="AQ20">
        <v>0</v>
      </c>
      <c r="AR20">
        <v>0</v>
      </c>
      <c r="AS20">
        <v>0</v>
      </c>
      <c r="AT20">
        <v>0</v>
      </c>
      <c r="AU20">
        <v>7.0780000000000003</v>
      </c>
      <c r="AV20">
        <v>53464</v>
      </c>
      <c r="AW20">
        <v>0</v>
      </c>
      <c r="AX20" s="29">
        <v>0.56000000000000005</v>
      </c>
      <c r="AY20">
        <v>0.82444444444444442</v>
      </c>
      <c r="AZ20" t="s">
        <v>67</v>
      </c>
      <c r="BA20" t="s">
        <v>445</v>
      </c>
      <c r="BB20">
        <v>2</v>
      </c>
      <c r="BC20" t="s">
        <v>454</v>
      </c>
      <c r="BD20">
        <v>14</v>
      </c>
      <c r="BE20">
        <v>115061.63600000001</v>
      </c>
      <c r="BF20">
        <v>6.3616503766728991E-2</v>
      </c>
      <c r="BG20">
        <v>5.2448273105458791E-2</v>
      </c>
      <c r="BH20">
        <v>286352.93099999992</v>
      </c>
      <c r="BI20">
        <v>2.5562228311886922E-2</v>
      </c>
      <c r="BJ20">
        <v>2.1074637119355661E-2</v>
      </c>
      <c r="BK20">
        <v>1</v>
      </c>
      <c r="BL20" t="s">
        <v>70</v>
      </c>
      <c r="BM20">
        <v>1</v>
      </c>
      <c r="BN20" t="s">
        <v>437</v>
      </c>
    </row>
    <row r="21" spans="1:66" x14ac:dyDescent="0.25">
      <c r="A21" s="144" t="str">
        <f t="shared" si="20"/>
        <v>인천교통공사</v>
      </c>
      <c r="B21" s="144" t="str">
        <f t="shared" si="21"/>
        <v>순환41</v>
      </c>
      <c r="C21" s="145" t="str">
        <f t="shared" si="22"/>
        <v>70바4922</v>
      </c>
      <c r="D21" s="133" t="str">
        <f t="shared" si="23"/>
        <v>중형</v>
      </c>
      <c r="E21" s="129" t="str">
        <f t="shared" si="16"/>
        <v>D</v>
      </c>
      <c r="F21" s="152">
        <f t="shared" si="17"/>
        <v>0.74333333333333329</v>
      </c>
      <c r="G21" s="153">
        <f t="shared" si="18"/>
        <v>2.4529999999999998</v>
      </c>
      <c r="H21" s="154">
        <f t="shared" si="19"/>
        <v>3.3</v>
      </c>
      <c r="I21" s="155">
        <f t="shared" si="24"/>
        <v>5064.3370000000004</v>
      </c>
      <c r="J21" s="156">
        <f t="shared" si="25"/>
        <v>9.0283394271904183E-3</v>
      </c>
      <c r="K21" s="156">
        <f t="shared" si="26"/>
        <v>0.32694083017794856</v>
      </c>
      <c r="L21" s="156">
        <f t="shared" si="27"/>
        <v>0.18778371186593623</v>
      </c>
      <c r="M21" s="157">
        <f t="shared" si="28"/>
        <v>9.7210000000000001</v>
      </c>
      <c r="N21" s="158">
        <f t="shared" si="29"/>
        <v>0</v>
      </c>
      <c r="O21" s="158">
        <f t="shared" si="30"/>
        <v>22.451000000000001</v>
      </c>
      <c r="P21" s="159">
        <f t="shared" si="31"/>
        <v>0</v>
      </c>
      <c r="Q21" s="160">
        <f t="shared" si="32"/>
        <v>77</v>
      </c>
      <c r="R21" s="161">
        <f t="shared" si="33"/>
        <v>23.176199016081139</v>
      </c>
      <c r="S21" s="146">
        <f t="shared" si="34"/>
        <v>0</v>
      </c>
      <c r="T21" s="146">
        <f t="shared" si="35"/>
        <v>1137</v>
      </c>
      <c r="U21" t="s">
        <v>118</v>
      </c>
      <c r="V21" s="5" t="s">
        <v>120</v>
      </c>
      <c r="W21" t="s">
        <v>118</v>
      </c>
      <c r="X21" s="5" t="s">
        <v>120</v>
      </c>
      <c r="Y21" t="s">
        <v>220</v>
      </c>
      <c r="Z21" t="s">
        <v>194</v>
      </c>
      <c r="AA21" t="s">
        <v>48</v>
      </c>
      <c r="AB21">
        <v>528</v>
      </c>
      <c r="AC21" s="1">
        <v>5064.3370000000004</v>
      </c>
      <c r="AD21" s="1">
        <v>2064.2350000000001</v>
      </c>
      <c r="AE21" s="28">
        <v>2.4529999999999998</v>
      </c>
      <c r="AF21">
        <v>3.3</v>
      </c>
      <c r="AG21">
        <v>9.7210000000000001</v>
      </c>
      <c r="AH21">
        <v>329.07291800000002</v>
      </c>
      <c r="AI21">
        <v>2.9709819999999998</v>
      </c>
      <c r="AJ21">
        <v>107.587373</v>
      </c>
      <c r="AK21">
        <v>951</v>
      </c>
      <c r="AL21">
        <v>0</v>
      </c>
      <c r="AM21">
        <v>1137</v>
      </c>
      <c r="AN21">
        <v>77</v>
      </c>
      <c r="AO21">
        <v>15.389710000000001</v>
      </c>
      <c r="AP21">
        <v>108</v>
      </c>
      <c r="AQ21">
        <v>0</v>
      </c>
      <c r="AR21">
        <v>1</v>
      </c>
      <c r="AS21">
        <v>609</v>
      </c>
      <c r="AT21">
        <v>0</v>
      </c>
      <c r="AU21">
        <v>22.451000000000001</v>
      </c>
      <c r="AV21">
        <v>45119</v>
      </c>
      <c r="AW21">
        <v>0</v>
      </c>
      <c r="AX21" s="29">
        <v>0.59</v>
      </c>
      <c r="AY21">
        <v>0.80666666666666664</v>
      </c>
      <c r="AZ21" t="s">
        <v>67</v>
      </c>
      <c r="BA21" t="s">
        <v>445</v>
      </c>
      <c r="BB21">
        <v>5</v>
      </c>
      <c r="BC21" t="s">
        <v>455</v>
      </c>
      <c r="BD21">
        <v>12</v>
      </c>
      <c r="BE21">
        <v>115061.63600000001</v>
      </c>
      <c r="BF21">
        <v>4.9438320171286278E-2</v>
      </c>
      <c r="BG21">
        <v>3.9880244938170932E-2</v>
      </c>
      <c r="BH21">
        <v>286352.93099999992</v>
      </c>
      <c r="BI21">
        <v>1.9865185175981317E-2</v>
      </c>
      <c r="BJ21">
        <v>1.6024582708624929E-2</v>
      </c>
      <c r="BK21">
        <v>1</v>
      </c>
      <c r="BL21" t="s">
        <v>70</v>
      </c>
      <c r="BM21">
        <v>1</v>
      </c>
      <c r="BN21" t="s">
        <v>437</v>
      </c>
    </row>
    <row r="22" spans="1:66" x14ac:dyDescent="0.25">
      <c r="A22" s="141" t="str">
        <f t="shared" si="20"/>
        <v>인천교통공사</v>
      </c>
      <c r="B22" s="141" t="str">
        <f t="shared" si="21"/>
        <v>순환41</v>
      </c>
      <c r="C22" s="142" t="str">
        <f t="shared" si="22"/>
        <v>70바4923</v>
      </c>
      <c r="D22" s="116" t="str">
        <f t="shared" si="23"/>
        <v>중형</v>
      </c>
      <c r="E22" s="112" t="str">
        <f t="shared" si="16"/>
        <v>D</v>
      </c>
      <c r="F22" s="162">
        <f t="shared" si="17"/>
        <v>0.76606060606060611</v>
      </c>
      <c r="G22" s="163">
        <f t="shared" si="18"/>
        <v>2.528</v>
      </c>
      <c r="H22" s="164">
        <f t="shared" si="19"/>
        <v>3.3</v>
      </c>
      <c r="I22" s="165">
        <f t="shared" si="24"/>
        <v>5473.4009999999998</v>
      </c>
      <c r="J22" s="166">
        <f t="shared" si="25"/>
        <v>5.3192278716386885E-3</v>
      </c>
      <c r="K22" s="166">
        <f t="shared" si="26"/>
        <v>0.32765453152888618</v>
      </c>
      <c r="L22" s="166">
        <f t="shared" si="27"/>
        <v>0.14798842620885991</v>
      </c>
      <c r="M22" s="167">
        <f t="shared" si="28"/>
        <v>8.8260000000000005</v>
      </c>
      <c r="N22" s="168">
        <f t="shared" si="29"/>
        <v>1.7999999999999999E-2</v>
      </c>
      <c r="O22" s="168">
        <f t="shared" si="30"/>
        <v>14.269</v>
      </c>
      <c r="P22" s="169">
        <f t="shared" si="31"/>
        <v>0</v>
      </c>
      <c r="Q22" s="170">
        <f t="shared" si="32"/>
        <v>72</v>
      </c>
      <c r="R22" s="171">
        <f t="shared" si="33"/>
        <v>22.60043514026038</v>
      </c>
      <c r="S22" s="143">
        <f t="shared" si="34"/>
        <v>1</v>
      </c>
      <c r="T22" s="143">
        <f t="shared" si="35"/>
        <v>781</v>
      </c>
      <c r="U22" t="s">
        <v>118</v>
      </c>
      <c r="V22" t="s">
        <v>120</v>
      </c>
      <c r="W22" s="4" t="s">
        <v>118</v>
      </c>
      <c r="X22" s="4" t="s">
        <v>120</v>
      </c>
      <c r="Y22" s="4" t="s">
        <v>221</v>
      </c>
      <c r="Z22" s="4" t="s">
        <v>194</v>
      </c>
      <c r="AA22" s="4" t="s">
        <v>48</v>
      </c>
      <c r="AB22" s="4">
        <v>528</v>
      </c>
      <c r="AC22" s="4">
        <v>5473.4009999999998</v>
      </c>
      <c r="AD22" s="4">
        <v>2165.3780000000002</v>
      </c>
      <c r="AE22" s="4">
        <v>2.528</v>
      </c>
      <c r="AF22" s="4">
        <v>3.3</v>
      </c>
      <c r="AG22" s="4">
        <v>8.8260000000000005</v>
      </c>
      <c r="AH22" s="4">
        <v>363.07600400000001</v>
      </c>
      <c r="AI22" s="4">
        <v>1.931284</v>
      </c>
      <c r="AJ22" s="4">
        <v>118.963498</v>
      </c>
      <c r="AK22" s="4">
        <v>810</v>
      </c>
      <c r="AL22" s="4">
        <v>1</v>
      </c>
      <c r="AM22" s="4">
        <v>781</v>
      </c>
      <c r="AN22" s="4">
        <v>72</v>
      </c>
      <c r="AO22" s="4">
        <v>15.075082999999999</v>
      </c>
      <c r="AP22" s="4">
        <v>28.9</v>
      </c>
      <c r="AQ22" s="4">
        <v>0</v>
      </c>
      <c r="AR22" s="4">
        <v>0</v>
      </c>
      <c r="AS22" s="4">
        <v>0</v>
      </c>
      <c r="AT22" s="4">
        <v>1.7999999999999999E-2</v>
      </c>
      <c r="AU22" s="4">
        <v>14.269</v>
      </c>
      <c r="AV22" s="4">
        <v>47815</v>
      </c>
      <c r="AW22" s="4">
        <v>0</v>
      </c>
      <c r="AX22" s="30">
        <v>0.59</v>
      </c>
      <c r="AY22">
        <v>0.82555555555555549</v>
      </c>
      <c r="AZ22" t="s">
        <v>67</v>
      </c>
      <c r="BA22" t="s">
        <v>445</v>
      </c>
      <c r="BB22">
        <v>1</v>
      </c>
      <c r="BC22" t="s">
        <v>456</v>
      </c>
      <c r="BD22">
        <v>13</v>
      </c>
      <c r="BE22">
        <v>115061.63600000001</v>
      </c>
      <c r="BF22">
        <v>5.6721216792015708E-2</v>
      </c>
      <c r="BG22">
        <v>4.682651564051963E-2</v>
      </c>
      <c r="BH22">
        <v>286352.93099999992</v>
      </c>
      <c r="BI22">
        <v>2.279158092500894E-2</v>
      </c>
      <c r="BJ22">
        <v>1.8815716252535156E-2</v>
      </c>
      <c r="BK22">
        <v>1</v>
      </c>
      <c r="BL22" t="s">
        <v>70</v>
      </c>
      <c r="BM22">
        <v>1</v>
      </c>
      <c r="BN22" t="s">
        <v>437</v>
      </c>
    </row>
    <row r="23" spans="1:66" x14ac:dyDescent="0.25">
      <c r="A23" s="144" t="str">
        <f t="shared" si="20"/>
        <v>인천교통공사</v>
      </c>
      <c r="B23" s="144" t="str">
        <f t="shared" si="21"/>
        <v>순환41</v>
      </c>
      <c r="C23" s="145" t="str">
        <f t="shared" si="22"/>
        <v>70바4924</v>
      </c>
      <c r="D23" s="133" t="str">
        <f t="shared" si="23"/>
        <v>중형</v>
      </c>
      <c r="E23" s="129" t="str">
        <f t="shared" si="16"/>
        <v>D</v>
      </c>
      <c r="F23" s="152">
        <f t="shared" si="17"/>
        <v>0.74531249999999993</v>
      </c>
      <c r="G23" s="153">
        <f t="shared" si="18"/>
        <v>2.3849999999999998</v>
      </c>
      <c r="H23" s="154">
        <f t="shared" si="19"/>
        <v>3.2</v>
      </c>
      <c r="I23" s="155">
        <f t="shared" si="24"/>
        <v>6362.2520000000004</v>
      </c>
      <c r="J23" s="156">
        <f t="shared" si="25"/>
        <v>1.0626545512993024E-2</v>
      </c>
      <c r="K23" s="156">
        <f t="shared" si="26"/>
        <v>0.3041562016968084</v>
      </c>
      <c r="L23" s="156">
        <f t="shared" si="27"/>
        <v>9.697823978050539E-2</v>
      </c>
      <c r="M23" s="157">
        <f t="shared" si="28"/>
        <v>6.1779999999999999</v>
      </c>
      <c r="N23" s="158">
        <f t="shared" si="29"/>
        <v>1.6E-2</v>
      </c>
      <c r="O23" s="158">
        <f t="shared" si="30"/>
        <v>8.032</v>
      </c>
      <c r="P23" s="159">
        <f t="shared" si="31"/>
        <v>0</v>
      </c>
      <c r="Q23" s="160">
        <f t="shared" si="32"/>
        <v>77</v>
      </c>
      <c r="R23" s="161">
        <f t="shared" si="33"/>
        <v>22.770294929600112</v>
      </c>
      <c r="S23" s="146">
        <f t="shared" si="34"/>
        <v>1</v>
      </c>
      <c r="T23" s="146">
        <f t="shared" si="35"/>
        <v>511</v>
      </c>
      <c r="U23" t="s">
        <v>118</v>
      </c>
      <c r="V23" s="5" t="s">
        <v>120</v>
      </c>
      <c r="W23" t="s">
        <v>118</v>
      </c>
      <c r="X23" s="5" t="s">
        <v>120</v>
      </c>
      <c r="Y23" t="s">
        <v>222</v>
      </c>
      <c r="Z23" t="s">
        <v>194</v>
      </c>
      <c r="AA23" t="s">
        <v>223</v>
      </c>
      <c r="AB23">
        <v>528</v>
      </c>
      <c r="AC23" s="1">
        <v>6362.2520000000004</v>
      </c>
      <c r="AD23" s="1">
        <v>2668.1210000000001</v>
      </c>
      <c r="AE23" s="28">
        <v>2.3849999999999998</v>
      </c>
      <c r="AF23">
        <v>3.2</v>
      </c>
      <c r="AG23">
        <v>6.1779999999999999</v>
      </c>
      <c r="AH23">
        <v>407.768733</v>
      </c>
      <c r="AI23">
        <v>4.3331730000000004</v>
      </c>
      <c r="AJ23">
        <v>124.025389</v>
      </c>
      <c r="AK23">
        <v>617</v>
      </c>
      <c r="AL23">
        <v>1</v>
      </c>
      <c r="AM23">
        <v>511</v>
      </c>
      <c r="AN23">
        <v>77</v>
      </c>
      <c r="AO23">
        <v>15.602598</v>
      </c>
      <c r="AP23">
        <v>148.30000000000001</v>
      </c>
      <c r="AQ23">
        <v>0</v>
      </c>
      <c r="AR23">
        <v>3</v>
      </c>
      <c r="AS23">
        <v>53</v>
      </c>
      <c r="AT23">
        <v>1.6E-2</v>
      </c>
      <c r="AU23">
        <v>8.032</v>
      </c>
      <c r="AV23">
        <v>56604</v>
      </c>
      <c r="AW23">
        <v>0</v>
      </c>
      <c r="AX23" s="29">
        <v>0.46</v>
      </c>
      <c r="AY23">
        <v>0.80444444444444441</v>
      </c>
      <c r="AZ23" t="s">
        <v>67</v>
      </c>
      <c r="BA23" t="s">
        <v>445</v>
      </c>
      <c r="BB23">
        <v>6</v>
      </c>
      <c r="BC23" t="s">
        <v>457</v>
      </c>
      <c r="BD23">
        <v>15</v>
      </c>
      <c r="BE23">
        <v>115061.63600000001</v>
      </c>
      <c r="BF23">
        <v>6.3131659278684332E-2</v>
      </c>
      <c r="BG23">
        <v>5.0785912575297174E-2</v>
      </c>
      <c r="BH23">
        <v>286352.93099999992</v>
      </c>
      <c r="BI23">
        <v>2.5367409282777701E-2</v>
      </c>
      <c r="BJ23">
        <v>2.0406671467478949E-2</v>
      </c>
      <c r="BK23">
        <v>1</v>
      </c>
      <c r="BL23" t="s">
        <v>70</v>
      </c>
      <c r="BM23">
        <v>1</v>
      </c>
      <c r="BN23" t="s">
        <v>437</v>
      </c>
    </row>
    <row r="24" spans="1:66" x14ac:dyDescent="0.25">
      <c r="A24" s="141" t="str">
        <f t="shared" si="20"/>
        <v>인천교통공사</v>
      </c>
      <c r="B24" s="141" t="str">
        <f t="shared" si="21"/>
        <v>순환41</v>
      </c>
      <c r="C24" s="142" t="str">
        <f t="shared" si="22"/>
        <v>70바4925</v>
      </c>
      <c r="D24" s="116" t="str">
        <f t="shared" si="23"/>
        <v>중형</v>
      </c>
      <c r="E24" s="112" t="str">
        <f t="shared" si="16"/>
        <v>C</v>
      </c>
      <c r="F24" s="162">
        <f t="shared" si="17"/>
        <v>0.71812500000000001</v>
      </c>
      <c r="G24" s="163">
        <f t="shared" si="18"/>
        <v>2.298</v>
      </c>
      <c r="H24" s="164">
        <f t="shared" si="19"/>
        <v>3.2</v>
      </c>
      <c r="I24" s="165">
        <f t="shared" si="24"/>
        <v>4744.8320000000003</v>
      </c>
      <c r="J24" s="166">
        <f t="shared" si="25"/>
        <v>1.1220125461570666E-2</v>
      </c>
      <c r="K24" s="166">
        <f t="shared" si="26"/>
        <v>0.32360533994243301</v>
      </c>
      <c r="L24" s="166">
        <f t="shared" si="27"/>
        <v>0.11043594378051741</v>
      </c>
      <c r="M24" s="167">
        <f t="shared" si="28"/>
        <v>6.335</v>
      </c>
      <c r="N24" s="168">
        <f t="shared" si="29"/>
        <v>4.2000000000000003E-2</v>
      </c>
      <c r="O24" s="168">
        <f t="shared" si="30"/>
        <v>12.919</v>
      </c>
      <c r="P24" s="169">
        <f t="shared" si="31"/>
        <v>0</v>
      </c>
      <c r="Q24" s="170">
        <f t="shared" si="32"/>
        <v>72</v>
      </c>
      <c r="R24" s="171">
        <f t="shared" si="33"/>
        <v>23.218153090977996</v>
      </c>
      <c r="S24" s="143">
        <f t="shared" si="34"/>
        <v>2</v>
      </c>
      <c r="T24" s="143">
        <f t="shared" si="35"/>
        <v>613</v>
      </c>
      <c r="U24" t="s">
        <v>118</v>
      </c>
      <c r="V24" s="5" t="s">
        <v>120</v>
      </c>
      <c r="W24" t="s">
        <v>118</v>
      </c>
      <c r="X24" s="5" t="s">
        <v>120</v>
      </c>
      <c r="Y24" t="s">
        <v>458</v>
      </c>
      <c r="Z24" t="s">
        <v>194</v>
      </c>
      <c r="AA24" t="s">
        <v>223</v>
      </c>
      <c r="AB24">
        <v>528</v>
      </c>
      <c r="AC24" s="1">
        <v>4744.8320000000003</v>
      </c>
      <c r="AD24" s="1">
        <v>2064.433</v>
      </c>
      <c r="AE24" s="28">
        <v>2.298</v>
      </c>
      <c r="AF24">
        <v>3.2</v>
      </c>
      <c r="AG24">
        <v>6.335</v>
      </c>
      <c r="AH24">
        <v>307.22570899999999</v>
      </c>
      <c r="AI24">
        <v>3.447111</v>
      </c>
      <c r="AJ24">
        <v>99.419880000000006</v>
      </c>
      <c r="AK24">
        <v>524</v>
      </c>
      <c r="AL24">
        <v>2</v>
      </c>
      <c r="AM24">
        <v>613</v>
      </c>
      <c r="AN24">
        <v>72</v>
      </c>
      <c r="AO24">
        <v>15.444124</v>
      </c>
      <c r="AP24">
        <v>75.400000000000006</v>
      </c>
      <c r="AQ24">
        <v>0</v>
      </c>
      <c r="AR24">
        <v>0</v>
      </c>
      <c r="AS24">
        <v>0</v>
      </c>
      <c r="AT24">
        <v>4.2000000000000003E-2</v>
      </c>
      <c r="AU24">
        <v>12.919</v>
      </c>
      <c r="AV24">
        <v>41722</v>
      </c>
      <c r="AW24">
        <v>0</v>
      </c>
      <c r="AX24" s="29">
        <v>0.44</v>
      </c>
      <c r="AY24">
        <v>0.87259259259259248</v>
      </c>
      <c r="AZ24" t="s">
        <v>69</v>
      </c>
      <c r="BA24" t="s">
        <v>445</v>
      </c>
      <c r="BB24">
        <v>1</v>
      </c>
      <c r="BC24" t="s">
        <v>459</v>
      </c>
      <c r="BD24">
        <v>10</v>
      </c>
      <c r="BE24">
        <v>115061.63600000001</v>
      </c>
      <c r="BF24">
        <v>6.1755127486628113E-2</v>
      </c>
      <c r="BG24">
        <v>5.3887066799442891E-2</v>
      </c>
      <c r="BH24">
        <v>286352.93099999992</v>
      </c>
      <c r="BI24">
        <v>2.4814294636991165E-2</v>
      </c>
      <c r="BJ24">
        <v>2.1652769690648586E-2</v>
      </c>
      <c r="BK24">
        <v>1</v>
      </c>
      <c r="BL24" t="s">
        <v>67</v>
      </c>
      <c r="BM24">
        <v>1</v>
      </c>
      <c r="BN24" t="s">
        <v>437</v>
      </c>
    </row>
    <row r="25" spans="1:66" x14ac:dyDescent="0.25">
      <c r="A25" s="144" t="str">
        <f t="shared" si="20"/>
        <v>인천교통공사</v>
      </c>
      <c r="B25" s="144" t="str">
        <f t="shared" si="21"/>
        <v>순환41</v>
      </c>
      <c r="C25" s="145" t="str">
        <f t="shared" si="22"/>
        <v>70바4926</v>
      </c>
      <c r="D25" s="133" t="str">
        <f t="shared" si="23"/>
        <v>중형</v>
      </c>
      <c r="E25" s="129" t="str">
        <f t="shared" si="16"/>
        <v>D</v>
      </c>
      <c r="F25" s="152">
        <f t="shared" si="17"/>
        <v>0.81281249999999994</v>
      </c>
      <c r="G25" s="153">
        <f t="shared" si="18"/>
        <v>2.601</v>
      </c>
      <c r="H25" s="154">
        <f t="shared" si="19"/>
        <v>3.2</v>
      </c>
      <c r="I25" s="155">
        <f t="shared" si="24"/>
        <v>5959.7370000000001</v>
      </c>
      <c r="J25" s="156">
        <f t="shared" si="25"/>
        <v>1.0397494188546685E-2</v>
      </c>
      <c r="K25" s="156">
        <f t="shared" si="26"/>
        <v>0.32698365888715025</v>
      </c>
      <c r="L25" s="156">
        <f t="shared" si="27"/>
        <v>0.12903253952313667</v>
      </c>
      <c r="M25" s="157">
        <f t="shared" si="28"/>
        <v>6.4279999999999999</v>
      </c>
      <c r="N25" s="158">
        <f t="shared" si="29"/>
        <v>1.7000000000000001E-2</v>
      </c>
      <c r="O25" s="158">
        <f t="shared" si="30"/>
        <v>40.286999999999999</v>
      </c>
      <c r="P25" s="159">
        <f t="shared" si="31"/>
        <v>0</v>
      </c>
      <c r="Q25" s="160">
        <f t="shared" si="32"/>
        <v>72</v>
      </c>
      <c r="R25" s="161">
        <f t="shared" si="33"/>
        <v>23.756418581949006</v>
      </c>
      <c r="S25" s="146">
        <f t="shared" si="34"/>
        <v>1</v>
      </c>
      <c r="T25" s="146">
        <f t="shared" si="35"/>
        <v>2401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224</v>
      </c>
      <c r="Z25" s="4" t="s">
        <v>194</v>
      </c>
      <c r="AA25" s="4" t="s">
        <v>223</v>
      </c>
      <c r="AB25" s="4">
        <v>528</v>
      </c>
      <c r="AC25" s="4">
        <v>5959.7370000000001</v>
      </c>
      <c r="AD25" s="4">
        <v>2291.6880000000001</v>
      </c>
      <c r="AE25" s="4">
        <v>2.601</v>
      </c>
      <c r="AF25" s="4">
        <v>3.2</v>
      </c>
      <c r="AG25" s="4">
        <v>6.4279999999999999</v>
      </c>
      <c r="AH25" s="4">
        <v>378.60151000000002</v>
      </c>
      <c r="AI25" s="4">
        <v>3.9365070000000002</v>
      </c>
      <c r="AJ25" s="4">
        <v>123.79650700000001</v>
      </c>
      <c r="AK25" s="4">
        <v>769</v>
      </c>
      <c r="AL25" s="4">
        <v>1</v>
      </c>
      <c r="AM25" s="4">
        <v>2401</v>
      </c>
      <c r="AN25" s="4">
        <v>72</v>
      </c>
      <c r="AO25" s="4">
        <v>15.74145</v>
      </c>
      <c r="AP25" s="4">
        <v>147.9</v>
      </c>
      <c r="AQ25" s="4">
        <v>0</v>
      </c>
      <c r="AR25" s="4">
        <v>5</v>
      </c>
      <c r="AS25" s="4">
        <v>3788</v>
      </c>
      <c r="AT25" s="4">
        <v>1.7000000000000001E-2</v>
      </c>
      <c r="AU25" s="4">
        <v>40.286999999999999</v>
      </c>
      <c r="AV25" s="4">
        <v>47651</v>
      </c>
      <c r="AW25" s="4">
        <v>0</v>
      </c>
      <c r="AX25" s="30">
        <v>0.49</v>
      </c>
      <c r="AY25">
        <v>0.80814814814814806</v>
      </c>
      <c r="AZ25" t="s">
        <v>67</v>
      </c>
      <c r="BA25" t="s">
        <v>445</v>
      </c>
      <c r="BB25">
        <v>4</v>
      </c>
      <c r="BC25" t="s">
        <v>460</v>
      </c>
      <c r="BD25">
        <v>10</v>
      </c>
      <c r="BE25">
        <v>115061.63600000001</v>
      </c>
      <c r="BF25">
        <v>6.0914595373908982E-2</v>
      </c>
      <c r="BG25">
        <v>4.922801744661829E-2</v>
      </c>
      <c r="BH25">
        <v>286352.93099999992</v>
      </c>
      <c r="BI25">
        <v>2.4476554074454374E-2</v>
      </c>
      <c r="BJ25">
        <v>1.9780681848318309E-2</v>
      </c>
      <c r="BK25">
        <v>1</v>
      </c>
      <c r="BL25" t="s">
        <v>70</v>
      </c>
      <c r="BM25">
        <v>1</v>
      </c>
      <c r="BN25" t="s">
        <v>437</v>
      </c>
    </row>
    <row r="26" spans="1:66" x14ac:dyDescent="0.25">
      <c r="A26" s="141" t="str">
        <f t="shared" si="20"/>
        <v>인천교통공사</v>
      </c>
      <c r="B26" s="141" t="str">
        <f t="shared" si="21"/>
        <v>순환41</v>
      </c>
      <c r="C26" s="142" t="str">
        <f t="shared" si="22"/>
        <v>70바4927</v>
      </c>
      <c r="D26" s="116" t="str">
        <f t="shared" si="23"/>
        <v>중형</v>
      </c>
      <c r="E26" s="112" t="str">
        <f t="shared" si="16"/>
        <v>F</v>
      </c>
      <c r="F26" s="162">
        <f t="shared" si="17"/>
        <v>0.82374999999999998</v>
      </c>
      <c r="G26" s="163">
        <f t="shared" si="18"/>
        <v>2.6360000000000001</v>
      </c>
      <c r="H26" s="164">
        <f t="shared" si="19"/>
        <v>3.2</v>
      </c>
      <c r="I26" s="165">
        <f t="shared" si="24"/>
        <v>6279.5519999999997</v>
      </c>
      <c r="J26" s="166">
        <f t="shared" si="25"/>
        <v>5.7925204711613354E-3</v>
      </c>
      <c r="K26" s="166">
        <f t="shared" si="26"/>
        <v>0.33823405600524775</v>
      </c>
      <c r="L26" s="166">
        <f t="shared" si="27"/>
        <v>0.10446605108135103</v>
      </c>
      <c r="M26" s="167">
        <f t="shared" si="28"/>
        <v>5.383</v>
      </c>
      <c r="N26" s="168">
        <f t="shared" si="29"/>
        <v>3.2000000000000001E-2</v>
      </c>
      <c r="O26" s="168">
        <f t="shared" si="30"/>
        <v>4.8410000000000002</v>
      </c>
      <c r="P26" s="169">
        <f t="shared" si="31"/>
        <v>0</v>
      </c>
      <c r="Q26" s="170">
        <f t="shared" si="32"/>
        <v>72</v>
      </c>
      <c r="R26" s="171">
        <f t="shared" si="33"/>
        <v>23.656583080928527</v>
      </c>
      <c r="S26" s="143">
        <f t="shared" si="34"/>
        <v>2</v>
      </c>
      <c r="T26" s="143">
        <f t="shared" si="35"/>
        <v>304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225</v>
      </c>
      <c r="Z26" t="s">
        <v>194</v>
      </c>
      <c r="AA26" t="s">
        <v>223</v>
      </c>
      <c r="AB26">
        <v>528</v>
      </c>
      <c r="AC26" s="1">
        <v>6279.5519999999997</v>
      </c>
      <c r="AD26" s="1">
        <v>2381.9679999999998</v>
      </c>
      <c r="AE26" s="28">
        <v>2.6360000000000001</v>
      </c>
      <c r="AF26">
        <v>3.2</v>
      </c>
      <c r="AG26">
        <v>5.383</v>
      </c>
      <c r="AH26">
        <v>404.66011500000002</v>
      </c>
      <c r="AI26">
        <v>2.3440020000000001</v>
      </c>
      <c r="AJ26">
        <v>136.869832</v>
      </c>
      <c r="AK26">
        <v>656</v>
      </c>
      <c r="AL26">
        <v>2</v>
      </c>
      <c r="AM26">
        <v>304</v>
      </c>
      <c r="AN26">
        <v>72</v>
      </c>
      <c r="AO26">
        <v>15.518089</v>
      </c>
      <c r="AP26">
        <v>14.3</v>
      </c>
      <c r="AQ26">
        <v>0</v>
      </c>
      <c r="AR26">
        <v>1</v>
      </c>
      <c r="AS26">
        <v>22</v>
      </c>
      <c r="AT26">
        <v>3.2000000000000001E-2</v>
      </c>
      <c r="AU26">
        <v>4.8410000000000002</v>
      </c>
      <c r="AV26">
        <v>54618</v>
      </c>
      <c r="AW26">
        <v>0</v>
      </c>
      <c r="AX26" s="29">
        <v>0.46</v>
      </c>
      <c r="AY26">
        <v>0.78655172413793106</v>
      </c>
      <c r="AZ26" t="s">
        <v>70</v>
      </c>
      <c r="BA26" t="s">
        <v>445</v>
      </c>
      <c r="BB26">
        <v>2</v>
      </c>
      <c r="BC26" t="s">
        <v>461</v>
      </c>
      <c r="BD26">
        <v>10</v>
      </c>
      <c r="BE26">
        <v>115061.63600000001</v>
      </c>
      <c r="BF26">
        <v>4.1496376776704265E-2</v>
      </c>
      <c r="BG26">
        <v>3.2639046699193944E-2</v>
      </c>
      <c r="BH26">
        <v>286352.93099999992</v>
      </c>
      <c r="BI26">
        <v>1.6673972860434948E-2</v>
      </c>
      <c r="BJ26">
        <v>1.3114942101604179E-2</v>
      </c>
      <c r="BK26">
        <v>1</v>
      </c>
      <c r="BL26" t="s">
        <v>70</v>
      </c>
      <c r="BM26">
        <v>0</v>
      </c>
      <c r="BN26" t="s">
        <v>439</v>
      </c>
    </row>
    <row r="27" spans="1:66" x14ac:dyDescent="0.25">
      <c r="A27" s="144" t="str">
        <f t="shared" si="20"/>
        <v>인천교통공사</v>
      </c>
      <c r="B27" s="144" t="str">
        <f t="shared" si="21"/>
        <v>순환42</v>
      </c>
      <c r="C27" s="145" t="str">
        <f t="shared" si="22"/>
        <v>70바4928</v>
      </c>
      <c r="D27" s="133" t="str">
        <f t="shared" si="23"/>
        <v>중형</v>
      </c>
      <c r="E27" s="129" t="str">
        <f t="shared" si="16"/>
        <v>F</v>
      </c>
      <c r="F27" s="152">
        <f t="shared" si="17"/>
        <v>0.8125714285714285</v>
      </c>
      <c r="G27" s="153">
        <f t="shared" si="18"/>
        <v>2.8439999999999999</v>
      </c>
      <c r="H27" s="154">
        <f t="shared" si="19"/>
        <v>3.5</v>
      </c>
      <c r="I27" s="155">
        <f t="shared" si="24"/>
        <v>6533.5</v>
      </c>
      <c r="J27" s="156">
        <f t="shared" si="25"/>
        <v>7.3926848612589913E-3</v>
      </c>
      <c r="K27" s="156">
        <f t="shared" si="26"/>
        <v>0.32740378890713595</v>
      </c>
      <c r="L27" s="156">
        <f t="shared" si="27"/>
        <v>0.10254840437743935</v>
      </c>
      <c r="M27" s="157">
        <f t="shared" si="28"/>
        <v>4.0960000000000001</v>
      </c>
      <c r="N27" s="158">
        <f t="shared" si="29"/>
        <v>1.4999999999999999E-2</v>
      </c>
      <c r="O27" s="158">
        <f t="shared" si="30"/>
        <v>6.6580000000000004</v>
      </c>
      <c r="P27" s="159">
        <f t="shared" si="31"/>
        <v>0</v>
      </c>
      <c r="Q27" s="160">
        <f t="shared" si="32"/>
        <v>74</v>
      </c>
      <c r="R27" s="161">
        <f t="shared" si="33"/>
        <v>22.380462595718015</v>
      </c>
      <c r="S27" s="146">
        <f t="shared" si="34"/>
        <v>1</v>
      </c>
      <c r="T27" s="146">
        <f t="shared" si="35"/>
        <v>435</v>
      </c>
      <c r="U27" t="s">
        <v>118</v>
      </c>
      <c r="V27" t="s">
        <v>121</v>
      </c>
      <c r="W27" t="s">
        <v>118</v>
      </c>
      <c r="X27" s="4" t="s">
        <v>121</v>
      </c>
      <c r="Y27" s="4" t="s">
        <v>226</v>
      </c>
      <c r="Z27" s="4" t="s">
        <v>194</v>
      </c>
      <c r="AA27" s="4" t="s">
        <v>223</v>
      </c>
      <c r="AB27" s="4">
        <v>528</v>
      </c>
      <c r="AC27" s="4">
        <v>6533.5</v>
      </c>
      <c r="AD27" s="4">
        <v>2297.2840000000001</v>
      </c>
      <c r="AE27" s="4">
        <v>2.8439999999999999</v>
      </c>
      <c r="AF27" s="4">
        <v>3.5</v>
      </c>
      <c r="AG27" s="4">
        <v>4.0960000000000001</v>
      </c>
      <c r="AH27" s="4">
        <v>438.85625599999997</v>
      </c>
      <c r="AI27" s="4">
        <v>3.244326</v>
      </c>
      <c r="AJ27" s="4">
        <v>143.683201</v>
      </c>
      <c r="AK27" s="4">
        <v>670</v>
      </c>
      <c r="AL27" s="4">
        <v>1</v>
      </c>
      <c r="AM27" s="4">
        <v>435</v>
      </c>
      <c r="AN27" s="4">
        <v>74</v>
      </c>
      <c r="AO27" s="4">
        <v>14.887562000000001</v>
      </c>
      <c r="AP27" s="4">
        <v>15.2</v>
      </c>
      <c r="AQ27" s="4">
        <v>0</v>
      </c>
      <c r="AR27" s="4">
        <v>0</v>
      </c>
      <c r="AS27" s="4">
        <v>0</v>
      </c>
      <c r="AT27" s="4">
        <v>1.4999999999999999E-2</v>
      </c>
      <c r="AU27" s="4">
        <v>6.6580000000000004</v>
      </c>
      <c r="AV27" s="4">
        <v>53893</v>
      </c>
      <c r="AW27" s="4">
        <v>0</v>
      </c>
      <c r="AX27" s="30">
        <v>0.47</v>
      </c>
      <c r="AY27">
        <v>0.70310344827586213</v>
      </c>
      <c r="AZ27" t="s">
        <v>70</v>
      </c>
      <c r="BA27" t="s">
        <v>445</v>
      </c>
      <c r="BB27">
        <v>12</v>
      </c>
      <c r="BC27" t="s">
        <v>462</v>
      </c>
      <c r="BD27">
        <v>12</v>
      </c>
      <c r="BE27">
        <v>115061.63600000001</v>
      </c>
      <c r="BF27">
        <v>6.2756190951430577E-2</v>
      </c>
      <c r="BG27">
        <v>4.4124094258609296E-2</v>
      </c>
      <c r="BH27">
        <v>286352.93099999992</v>
      </c>
      <c r="BI27">
        <v>2.5216539515706935E-2</v>
      </c>
      <c r="BJ27">
        <v>1.7729835887078084E-2</v>
      </c>
      <c r="BK27">
        <v>1</v>
      </c>
      <c r="BL27" t="s">
        <v>70</v>
      </c>
      <c r="BM27">
        <v>0</v>
      </c>
      <c r="BN27" t="s">
        <v>439</v>
      </c>
    </row>
    <row r="28" spans="1:66" x14ac:dyDescent="0.25">
      <c r="A28" s="141" t="str">
        <f t="shared" si="20"/>
        <v>인천교통공사</v>
      </c>
      <c r="B28" s="141" t="str">
        <f t="shared" si="21"/>
        <v>순환42</v>
      </c>
      <c r="C28" s="142" t="str">
        <f t="shared" si="22"/>
        <v>70바4929</v>
      </c>
      <c r="D28" s="116" t="str">
        <f t="shared" si="23"/>
        <v>중형</v>
      </c>
      <c r="E28" s="112" t="str">
        <f t="shared" si="16"/>
        <v>F</v>
      </c>
      <c r="F28" s="162">
        <f t="shared" si="17"/>
        <v>0.5922857142857143</v>
      </c>
      <c r="G28" s="163">
        <f t="shared" si="18"/>
        <v>2.073</v>
      </c>
      <c r="H28" s="164">
        <f t="shared" si="19"/>
        <v>3.5</v>
      </c>
      <c r="I28" s="165">
        <f t="shared" si="24"/>
        <v>5415.7380000000003</v>
      </c>
      <c r="J28" s="166">
        <f t="shared" si="25"/>
        <v>9.5487706659355895E-3</v>
      </c>
      <c r="K28" s="166">
        <f t="shared" si="26"/>
        <v>0.42464364044845071</v>
      </c>
      <c r="L28" s="166">
        <f t="shared" si="27"/>
        <v>0.12851434098178308</v>
      </c>
      <c r="M28" s="167">
        <f t="shared" si="28"/>
        <v>8.4890000000000008</v>
      </c>
      <c r="N28" s="168" t="str">
        <f t="shared" si="29"/>
        <v>속도계이상</v>
      </c>
      <c r="O28" s="168" t="str">
        <f t="shared" si="30"/>
        <v>속도계이상</v>
      </c>
      <c r="P28" s="169">
        <f t="shared" si="31"/>
        <v>0.19666666666666668</v>
      </c>
      <c r="Q28" s="170">
        <f t="shared" si="32"/>
        <v>116</v>
      </c>
      <c r="R28" s="171">
        <f t="shared" si="33"/>
        <v>22.297300017941637</v>
      </c>
      <c r="S28" s="143" t="str">
        <f t="shared" si="34"/>
        <v>속도계이상</v>
      </c>
      <c r="T28" s="143" t="str">
        <f t="shared" si="35"/>
        <v>속도계이상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227</v>
      </c>
      <c r="Z28" s="4" t="s">
        <v>194</v>
      </c>
      <c r="AA28" s="4" t="s">
        <v>223</v>
      </c>
      <c r="AB28" s="4">
        <v>528</v>
      </c>
      <c r="AC28" s="4">
        <v>5415.7380000000003</v>
      </c>
      <c r="AD28" s="4">
        <v>2612.6480000000001</v>
      </c>
      <c r="AE28" s="4">
        <v>2.073</v>
      </c>
      <c r="AF28" s="4">
        <v>3.5</v>
      </c>
      <c r="AG28" s="4">
        <v>8.4890000000000008</v>
      </c>
      <c r="AH28" s="4">
        <v>429.27599199999997</v>
      </c>
      <c r="AI28" s="4">
        <v>4.0990580000000003</v>
      </c>
      <c r="AJ28" s="4">
        <v>182.28932</v>
      </c>
      <c r="AK28" s="4">
        <v>696</v>
      </c>
      <c r="AL28" s="4">
        <v>5840</v>
      </c>
      <c r="AM28" s="4">
        <v>1380</v>
      </c>
      <c r="AN28" s="4">
        <v>116</v>
      </c>
      <c r="AO28" s="4">
        <v>12.615981</v>
      </c>
      <c r="AP28" s="4">
        <v>109.1</v>
      </c>
      <c r="AQ28" s="4">
        <v>11.8</v>
      </c>
      <c r="AR28" s="4">
        <v>3</v>
      </c>
      <c r="AS28" s="4">
        <v>375</v>
      </c>
      <c r="AT28" s="4">
        <v>107.834</v>
      </c>
      <c r="AU28" s="4">
        <v>25.481000000000002</v>
      </c>
      <c r="AV28" s="4">
        <v>54236</v>
      </c>
      <c r="AW28" s="4">
        <v>17</v>
      </c>
      <c r="AX28" s="30">
        <v>0.48</v>
      </c>
      <c r="AY28">
        <v>0.74793103448275866</v>
      </c>
      <c r="AZ28" t="s">
        <v>70</v>
      </c>
      <c r="BA28" t="s">
        <v>445</v>
      </c>
      <c r="BB28">
        <v>9</v>
      </c>
      <c r="BC28" t="s">
        <v>463</v>
      </c>
      <c r="BD28">
        <v>10</v>
      </c>
      <c r="BE28">
        <v>115061.63600000001</v>
      </c>
      <c r="BF28">
        <v>5.4279481998674162E-2</v>
      </c>
      <c r="BG28">
        <v>4.059730912245664E-2</v>
      </c>
      <c r="BH28">
        <v>286352.93099999992</v>
      </c>
      <c r="BI28">
        <v>2.1810449008465016E-2</v>
      </c>
      <c r="BJ28">
        <v>1.6312711689434697E-2</v>
      </c>
      <c r="BK28">
        <v>1</v>
      </c>
      <c r="BL28" t="s">
        <v>70</v>
      </c>
      <c r="BM28">
        <v>0</v>
      </c>
      <c r="BN28" t="s">
        <v>439</v>
      </c>
    </row>
    <row r="29" spans="1:66" x14ac:dyDescent="0.25">
      <c r="A29" s="144" t="str">
        <f t="shared" si="20"/>
        <v>인천교통공사</v>
      </c>
      <c r="B29" s="144" t="str">
        <f t="shared" si="21"/>
        <v>순환42</v>
      </c>
      <c r="C29" s="145" t="str">
        <f t="shared" si="22"/>
        <v>70바4930</v>
      </c>
      <c r="D29" s="133" t="str">
        <f t="shared" si="23"/>
        <v>중형</v>
      </c>
      <c r="E29" s="129" t="str">
        <f t="shared" si="16"/>
        <v>F</v>
      </c>
      <c r="F29" s="152">
        <f t="shared" si="17"/>
        <v>0.73342857142857143</v>
      </c>
      <c r="G29" s="153">
        <f t="shared" si="18"/>
        <v>2.5670000000000002</v>
      </c>
      <c r="H29" s="154">
        <f t="shared" si="19"/>
        <v>3.5</v>
      </c>
      <c r="I29" s="155">
        <f t="shared" si="24"/>
        <v>6784.8710000000001</v>
      </c>
      <c r="J29" s="156">
        <f t="shared" si="25"/>
        <v>8.3674085261436233E-3</v>
      </c>
      <c r="K29" s="156">
        <f t="shared" si="26"/>
        <v>0.36234130845437817</v>
      </c>
      <c r="L29" s="156">
        <f t="shared" si="27"/>
        <v>0.10891879889831362</v>
      </c>
      <c r="M29" s="157">
        <f t="shared" si="28"/>
        <v>7.2240000000000002</v>
      </c>
      <c r="N29" s="158">
        <f t="shared" si="29"/>
        <v>0</v>
      </c>
      <c r="O29" s="158">
        <f t="shared" si="30"/>
        <v>10.096</v>
      </c>
      <c r="P29" s="159">
        <f t="shared" si="31"/>
        <v>0</v>
      </c>
      <c r="Q29" s="160">
        <f t="shared" si="32"/>
        <v>62</v>
      </c>
      <c r="R29" s="161">
        <f t="shared" si="33"/>
        <v>23.865658795633301</v>
      </c>
      <c r="S29" s="146">
        <f t="shared" si="34"/>
        <v>0</v>
      </c>
      <c r="T29" s="146">
        <f t="shared" si="35"/>
        <v>685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228</v>
      </c>
      <c r="Z29" t="s">
        <v>194</v>
      </c>
      <c r="AA29" t="s">
        <v>223</v>
      </c>
      <c r="AB29">
        <v>528</v>
      </c>
      <c r="AC29" s="1">
        <v>6784.8710000000001</v>
      </c>
      <c r="AD29" s="1">
        <v>2643.08</v>
      </c>
      <c r="AE29" s="28">
        <v>2.5670000000000002</v>
      </c>
      <c r="AF29">
        <v>3.5</v>
      </c>
      <c r="AG29">
        <v>7.2240000000000002</v>
      </c>
      <c r="AH29">
        <v>451.769026</v>
      </c>
      <c r="AI29">
        <v>3.7801360000000002</v>
      </c>
      <c r="AJ29">
        <v>163.69458</v>
      </c>
      <c r="AK29">
        <v>739</v>
      </c>
      <c r="AL29">
        <v>0</v>
      </c>
      <c r="AM29">
        <v>685</v>
      </c>
      <c r="AN29">
        <v>62</v>
      </c>
      <c r="AO29">
        <v>15.018451000000001</v>
      </c>
      <c r="AP29">
        <v>9.6999999999999993</v>
      </c>
      <c r="AQ29">
        <v>0</v>
      </c>
      <c r="AR29">
        <v>6</v>
      </c>
      <c r="AS29">
        <v>773</v>
      </c>
      <c r="AT29">
        <v>0</v>
      </c>
      <c r="AU29">
        <v>10.096</v>
      </c>
      <c r="AV29">
        <v>58148</v>
      </c>
      <c r="AW29">
        <v>0</v>
      </c>
      <c r="AX29" s="29">
        <v>0.51</v>
      </c>
      <c r="AY29">
        <v>0.78586206896551725</v>
      </c>
      <c r="AZ29" t="s">
        <v>70</v>
      </c>
      <c r="BA29" t="s">
        <v>445</v>
      </c>
      <c r="BB29">
        <v>3</v>
      </c>
      <c r="BC29" t="s">
        <v>464</v>
      </c>
      <c r="BD29">
        <v>10</v>
      </c>
      <c r="BE29">
        <v>115061.63600000001</v>
      </c>
      <c r="BF29">
        <v>6.2956631348436584E-2</v>
      </c>
      <c r="BG29">
        <v>4.9475228566581715E-2</v>
      </c>
      <c r="BH29">
        <v>286352.93099999992</v>
      </c>
      <c r="BI29">
        <v>2.5297079986934031E-2</v>
      </c>
      <c r="BJ29">
        <v>1.9880015617318159E-2</v>
      </c>
      <c r="BK29">
        <v>1</v>
      </c>
      <c r="BL29" t="s">
        <v>70</v>
      </c>
      <c r="BM29">
        <v>0</v>
      </c>
      <c r="BN29" t="s">
        <v>439</v>
      </c>
    </row>
    <row r="30" spans="1:66" x14ac:dyDescent="0.25">
      <c r="A30" s="141" t="str">
        <f t="shared" si="20"/>
        <v>인천교통공사</v>
      </c>
      <c r="B30" s="141" t="str">
        <f t="shared" si="21"/>
        <v>순환42</v>
      </c>
      <c r="C30" s="142" t="str">
        <f t="shared" si="22"/>
        <v>70바4931</v>
      </c>
      <c r="D30" s="116" t="str">
        <f t="shared" si="23"/>
        <v>중형</v>
      </c>
      <c r="E30" s="112" t="str">
        <f t="shared" si="16"/>
        <v>F</v>
      </c>
      <c r="F30" s="162">
        <f t="shared" si="17"/>
        <v>0.64657142857142857</v>
      </c>
      <c r="G30" s="163">
        <f t="shared" si="18"/>
        <v>2.2629999999999999</v>
      </c>
      <c r="H30" s="164">
        <f t="shared" si="19"/>
        <v>3.5</v>
      </c>
      <c r="I30" s="165">
        <f t="shared" si="24"/>
        <v>6298.08</v>
      </c>
      <c r="J30" s="166">
        <f t="shared" si="25"/>
        <v>7.5642139632553498E-3</v>
      </c>
      <c r="K30" s="166">
        <f t="shared" si="26"/>
        <v>0.35244849559876673</v>
      </c>
      <c r="L30" s="166">
        <f t="shared" si="27"/>
        <v>0.12035413967431344</v>
      </c>
      <c r="M30" s="167">
        <f t="shared" si="28"/>
        <v>7.4359999999999999</v>
      </c>
      <c r="N30" s="168">
        <f t="shared" si="29"/>
        <v>1.6E-2</v>
      </c>
      <c r="O30" s="168">
        <f t="shared" si="30"/>
        <v>7.891</v>
      </c>
      <c r="P30" s="169">
        <f t="shared" si="31"/>
        <v>0</v>
      </c>
      <c r="Q30" s="170">
        <f t="shared" si="32"/>
        <v>63</v>
      </c>
      <c r="R30" s="171">
        <f t="shared" si="33"/>
        <v>23.667837299056202</v>
      </c>
      <c r="S30" s="143">
        <f t="shared" si="34"/>
        <v>1</v>
      </c>
      <c r="T30" s="143">
        <f t="shared" si="35"/>
        <v>497</v>
      </c>
      <c r="U30" t="s">
        <v>118</v>
      </c>
      <c r="V30" t="s">
        <v>121</v>
      </c>
      <c r="W30" t="s">
        <v>118</v>
      </c>
      <c r="X30" s="4" t="s">
        <v>121</v>
      </c>
      <c r="Y30" s="4" t="s">
        <v>229</v>
      </c>
      <c r="Z30" s="4" t="s">
        <v>194</v>
      </c>
      <c r="AA30" s="4" t="s">
        <v>223</v>
      </c>
      <c r="AB30" s="4">
        <v>528</v>
      </c>
      <c r="AC30" s="4">
        <v>6298.08</v>
      </c>
      <c r="AD30" s="4">
        <v>2783.6379999999999</v>
      </c>
      <c r="AE30" s="4">
        <v>2.2629999999999999</v>
      </c>
      <c r="AF30" s="4">
        <v>3.5</v>
      </c>
      <c r="AG30" s="4">
        <v>7.4359999999999999</v>
      </c>
      <c r="AH30" s="4">
        <v>415.79402900000002</v>
      </c>
      <c r="AI30" s="4">
        <v>3.1451549999999999</v>
      </c>
      <c r="AJ30" s="4">
        <v>146.54597999999999</v>
      </c>
      <c r="AK30" s="4">
        <v>758</v>
      </c>
      <c r="AL30" s="4">
        <v>1</v>
      </c>
      <c r="AM30" s="4">
        <v>497</v>
      </c>
      <c r="AN30" s="4">
        <v>63</v>
      </c>
      <c r="AO30" s="4">
        <v>15.147114999999999</v>
      </c>
      <c r="AP30" s="4">
        <v>4.8</v>
      </c>
      <c r="AQ30" s="4">
        <v>0</v>
      </c>
      <c r="AR30" s="4">
        <v>1</v>
      </c>
      <c r="AS30" s="4">
        <v>163</v>
      </c>
      <c r="AT30" s="4">
        <v>1.6E-2</v>
      </c>
      <c r="AU30" s="4">
        <v>7.891</v>
      </c>
      <c r="AV30" s="4">
        <v>50715</v>
      </c>
      <c r="AW30" s="4">
        <v>0</v>
      </c>
      <c r="AX30" s="30">
        <v>0.46</v>
      </c>
      <c r="AY30">
        <v>0.78363636363636369</v>
      </c>
      <c r="AZ30" t="s">
        <v>70</v>
      </c>
      <c r="BA30" t="s">
        <v>445</v>
      </c>
      <c r="BB30">
        <v>4</v>
      </c>
      <c r="BC30" t="s">
        <v>465</v>
      </c>
      <c r="BD30">
        <v>2</v>
      </c>
      <c r="BE30">
        <v>115061.63600000001</v>
      </c>
      <c r="BF30">
        <v>7.7621875635420301E-3</v>
      </c>
      <c r="BG30">
        <v>6.0827324361574821E-3</v>
      </c>
      <c r="BH30">
        <v>286352.93099999992</v>
      </c>
      <c r="BI30">
        <v>3.118983266142997E-3</v>
      </c>
      <c r="BJ30">
        <v>2.4441487049229669E-3</v>
      </c>
      <c r="BK30">
        <v>1</v>
      </c>
      <c r="BL30" t="s">
        <v>70</v>
      </c>
      <c r="BM30">
        <v>0</v>
      </c>
      <c r="BN30" t="s">
        <v>439</v>
      </c>
    </row>
    <row r="31" spans="1:66" x14ac:dyDescent="0.25">
      <c r="A31" s="144" t="str">
        <f t="shared" si="20"/>
        <v>인천교통공사</v>
      </c>
      <c r="B31" s="144" t="str">
        <f t="shared" si="21"/>
        <v>순환42</v>
      </c>
      <c r="C31" s="145" t="str">
        <f t="shared" si="22"/>
        <v>70바4932</v>
      </c>
      <c r="D31" s="133" t="str">
        <f t="shared" si="23"/>
        <v>중형</v>
      </c>
      <c r="E31" s="129" t="str">
        <f t="shared" si="16"/>
        <v>F</v>
      </c>
      <c r="F31" s="152">
        <f t="shared" si="17"/>
        <v>0.72457142857142853</v>
      </c>
      <c r="G31" s="153">
        <f t="shared" si="18"/>
        <v>2.536</v>
      </c>
      <c r="H31" s="154">
        <f t="shared" si="19"/>
        <v>3.5</v>
      </c>
      <c r="I31" s="155">
        <f t="shared" si="24"/>
        <v>6965.4669999999996</v>
      </c>
      <c r="J31" s="156">
        <f t="shared" si="25"/>
        <v>8.9671067821803663E-3</v>
      </c>
      <c r="K31" s="156">
        <f t="shared" si="26"/>
        <v>0.34792653192270112</v>
      </c>
      <c r="L31" s="156">
        <f t="shared" si="27"/>
        <v>9.8629424272629537E-2</v>
      </c>
      <c r="M31" s="157">
        <f t="shared" si="28"/>
        <v>6.0759999999999996</v>
      </c>
      <c r="N31" s="158">
        <f t="shared" si="29"/>
        <v>2.9000000000000001E-2</v>
      </c>
      <c r="O31" s="158">
        <f t="shared" si="30"/>
        <v>15.792</v>
      </c>
      <c r="P31" s="159">
        <f t="shared" si="31"/>
        <v>0</v>
      </c>
      <c r="Q31" s="160">
        <f t="shared" si="32"/>
        <v>70</v>
      </c>
      <c r="R31" s="161">
        <f t="shared" si="33"/>
        <v>24.029541970197531</v>
      </c>
      <c r="S31" s="146">
        <f t="shared" si="34"/>
        <v>2</v>
      </c>
      <c r="T31" s="146">
        <f t="shared" si="35"/>
        <v>1100</v>
      </c>
      <c r="U31" t="s">
        <v>118</v>
      </c>
      <c r="V31" t="s">
        <v>121</v>
      </c>
      <c r="W31" s="4" t="s">
        <v>118</v>
      </c>
      <c r="X31" s="4" t="s">
        <v>121</v>
      </c>
      <c r="Y31" s="4" t="s">
        <v>230</v>
      </c>
      <c r="Z31" s="4" t="s">
        <v>194</v>
      </c>
      <c r="AA31" s="4" t="s">
        <v>223</v>
      </c>
      <c r="AB31" s="4">
        <v>528</v>
      </c>
      <c r="AC31" s="4">
        <v>6965.4669999999996</v>
      </c>
      <c r="AD31" s="4">
        <v>2746.5880000000002</v>
      </c>
      <c r="AE31" s="4">
        <v>2.536</v>
      </c>
      <c r="AF31" s="4">
        <v>3.5</v>
      </c>
      <c r="AG31" s="4">
        <v>6.0759999999999996</v>
      </c>
      <c r="AH31" s="4">
        <v>450.73568299999999</v>
      </c>
      <c r="AI31" s="4">
        <v>4.0417949999999996</v>
      </c>
      <c r="AJ31" s="4">
        <v>156.822903</v>
      </c>
      <c r="AK31" s="4">
        <v>687</v>
      </c>
      <c r="AL31" s="4">
        <v>2</v>
      </c>
      <c r="AM31" s="4">
        <v>1100</v>
      </c>
      <c r="AN31" s="4">
        <v>70</v>
      </c>
      <c r="AO31" s="4">
        <v>15.453550999999999</v>
      </c>
      <c r="AP31" s="4">
        <v>13.9</v>
      </c>
      <c r="AQ31" s="4">
        <v>0</v>
      </c>
      <c r="AR31" s="4">
        <v>1</v>
      </c>
      <c r="AS31" s="4">
        <v>9</v>
      </c>
      <c r="AT31" s="4">
        <v>2.9000000000000001E-2</v>
      </c>
      <c r="AU31" s="4">
        <v>15.792</v>
      </c>
      <c r="AV31" s="4">
        <v>53697</v>
      </c>
      <c r="AW31" s="4">
        <v>0</v>
      </c>
      <c r="AX31" s="4">
        <v>0.46</v>
      </c>
      <c r="AY31">
        <v>0.76696969696969708</v>
      </c>
      <c r="AZ31" t="s">
        <v>70</v>
      </c>
      <c r="BA31" t="s">
        <v>195</v>
      </c>
      <c r="BB31">
        <v>4</v>
      </c>
      <c r="BC31" t="s">
        <v>466</v>
      </c>
      <c r="BD31">
        <v>11</v>
      </c>
      <c r="BE31">
        <v>5464.3510000000006</v>
      </c>
      <c r="BF31">
        <v>0.18421382520998375</v>
      </c>
      <c r="BG31">
        <v>0.14128642169892999</v>
      </c>
      <c r="BH31">
        <v>286352.93099999992</v>
      </c>
      <c r="BI31">
        <v>3.5152739540144618E-3</v>
      </c>
      <c r="BJ31">
        <v>2.6961085992759405E-3</v>
      </c>
      <c r="BK31">
        <v>1</v>
      </c>
      <c r="BL31" t="s">
        <v>70</v>
      </c>
      <c r="BM31">
        <v>0</v>
      </c>
      <c r="BN31" t="s">
        <v>439</v>
      </c>
    </row>
    <row r="32" spans="1:66" x14ac:dyDescent="0.25">
      <c r="A32" s="141" t="str">
        <f t="shared" si="20"/>
        <v>인천교통공사</v>
      </c>
      <c r="B32" s="141" t="str">
        <f t="shared" si="21"/>
        <v>순환42</v>
      </c>
      <c r="C32" s="142" t="str">
        <f t="shared" si="22"/>
        <v>70바4933</v>
      </c>
      <c r="D32" s="116" t="str">
        <f t="shared" si="23"/>
        <v>중형</v>
      </c>
      <c r="E32" s="112" t="str">
        <f t="shared" si="16"/>
        <v>F</v>
      </c>
      <c r="F32" s="162">
        <f t="shared" si="17"/>
        <v>0.70285714285714285</v>
      </c>
      <c r="G32" s="163">
        <f t="shared" si="18"/>
        <v>2.46</v>
      </c>
      <c r="H32" s="164">
        <f t="shared" si="19"/>
        <v>3.5</v>
      </c>
      <c r="I32" s="165">
        <f t="shared" si="24"/>
        <v>6493.9409999999998</v>
      </c>
      <c r="J32" s="166">
        <f t="shared" si="25"/>
        <v>6.8063276832743573E-3</v>
      </c>
      <c r="K32" s="166">
        <f t="shared" si="26"/>
        <v>0.34322000902490624</v>
      </c>
      <c r="L32" s="166">
        <f t="shared" si="27"/>
        <v>0.15922534559522486</v>
      </c>
      <c r="M32" s="167">
        <f t="shared" si="28"/>
        <v>5.03</v>
      </c>
      <c r="N32" s="168">
        <f t="shared" si="29"/>
        <v>3.1E-2</v>
      </c>
      <c r="O32" s="168">
        <f t="shared" si="30"/>
        <v>7.6379999999999999</v>
      </c>
      <c r="P32" s="169">
        <f t="shared" si="31"/>
        <v>0</v>
      </c>
      <c r="Q32" s="170">
        <f t="shared" si="32"/>
        <v>63</v>
      </c>
      <c r="R32" s="171">
        <f t="shared" si="33"/>
        <v>22.942610809312498</v>
      </c>
      <c r="S32" s="143">
        <f t="shared" si="34"/>
        <v>2</v>
      </c>
      <c r="T32" s="143">
        <f t="shared" si="35"/>
        <v>496</v>
      </c>
      <c r="U32" t="s">
        <v>118</v>
      </c>
      <c r="V32" s="5" t="s">
        <v>121</v>
      </c>
      <c r="W32" t="s">
        <v>118</v>
      </c>
      <c r="X32" s="5" t="s">
        <v>121</v>
      </c>
      <c r="Y32" t="s">
        <v>231</v>
      </c>
      <c r="Z32" t="s">
        <v>194</v>
      </c>
      <c r="AA32" t="s">
        <v>223</v>
      </c>
      <c r="AB32">
        <v>528</v>
      </c>
      <c r="AC32" s="1">
        <v>6493.9409999999998</v>
      </c>
      <c r="AD32" s="1">
        <v>2639.4360000000001</v>
      </c>
      <c r="AE32" s="28">
        <v>2.46</v>
      </c>
      <c r="AF32">
        <v>3.5</v>
      </c>
      <c r="AG32">
        <v>5.03</v>
      </c>
      <c r="AH32">
        <v>435.48153100000002</v>
      </c>
      <c r="AI32">
        <v>2.9640300000000002</v>
      </c>
      <c r="AJ32">
        <v>149.46597499999999</v>
      </c>
      <c r="AK32">
        <v>1034</v>
      </c>
      <c r="AL32">
        <v>2</v>
      </c>
      <c r="AM32">
        <v>496</v>
      </c>
      <c r="AN32">
        <v>63</v>
      </c>
      <c r="AO32">
        <v>14.912091999999999</v>
      </c>
      <c r="AP32">
        <v>0</v>
      </c>
      <c r="AQ32">
        <v>0</v>
      </c>
      <c r="AR32">
        <v>2</v>
      </c>
      <c r="AS32">
        <v>648</v>
      </c>
      <c r="AT32">
        <v>3.1E-2</v>
      </c>
      <c r="AU32">
        <v>7.6379999999999999</v>
      </c>
      <c r="AV32">
        <v>57743</v>
      </c>
      <c r="AW32">
        <v>0</v>
      </c>
      <c r="AX32">
        <v>0.43</v>
      </c>
      <c r="AY32">
        <v>0.70818181818181825</v>
      </c>
      <c r="AZ32" t="s">
        <v>70</v>
      </c>
      <c r="BA32" t="s">
        <v>195</v>
      </c>
      <c r="BB32">
        <v>11</v>
      </c>
      <c r="BC32" t="s">
        <v>467</v>
      </c>
      <c r="BD32">
        <v>11</v>
      </c>
      <c r="BE32">
        <v>5464.3510000000006</v>
      </c>
      <c r="BF32">
        <v>0.81578617479001614</v>
      </c>
      <c r="BG32">
        <v>0.57772493651038426</v>
      </c>
      <c r="BH32">
        <v>286352.93099999992</v>
      </c>
      <c r="BI32">
        <v>1.5567300060218352E-2</v>
      </c>
      <c r="BJ32">
        <v>1.1024478860827362E-2</v>
      </c>
      <c r="BK32">
        <v>1</v>
      </c>
      <c r="BL32" t="s">
        <v>70</v>
      </c>
      <c r="BM32">
        <v>0</v>
      </c>
      <c r="BN32" t="s">
        <v>439</v>
      </c>
    </row>
    <row r="33" spans="1:66" x14ac:dyDescent="0.25">
      <c r="A33" s="144" t="str">
        <f t="shared" si="20"/>
        <v>인천교통공사</v>
      </c>
      <c r="B33" s="144" t="str">
        <f t="shared" si="21"/>
        <v>순환42</v>
      </c>
      <c r="C33" s="145" t="str">
        <f t="shared" si="22"/>
        <v>70바4934</v>
      </c>
      <c r="D33" s="133" t="str">
        <f t="shared" si="23"/>
        <v>중형</v>
      </c>
      <c r="E33" s="129" t="str">
        <f t="shared" si="16"/>
        <v>F</v>
      </c>
      <c r="F33" s="152">
        <f t="shared" si="17"/>
        <v>0.74600000000000011</v>
      </c>
      <c r="G33" s="153">
        <f t="shared" si="18"/>
        <v>2.6110000000000002</v>
      </c>
      <c r="H33" s="154">
        <f t="shared" si="19"/>
        <v>3.5</v>
      </c>
      <c r="I33" s="155">
        <f t="shared" si="24"/>
        <v>5726.0959999999995</v>
      </c>
      <c r="J33" s="156">
        <f t="shared" si="25"/>
        <v>6.1530829474266578E-3</v>
      </c>
      <c r="K33" s="156">
        <f t="shared" si="26"/>
        <v>0.34251203770033117</v>
      </c>
      <c r="L33" s="156">
        <f t="shared" si="27"/>
        <v>7.7015823695585975E-2</v>
      </c>
      <c r="M33" s="157">
        <f t="shared" si="28"/>
        <v>5.9080000000000004</v>
      </c>
      <c r="N33" s="158">
        <f t="shared" si="29"/>
        <v>1.7000000000000001E-2</v>
      </c>
      <c r="O33" s="158">
        <f t="shared" si="30"/>
        <v>16.835000000000001</v>
      </c>
      <c r="P33" s="159">
        <f t="shared" si="31"/>
        <v>0</v>
      </c>
      <c r="Q33" s="160">
        <f t="shared" si="32"/>
        <v>68</v>
      </c>
      <c r="R33" s="161">
        <f t="shared" si="33"/>
        <v>23.898497046798791</v>
      </c>
      <c r="S33" s="146">
        <f t="shared" si="34"/>
        <v>1</v>
      </c>
      <c r="T33" s="146">
        <f t="shared" si="35"/>
        <v>964</v>
      </c>
      <c r="U33" t="s">
        <v>118</v>
      </c>
      <c r="V33" t="s">
        <v>121</v>
      </c>
      <c r="W33" t="s">
        <v>118</v>
      </c>
      <c r="X33" s="4" t="s">
        <v>121</v>
      </c>
      <c r="Y33" s="4" t="s">
        <v>232</v>
      </c>
      <c r="Z33" s="4" t="s">
        <v>194</v>
      </c>
      <c r="AA33" s="4" t="s">
        <v>223</v>
      </c>
      <c r="AB33" s="4">
        <v>528</v>
      </c>
      <c r="AC33" s="4">
        <v>5726.0959999999995</v>
      </c>
      <c r="AD33" s="4">
        <v>2193.3829999999998</v>
      </c>
      <c r="AE33" s="4">
        <v>2.6110000000000002</v>
      </c>
      <c r="AF33" s="4">
        <v>3.5</v>
      </c>
      <c r="AG33" s="4">
        <v>5.9080000000000004</v>
      </c>
      <c r="AH33" s="4">
        <v>367.86095999999998</v>
      </c>
      <c r="AI33" s="4">
        <v>2.2634789999999998</v>
      </c>
      <c r="AJ33" s="4">
        <v>125.996807</v>
      </c>
      <c r="AK33" s="4">
        <v>441</v>
      </c>
      <c r="AL33" s="4">
        <v>1</v>
      </c>
      <c r="AM33" s="4">
        <v>964</v>
      </c>
      <c r="AN33" s="4">
        <v>68</v>
      </c>
      <c r="AO33" s="4">
        <v>15.565924000000001</v>
      </c>
      <c r="AP33" s="4">
        <v>54</v>
      </c>
      <c r="AQ33" s="4">
        <v>0</v>
      </c>
      <c r="AR33" s="4">
        <v>1</v>
      </c>
      <c r="AS33" s="4">
        <v>164</v>
      </c>
      <c r="AT33" s="4">
        <v>1.7000000000000001E-2</v>
      </c>
      <c r="AU33" s="4">
        <v>16.835000000000001</v>
      </c>
      <c r="AV33" s="4">
        <v>47956</v>
      </c>
      <c r="AW33" s="4">
        <v>0</v>
      </c>
      <c r="AX33" s="4">
        <v>0.47</v>
      </c>
      <c r="AY33">
        <v>0.73571428571428577</v>
      </c>
      <c r="AZ33" t="s">
        <v>70</v>
      </c>
      <c r="BA33" t="s">
        <v>200</v>
      </c>
      <c r="BB33">
        <v>8</v>
      </c>
      <c r="BC33" t="s">
        <v>401</v>
      </c>
      <c r="BD33">
        <v>14</v>
      </c>
      <c r="BE33">
        <v>79937.87</v>
      </c>
      <c r="BF33">
        <v>7.3617898500422899E-2</v>
      </c>
      <c r="BG33">
        <v>5.4161739611025425E-2</v>
      </c>
      <c r="BH33">
        <v>245639.01300000004</v>
      </c>
      <c r="BI33">
        <v>2.3957342639216676E-2</v>
      </c>
      <c r="BJ33">
        <v>1.7625759227423699E-2</v>
      </c>
      <c r="BK33">
        <v>1</v>
      </c>
      <c r="BL33" t="s">
        <v>70</v>
      </c>
      <c r="BM33">
        <v>0</v>
      </c>
      <c r="BN33" t="s">
        <v>439</v>
      </c>
    </row>
    <row r="34" spans="1:66" x14ac:dyDescent="0.25">
      <c r="A34" s="141" t="str">
        <f t="shared" si="20"/>
        <v>인천교통공사</v>
      </c>
      <c r="B34" s="141" t="str">
        <f t="shared" si="21"/>
        <v>순환42</v>
      </c>
      <c r="C34" s="142" t="str">
        <f t="shared" si="22"/>
        <v>70바4935</v>
      </c>
      <c r="D34" s="116" t="str">
        <f t="shared" si="23"/>
        <v>중형</v>
      </c>
      <c r="E34" s="112" t="str">
        <f t="shared" si="16"/>
        <v>F</v>
      </c>
      <c r="F34" s="162">
        <f t="shared" si="17"/>
        <v>0.71257142857142863</v>
      </c>
      <c r="G34" s="163">
        <f t="shared" si="18"/>
        <v>2.4940000000000002</v>
      </c>
      <c r="H34" s="164">
        <f t="shared" si="19"/>
        <v>3.5</v>
      </c>
      <c r="I34" s="165">
        <f t="shared" si="24"/>
        <v>6203.32</v>
      </c>
      <c r="J34" s="166">
        <f t="shared" si="25"/>
        <v>7.9547363358190605E-3</v>
      </c>
      <c r="K34" s="166">
        <f t="shared" si="26"/>
        <v>0.33929830379761672</v>
      </c>
      <c r="L34" s="166">
        <f t="shared" si="27"/>
        <v>8.9629424243792041E-2</v>
      </c>
      <c r="M34" s="167">
        <f t="shared" si="28"/>
        <v>6.1619999999999999</v>
      </c>
      <c r="N34" s="168">
        <f t="shared" si="29"/>
        <v>4.8000000000000001E-2</v>
      </c>
      <c r="O34" s="168">
        <f t="shared" si="30"/>
        <v>16.265000000000001</v>
      </c>
      <c r="P34" s="169">
        <f t="shared" si="31"/>
        <v>0</v>
      </c>
      <c r="Q34" s="170">
        <f t="shared" si="32"/>
        <v>69</v>
      </c>
      <c r="R34" s="171">
        <f t="shared" si="33"/>
        <v>23.784077785833833</v>
      </c>
      <c r="S34" s="143">
        <f t="shared" si="34"/>
        <v>3</v>
      </c>
      <c r="T34" s="143">
        <f t="shared" si="35"/>
        <v>1009</v>
      </c>
      <c r="U34" t="s">
        <v>118</v>
      </c>
      <c r="V34" t="s">
        <v>121</v>
      </c>
      <c r="W34" s="4" t="s">
        <v>118</v>
      </c>
      <c r="X34" s="4" t="s">
        <v>121</v>
      </c>
      <c r="Y34" s="4" t="s">
        <v>233</v>
      </c>
      <c r="Z34" s="4" t="s">
        <v>194</v>
      </c>
      <c r="AA34" s="4" t="s">
        <v>223</v>
      </c>
      <c r="AB34" s="4">
        <v>528</v>
      </c>
      <c r="AC34" s="4">
        <v>6203.32</v>
      </c>
      <c r="AD34" s="4">
        <v>2487.694</v>
      </c>
      <c r="AE34" s="4">
        <v>2.4940000000000002</v>
      </c>
      <c r="AF34" s="4">
        <v>3.5</v>
      </c>
      <c r="AG34" s="4">
        <v>6.1619999999999999</v>
      </c>
      <c r="AH34" s="4">
        <v>399.57012600000002</v>
      </c>
      <c r="AI34" s="4">
        <v>3.1784750000000002</v>
      </c>
      <c r="AJ34" s="4">
        <v>135.573466</v>
      </c>
      <c r="AK34" s="4">
        <v>556</v>
      </c>
      <c r="AL34" s="4">
        <v>3</v>
      </c>
      <c r="AM34" s="4">
        <v>1009</v>
      </c>
      <c r="AN34" s="4">
        <v>69</v>
      </c>
      <c r="AO34" s="4">
        <v>15.524984</v>
      </c>
      <c r="AP34" s="4">
        <v>6.5</v>
      </c>
      <c r="AQ34" s="4">
        <v>0</v>
      </c>
      <c r="AR34" s="4">
        <v>1</v>
      </c>
      <c r="AS34" s="4">
        <v>16</v>
      </c>
      <c r="AT34" s="4">
        <v>4.8000000000000001E-2</v>
      </c>
      <c r="AU34" s="4">
        <v>16.265000000000001</v>
      </c>
      <c r="AV34" s="4">
        <v>52513</v>
      </c>
      <c r="AW34" s="4">
        <v>0</v>
      </c>
      <c r="AX34" s="4">
        <v>0.46</v>
      </c>
      <c r="AY34">
        <v>0.7380000000000001</v>
      </c>
      <c r="AZ34" t="s">
        <v>70</v>
      </c>
      <c r="BA34" t="s">
        <v>200</v>
      </c>
      <c r="BB34">
        <v>7</v>
      </c>
      <c r="BC34" t="s">
        <v>402</v>
      </c>
      <c r="BD34">
        <v>9</v>
      </c>
      <c r="BE34">
        <v>79937.87</v>
      </c>
      <c r="BF34">
        <v>6.7720918758530854E-2</v>
      </c>
      <c r="BG34">
        <v>4.9978038043795775E-2</v>
      </c>
      <c r="BH34">
        <v>245639.01300000004</v>
      </c>
      <c r="BI34">
        <v>2.2038298940730557E-2</v>
      </c>
      <c r="BJ34">
        <v>1.6264264618259153E-2</v>
      </c>
      <c r="BK34">
        <v>1</v>
      </c>
      <c r="BL34" t="s">
        <v>70</v>
      </c>
      <c r="BM34">
        <v>0</v>
      </c>
      <c r="BN34" t="s">
        <v>439</v>
      </c>
    </row>
    <row r="35" spans="1:66" x14ac:dyDescent="0.25">
      <c r="A35" s="144" t="str">
        <f t="shared" si="20"/>
        <v>인천교통공사</v>
      </c>
      <c r="B35" s="144" t="str">
        <f t="shared" si="21"/>
        <v>순환42</v>
      </c>
      <c r="C35" s="145" t="str">
        <f t="shared" si="22"/>
        <v>70바4936</v>
      </c>
      <c r="D35" s="133" t="str">
        <f t="shared" si="23"/>
        <v>중형</v>
      </c>
      <c r="E35" s="129" t="str">
        <f t="shared" si="16"/>
        <v>F</v>
      </c>
      <c r="F35" s="152">
        <f t="shared" si="17"/>
        <v>0.74542857142857144</v>
      </c>
      <c r="G35" s="153">
        <f t="shared" si="18"/>
        <v>2.609</v>
      </c>
      <c r="H35" s="154">
        <f t="shared" si="19"/>
        <v>3.5</v>
      </c>
      <c r="I35" s="155">
        <f t="shared" si="24"/>
        <v>6166.5709999999999</v>
      </c>
      <c r="J35" s="156">
        <f t="shared" si="25"/>
        <v>1.198561679042363E-2</v>
      </c>
      <c r="K35" s="156">
        <f t="shared" si="26"/>
        <v>0.34521500871969757</v>
      </c>
      <c r="L35" s="156">
        <f t="shared" si="27"/>
        <v>0.13638049411901687</v>
      </c>
      <c r="M35" s="157">
        <f t="shared" si="28"/>
        <v>6.524</v>
      </c>
      <c r="N35" s="158">
        <f t="shared" si="29"/>
        <v>1.6E-2</v>
      </c>
      <c r="O35" s="158">
        <f t="shared" si="30"/>
        <v>12.584</v>
      </c>
      <c r="P35" s="159">
        <f t="shared" si="31"/>
        <v>0</v>
      </c>
      <c r="Q35" s="160">
        <f t="shared" si="32"/>
        <v>66</v>
      </c>
      <c r="R35" s="161">
        <f t="shared" si="33"/>
        <v>24.005144114886591</v>
      </c>
      <c r="S35" s="146">
        <f t="shared" si="34"/>
        <v>1</v>
      </c>
      <c r="T35" s="146">
        <f t="shared" si="35"/>
        <v>776</v>
      </c>
      <c r="U35" t="s">
        <v>118</v>
      </c>
      <c r="V35" t="s">
        <v>121</v>
      </c>
      <c r="W35" t="s">
        <v>118</v>
      </c>
      <c r="X35" s="4" t="s">
        <v>121</v>
      </c>
      <c r="Y35" s="4" t="s">
        <v>234</v>
      </c>
      <c r="Z35" s="4" t="s">
        <v>194</v>
      </c>
      <c r="AA35" s="4" t="s">
        <v>223</v>
      </c>
      <c r="AB35" s="4">
        <v>528</v>
      </c>
      <c r="AC35" s="4">
        <v>6166.5709999999999</v>
      </c>
      <c r="AD35" s="4">
        <v>2363.2089999999998</v>
      </c>
      <c r="AE35" s="4">
        <v>2.609</v>
      </c>
      <c r="AF35" s="4">
        <v>3.5</v>
      </c>
      <c r="AG35" s="4">
        <v>6.524</v>
      </c>
      <c r="AH35" s="4">
        <v>399.63542000000001</v>
      </c>
      <c r="AI35" s="4">
        <v>4.7898769999999997</v>
      </c>
      <c r="AJ35" s="4">
        <v>137.96014500000001</v>
      </c>
      <c r="AK35" s="4">
        <v>841</v>
      </c>
      <c r="AL35" s="4">
        <v>1</v>
      </c>
      <c r="AM35" s="4">
        <v>776</v>
      </c>
      <c r="AN35" s="4">
        <v>66</v>
      </c>
      <c r="AO35" s="4">
        <v>15.430491</v>
      </c>
      <c r="AP35" s="4">
        <v>5.0999999999999996</v>
      </c>
      <c r="AQ35" s="4">
        <v>0</v>
      </c>
      <c r="AR35" s="4">
        <v>2</v>
      </c>
      <c r="AS35" s="4">
        <v>606</v>
      </c>
      <c r="AT35" s="4">
        <v>1.6E-2</v>
      </c>
      <c r="AU35" s="4">
        <v>12.584</v>
      </c>
      <c r="AV35" s="4">
        <v>56763</v>
      </c>
      <c r="AW35" s="4">
        <v>0</v>
      </c>
      <c r="AX35" s="4">
        <v>0.49</v>
      </c>
      <c r="AY35">
        <v>0.74057142857142855</v>
      </c>
      <c r="AZ35" t="s">
        <v>70</v>
      </c>
      <c r="BA35" t="s">
        <v>200</v>
      </c>
      <c r="BB35">
        <v>6</v>
      </c>
      <c r="BC35" t="s">
        <v>399</v>
      </c>
      <c r="BD35">
        <v>10</v>
      </c>
      <c r="BE35">
        <v>79937.87</v>
      </c>
      <c r="BF35">
        <v>8.9872297072714102E-2</v>
      </c>
      <c r="BG35">
        <v>6.65568554321357E-2</v>
      </c>
      <c r="BH35">
        <v>245639.01300000004</v>
      </c>
      <c r="BI35">
        <v>2.9246982847956644E-2</v>
      </c>
      <c r="BJ35">
        <v>2.165947986911532E-2</v>
      </c>
      <c r="BK35">
        <v>1</v>
      </c>
      <c r="BL35" t="s">
        <v>70</v>
      </c>
      <c r="BM35">
        <v>0</v>
      </c>
      <c r="BN35" t="s">
        <v>439</v>
      </c>
    </row>
    <row r="36" spans="1:66" x14ac:dyDescent="0.25">
      <c r="A36" s="141" t="str">
        <f t="shared" si="20"/>
        <v>인천교통공사</v>
      </c>
      <c r="B36" s="141" t="str">
        <f t="shared" si="21"/>
        <v>순환43</v>
      </c>
      <c r="C36" s="142" t="str">
        <f t="shared" si="22"/>
        <v>70바4937</v>
      </c>
      <c r="D36" s="116" t="str">
        <f t="shared" si="23"/>
        <v>중형</v>
      </c>
      <c r="E36" s="112" t="str">
        <f t="shared" si="16"/>
        <v>D</v>
      </c>
      <c r="F36" s="162">
        <f t="shared" si="17"/>
        <v>0.73124999999999996</v>
      </c>
      <c r="G36" s="163">
        <f t="shared" si="18"/>
        <v>2.9249999999999998</v>
      </c>
      <c r="H36" s="164">
        <f t="shared" si="19"/>
        <v>4</v>
      </c>
      <c r="I36" s="165">
        <f t="shared" si="24"/>
        <v>7291.991</v>
      </c>
      <c r="J36" s="166">
        <f t="shared" si="25"/>
        <v>5.7787013500353911E-3</v>
      </c>
      <c r="K36" s="166">
        <f t="shared" si="26"/>
        <v>0.30672361013352784</v>
      </c>
      <c r="L36" s="166">
        <f t="shared" si="27"/>
        <v>0.13645107351339297</v>
      </c>
      <c r="M36" s="167">
        <f t="shared" si="28"/>
        <v>5.883</v>
      </c>
      <c r="N36" s="168">
        <f t="shared" si="29"/>
        <v>4.1000000000000002E-2</v>
      </c>
      <c r="O36" s="168">
        <f t="shared" si="30"/>
        <v>4.7590000000000003</v>
      </c>
      <c r="P36" s="169">
        <f t="shared" si="31"/>
        <v>0</v>
      </c>
      <c r="Q36" s="170">
        <f t="shared" si="32"/>
        <v>77</v>
      </c>
      <c r="R36" s="171">
        <f t="shared" si="33"/>
        <v>26.721425232581218</v>
      </c>
      <c r="S36" s="143">
        <f t="shared" si="34"/>
        <v>3</v>
      </c>
      <c r="T36" s="143">
        <f t="shared" si="35"/>
        <v>347</v>
      </c>
      <c r="U36" t="s">
        <v>118</v>
      </c>
      <c r="V36" s="5" t="s">
        <v>122</v>
      </c>
      <c r="W36" t="s">
        <v>118</v>
      </c>
      <c r="X36" s="5" t="s">
        <v>122</v>
      </c>
      <c r="Y36" t="s">
        <v>235</v>
      </c>
      <c r="Z36" t="s">
        <v>194</v>
      </c>
      <c r="AA36" t="s">
        <v>223</v>
      </c>
      <c r="AB36">
        <v>528</v>
      </c>
      <c r="AC36" s="1">
        <v>7291.991</v>
      </c>
      <c r="AD36" s="1">
        <v>2493.38</v>
      </c>
      <c r="AE36" s="28">
        <v>2.9249999999999998</v>
      </c>
      <c r="AF36">
        <v>4</v>
      </c>
      <c r="AG36">
        <v>5.883</v>
      </c>
      <c r="AH36">
        <v>396.93122399999999</v>
      </c>
      <c r="AI36">
        <v>2.2937470000000002</v>
      </c>
      <c r="AJ36">
        <v>121.748178</v>
      </c>
      <c r="AK36">
        <v>995</v>
      </c>
      <c r="AL36">
        <v>3</v>
      </c>
      <c r="AM36">
        <v>347</v>
      </c>
      <c r="AN36">
        <v>77</v>
      </c>
      <c r="AO36">
        <v>18.370918</v>
      </c>
      <c r="AP36">
        <v>920.2</v>
      </c>
      <c r="AQ36">
        <v>0</v>
      </c>
      <c r="AR36">
        <v>26</v>
      </c>
      <c r="AS36">
        <v>5404</v>
      </c>
      <c r="AT36">
        <v>4.1000000000000002E-2</v>
      </c>
      <c r="AU36">
        <v>4.7590000000000003</v>
      </c>
      <c r="AV36">
        <v>62944</v>
      </c>
      <c r="AW36">
        <v>0</v>
      </c>
      <c r="AX36">
        <v>0.47</v>
      </c>
      <c r="AY36">
        <v>0.80199999999999994</v>
      </c>
      <c r="AZ36" t="s">
        <v>67</v>
      </c>
      <c r="BA36" t="s">
        <v>200</v>
      </c>
      <c r="BB36">
        <v>3</v>
      </c>
      <c r="BC36" t="s">
        <v>406</v>
      </c>
      <c r="BD36">
        <v>17</v>
      </c>
      <c r="BE36">
        <v>79937.87</v>
      </c>
      <c r="BF36">
        <v>8.4028433582230805E-2</v>
      </c>
      <c r="BG36">
        <v>6.7390803732949103E-2</v>
      </c>
      <c r="BH36">
        <v>245639.01300000004</v>
      </c>
      <c r="BI36">
        <v>2.7345224677319473E-2</v>
      </c>
      <c r="BJ36">
        <v>2.1930870191210216E-2</v>
      </c>
      <c r="BK36">
        <v>1</v>
      </c>
      <c r="BL36" t="s">
        <v>67</v>
      </c>
      <c r="BM36">
        <v>0</v>
      </c>
      <c r="BN36" t="s">
        <v>439</v>
      </c>
    </row>
    <row r="37" spans="1:66" x14ac:dyDescent="0.25">
      <c r="A37" s="144" t="str">
        <f t="shared" si="20"/>
        <v>인천교통공사</v>
      </c>
      <c r="B37" s="144" t="str">
        <f t="shared" si="21"/>
        <v>순환43</v>
      </c>
      <c r="C37" s="145" t="str">
        <f t="shared" si="22"/>
        <v>70바4938</v>
      </c>
      <c r="D37" s="133" t="str">
        <f t="shared" si="23"/>
        <v>중형</v>
      </c>
      <c r="E37" s="129" t="str">
        <f t="shared" si="16"/>
        <v>D</v>
      </c>
      <c r="F37" s="152">
        <f t="shared" si="17"/>
        <v>0.81799999999999995</v>
      </c>
      <c r="G37" s="153">
        <f t="shared" si="18"/>
        <v>3.2719999999999998</v>
      </c>
      <c r="H37" s="154">
        <f t="shared" si="19"/>
        <v>4</v>
      </c>
      <c r="I37" s="155">
        <f t="shared" si="24"/>
        <v>6528.4049999999997</v>
      </c>
      <c r="J37" s="156">
        <f t="shared" si="25"/>
        <v>5.0307769090001666E-3</v>
      </c>
      <c r="K37" s="156">
        <f t="shared" si="26"/>
        <v>0.26900641606933445</v>
      </c>
      <c r="L37" s="156">
        <f t="shared" si="27"/>
        <v>0.10017760846638651</v>
      </c>
      <c r="M37" s="157">
        <f t="shared" si="28"/>
        <v>4.9020000000000001</v>
      </c>
      <c r="N37" s="158">
        <f t="shared" si="29"/>
        <v>1.4999999999999999E-2</v>
      </c>
      <c r="O37" s="158">
        <f t="shared" si="30"/>
        <v>3.431</v>
      </c>
      <c r="P37" s="159">
        <f t="shared" si="31"/>
        <v>0</v>
      </c>
      <c r="Q37" s="160">
        <f t="shared" si="32"/>
        <v>82</v>
      </c>
      <c r="R37" s="161">
        <f t="shared" si="33"/>
        <v>25.453842454864258</v>
      </c>
      <c r="S37" s="146">
        <f t="shared" si="34"/>
        <v>1</v>
      </c>
      <c r="T37" s="146">
        <f t="shared" si="35"/>
        <v>224</v>
      </c>
      <c r="U37" t="s">
        <v>118</v>
      </c>
      <c r="V37" t="s">
        <v>122</v>
      </c>
      <c r="W37" s="4" t="s">
        <v>118</v>
      </c>
      <c r="X37" s="4" t="s">
        <v>122</v>
      </c>
      <c r="Y37" s="4" t="s">
        <v>236</v>
      </c>
      <c r="Z37" s="4" t="s">
        <v>194</v>
      </c>
      <c r="AA37" s="4" t="s">
        <v>223</v>
      </c>
      <c r="AB37" s="4">
        <v>528</v>
      </c>
      <c r="AC37" s="4">
        <v>6528.4049999999997</v>
      </c>
      <c r="AD37" s="4">
        <v>1995.184</v>
      </c>
      <c r="AE37" s="4">
        <v>3.2719999999999998</v>
      </c>
      <c r="AF37" s="4">
        <v>4</v>
      </c>
      <c r="AG37" s="4">
        <v>4.9020000000000001</v>
      </c>
      <c r="AH37" s="4">
        <v>353.29652499999997</v>
      </c>
      <c r="AI37" s="4">
        <v>1.7773559999999999</v>
      </c>
      <c r="AJ37" s="4">
        <v>95.039032000000006</v>
      </c>
      <c r="AK37" s="4">
        <v>654</v>
      </c>
      <c r="AL37" s="4">
        <v>1</v>
      </c>
      <c r="AM37" s="4">
        <v>224</v>
      </c>
      <c r="AN37" s="4">
        <v>82</v>
      </c>
      <c r="AO37" s="4">
        <v>18.478542000000001</v>
      </c>
      <c r="AP37" s="4">
        <v>175.2</v>
      </c>
      <c r="AQ37" s="4">
        <v>0</v>
      </c>
      <c r="AR37" s="4">
        <v>3</v>
      </c>
      <c r="AS37" s="4">
        <v>215</v>
      </c>
      <c r="AT37" s="4">
        <v>1.4999999999999999E-2</v>
      </c>
      <c r="AU37" s="4">
        <v>3.431</v>
      </c>
      <c r="AV37" s="4">
        <v>52315</v>
      </c>
      <c r="AW37" s="4">
        <v>0</v>
      </c>
      <c r="AX37" s="4">
        <v>0.51</v>
      </c>
      <c r="AY37">
        <v>0.8125714285714285</v>
      </c>
      <c r="AZ37" t="s">
        <v>67</v>
      </c>
      <c r="BA37" t="s">
        <v>200</v>
      </c>
      <c r="BB37">
        <v>1</v>
      </c>
      <c r="BC37" t="s">
        <v>213</v>
      </c>
      <c r="BD37">
        <v>11</v>
      </c>
      <c r="BE37">
        <v>79937.87</v>
      </c>
      <c r="BF37">
        <v>6.5162106520976856E-2</v>
      </c>
      <c r="BG37">
        <v>5.2948865984473764E-2</v>
      </c>
      <c r="BH37">
        <v>245639.01300000004</v>
      </c>
      <c r="BI37">
        <v>2.1205589195230967E-2</v>
      </c>
      <c r="BJ37">
        <v>1.7231055906067674E-2</v>
      </c>
      <c r="BK37">
        <v>1</v>
      </c>
      <c r="BL37" t="s">
        <v>69</v>
      </c>
      <c r="BM37">
        <v>-1</v>
      </c>
      <c r="BN37" t="s">
        <v>435</v>
      </c>
    </row>
    <row r="38" spans="1:66" x14ac:dyDescent="0.25">
      <c r="A38" s="141" t="str">
        <f t="shared" si="20"/>
        <v>인천교통공사</v>
      </c>
      <c r="B38" s="141" t="str">
        <f t="shared" si="21"/>
        <v>순환43</v>
      </c>
      <c r="C38" s="142" t="str">
        <f t="shared" si="22"/>
        <v>70바4939</v>
      </c>
      <c r="D38" s="116" t="str">
        <f t="shared" si="23"/>
        <v>중형</v>
      </c>
      <c r="E38" s="112" t="str">
        <f t="shared" si="16"/>
        <v>F</v>
      </c>
      <c r="F38" s="162">
        <f t="shared" si="17"/>
        <v>0.71225000000000005</v>
      </c>
      <c r="G38" s="163">
        <f t="shared" si="18"/>
        <v>2.8490000000000002</v>
      </c>
      <c r="H38" s="164">
        <f t="shared" si="19"/>
        <v>4</v>
      </c>
      <c r="I38" s="165">
        <f t="shared" si="24"/>
        <v>7745.2560000000003</v>
      </c>
      <c r="J38" s="166">
        <f t="shared" si="25"/>
        <v>7.9332021879109579E-3</v>
      </c>
      <c r="K38" s="166">
        <f t="shared" si="26"/>
        <v>0.29813594349978767</v>
      </c>
      <c r="L38" s="166">
        <f t="shared" si="27"/>
        <v>9.9544805233035549E-2</v>
      </c>
      <c r="M38" s="167">
        <f t="shared" si="28"/>
        <v>6.6020000000000003</v>
      </c>
      <c r="N38" s="168">
        <f t="shared" si="29"/>
        <v>1.2999999999999999E-2</v>
      </c>
      <c r="O38" s="168">
        <f t="shared" si="30"/>
        <v>4.9450000000000003</v>
      </c>
      <c r="P38" s="169">
        <f t="shared" si="31"/>
        <v>0</v>
      </c>
      <c r="Q38" s="170">
        <f t="shared" si="32"/>
        <v>81</v>
      </c>
      <c r="R38" s="171">
        <f t="shared" si="33"/>
        <v>25.323856819572118</v>
      </c>
      <c r="S38" s="143">
        <f t="shared" si="34"/>
        <v>1</v>
      </c>
      <c r="T38" s="143">
        <f t="shared" si="35"/>
        <v>383</v>
      </c>
      <c r="U38" t="s">
        <v>118</v>
      </c>
      <c r="V38" t="s">
        <v>122</v>
      </c>
      <c r="W38" t="s">
        <v>118</v>
      </c>
      <c r="X38" s="4" t="s">
        <v>122</v>
      </c>
      <c r="Y38" s="4" t="s">
        <v>237</v>
      </c>
      <c r="Z38" s="4" t="s">
        <v>194</v>
      </c>
      <c r="AA38" s="4" t="s">
        <v>223</v>
      </c>
      <c r="AB38" s="4">
        <v>528</v>
      </c>
      <c r="AC38" s="4">
        <v>7745.2560000000003</v>
      </c>
      <c r="AD38" s="4">
        <v>2719.018</v>
      </c>
      <c r="AE38" s="4">
        <v>2.8490000000000002</v>
      </c>
      <c r="AF38" s="4">
        <v>4</v>
      </c>
      <c r="AG38" s="4">
        <v>6.6020000000000003</v>
      </c>
      <c r="AH38" s="4">
        <v>440.74736999999999</v>
      </c>
      <c r="AI38" s="4">
        <v>3.4965380000000001</v>
      </c>
      <c r="AJ38" s="4">
        <v>131.40263300000001</v>
      </c>
      <c r="AK38" s="4">
        <v>771</v>
      </c>
      <c r="AL38" s="4">
        <v>1</v>
      </c>
      <c r="AM38" s="4">
        <v>383</v>
      </c>
      <c r="AN38" s="4">
        <v>81</v>
      </c>
      <c r="AO38" s="4">
        <v>17.573004999999998</v>
      </c>
      <c r="AP38" s="4">
        <v>891.7</v>
      </c>
      <c r="AQ38" s="4">
        <v>0</v>
      </c>
      <c r="AR38" s="4">
        <v>6</v>
      </c>
      <c r="AS38" s="4">
        <v>202</v>
      </c>
      <c r="AT38" s="4">
        <v>1.2999999999999999E-2</v>
      </c>
      <c r="AU38" s="4">
        <v>4.9450000000000003</v>
      </c>
      <c r="AV38" s="4">
        <v>63279</v>
      </c>
      <c r="AW38" s="4">
        <v>0</v>
      </c>
      <c r="AX38" s="4">
        <v>0.51</v>
      </c>
      <c r="AY38">
        <v>0.77114285714285713</v>
      </c>
      <c r="AZ38" t="s">
        <v>70</v>
      </c>
      <c r="BA38" t="s">
        <v>200</v>
      </c>
      <c r="BB38">
        <v>3</v>
      </c>
      <c r="BC38" t="s">
        <v>204</v>
      </c>
      <c r="BD38">
        <v>9</v>
      </c>
      <c r="BE38">
        <v>79937.87</v>
      </c>
      <c r="BF38">
        <v>8.6804514556117152E-2</v>
      </c>
      <c r="BG38">
        <v>6.693868136770291E-2</v>
      </c>
      <c r="BH38">
        <v>245639.01300000004</v>
      </c>
      <c r="BI38">
        <v>2.8248639803808359E-2</v>
      </c>
      <c r="BJ38">
        <v>2.1783736808708216E-2</v>
      </c>
      <c r="BK38">
        <v>1</v>
      </c>
      <c r="BL38" t="s">
        <v>70</v>
      </c>
      <c r="BM38">
        <v>0</v>
      </c>
      <c r="BN38" t="s">
        <v>439</v>
      </c>
    </row>
    <row r="39" spans="1:66" x14ac:dyDescent="0.25">
      <c r="A39" s="144" t="str">
        <f t="shared" si="20"/>
        <v>인천교통공사</v>
      </c>
      <c r="B39" s="144" t="str">
        <f t="shared" si="21"/>
        <v>순환43</v>
      </c>
      <c r="C39" s="145" t="str">
        <f t="shared" si="22"/>
        <v>70바4940</v>
      </c>
      <c r="D39" s="133" t="str">
        <f t="shared" si="23"/>
        <v>중형</v>
      </c>
      <c r="E39" s="129" t="str">
        <f t="shared" si="16"/>
        <v>F</v>
      </c>
      <c r="F39" s="152">
        <f t="shared" si="17"/>
        <v>0.71924999999999994</v>
      </c>
      <c r="G39" s="153">
        <f t="shared" si="18"/>
        <v>2.8769999999999998</v>
      </c>
      <c r="H39" s="154">
        <f t="shared" si="19"/>
        <v>4</v>
      </c>
      <c r="I39" s="155">
        <f t="shared" si="24"/>
        <v>7526.7870000000003</v>
      </c>
      <c r="J39" s="156">
        <f t="shared" si="25"/>
        <v>4.7384017942972709E-3</v>
      </c>
      <c r="K39" s="156">
        <f t="shared" si="26"/>
        <v>0.29546894575007687</v>
      </c>
      <c r="L39" s="156">
        <f t="shared" si="27"/>
        <v>7.9449571244675846E-2</v>
      </c>
      <c r="M39" s="157">
        <f t="shared" si="28"/>
        <v>6.7080000000000002</v>
      </c>
      <c r="N39" s="158">
        <f t="shared" si="29"/>
        <v>1.2999999999999999E-2</v>
      </c>
      <c r="O39" s="158">
        <f t="shared" si="30"/>
        <v>6.59</v>
      </c>
      <c r="P39" s="159">
        <f t="shared" si="31"/>
        <v>0.26</v>
      </c>
      <c r="Q39" s="160">
        <f t="shared" si="32"/>
        <v>83</v>
      </c>
      <c r="R39" s="161">
        <f t="shared" si="33"/>
        <v>25.777881928801943</v>
      </c>
      <c r="S39" s="146">
        <f t="shared" si="34"/>
        <v>1</v>
      </c>
      <c r="T39" s="146">
        <f t="shared" si="35"/>
        <v>496</v>
      </c>
      <c r="U39" t="s">
        <v>118</v>
      </c>
      <c r="V39" s="5" t="s">
        <v>122</v>
      </c>
      <c r="W39" t="s">
        <v>118</v>
      </c>
      <c r="X39" s="5" t="s">
        <v>122</v>
      </c>
      <c r="Y39" t="s">
        <v>238</v>
      </c>
      <c r="Z39" t="s">
        <v>194</v>
      </c>
      <c r="AA39" t="s">
        <v>223</v>
      </c>
      <c r="AB39">
        <v>528</v>
      </c>
      <c r="AC39" s="1">
        <v>7526.7870000000003</v>
      </c>
      <c r="AD39" s="1">
        <v>2616.08</v>
      </c>
      <c r="AE39" s="28">
        <v>2.8769999999999998</v>
      </c>
      <c r="AF39">
        <v>4</v>
      </c>
      <c r="AG39">
        <v>6.7080000000000002</v>
      </c>
      <c r="AH39">
        <v>417.246803</v>
      </c>
      <c r="AI39">
        <v>1.9770829999999999</v>
      </c>
      <c r="AJ39">
        <v>123.283473</v>
      </c>
      <c r="AK39">
        <v>598</v>
      </c>
      <c r="AL39">
        <v>1</v>
      </c>
      <c r="AM39">
        <v>496</v>
      </c>
      <c r="AN39">
        <v>83</v>
      </c>
      <c r="AO39">
        <v>18.039172000000001</v>
      </c>
      <c r="AP39">
        <v>1058.3</v>
      </c>
      <c r="AQ39">
        <v>15.6</v>
      </c>
      <c r="AR39">
        <v>7</v>
      </c>
      <c r="AS39">
        <v>1770</v>
      </c>
      <c r="AT39">
        <v>1.2999999999999999E-2</v>
      </c>
      <c r="AU39">
        <v>6.59</v>
      </c>
      <c r="AV39">
        <v>65377</v>
      </c>
      <c r="AW39">
        <v>0</v>
      </c>
      <c r="AX39">
        <v>0.51</v>
      </c>
      <c r="AY39">
        <v>0.78142857142857136</v>
      </c>
      <c r="AZ39" t="s">
        <v>70</v>
      </c>
      <c r="BA39" t="s">
        <v>200</v>
      </c>
      <c r="BB39">
        <v>2</v>
      </c>
      <c r="BC39" t="s">
        <v>211</v>
      </c>
      <c r="BD39">
        <v>13</v>
      </c>
      <c r="BE39">
        <v>79937.87</v>
      </c>
      <c r="BF39">
        <v>8.6420666450081798E-2</v>
      </c>
      <c r="BG39">
        <v>6.7531577925992486E-2</v>
      </c>
      <c r="BH39">
        <v>245639.01300000004</v>
      </c>
      <c r="BI39">
        <v>2.8123724792852831E-2</v>
      </c>
      <c r="BJ39">
        <v>2.1976682088129283E-2</v>
      </c>
      <c r="BK39">
        <v>1</v>
      </c>
      <c r="BL39" t="s">
        <v>70</v>
      </c>
      <c r="BM39">
        <v>0</v>
      </c>
      <c r="BN39" t="s">
        <v>439</v>
      </c>
    </row>
    <row r="40" spans="1:66" x14ac:dyDescent="0.25">
      <c r="A40" s="141" t="str">
        <f t="shared" si="20"/>
        <v>인천교통공사</v>
      </c>
      <c r="B40" s="141" t="str">
        <f t="shared" si="21"/>
        <v>순환43</v>
      </c>
      <c r="C40" s="142" t="str">
        <f t="shared" si="22"/>
        <v>70바4941</v>
      </c>
      <c r="D40" s="116" t="str">
        <f t="shared" si="23"/>
        <v>중형</v>
      </c>
      <c r="E40" s="112" t="str">
        <f t="shared" si="16"/>
        <v>D</v>
      </c>
      <c r="F40" s="162">
        <f t="shared" si="17"/>
        <v>0.73424999999999996</v>
      </c>
      <c r="G40" s="163">
        <f t="shared" si="18"/>
        <v>2.9369999999999998</v>
      </c>
      <c r="H40" s="164">
        <f t="shared" si="19"/>
        <v>4</v>
      </c>
      <c r="I40" s="165">
        <f t="shared" si="24"/>
        <v>7130.723</v>
      </c>
      <c r="J40" s="166">
        <f t="shared" si="25"/>
        <v>5.9168290057216378E-3</v>
      </c>
      <c r="K40" s="166">
        <f t="shared" si="26"/>
        <v>0.29501137547180523</v>
      </c>
      <c r="L40" s="166">
        <f t="shared" si="27"/>
        <v>0.11050772831871326</v>
      </c>
      <c r="M40" s="167">
        <f t="shared" si="28"/>
        <v>5.5</v>
      </c>
      <c r="N40" s="168">
        <f t="shared" si="29"/>
        <v>2.8000000000000001E-2</v>
      </c>
      <c r="O40" s="168">
        <f t="shared" si="30"/>
        <v>4.9080000000000004</v>
      </c>
      <c r="P40" s="169">
        <f t="shared" si="31"/>
        <v>0</v>
      </c>
      <c r="Q40" s="170">
        <f t="shared" si="32"/>
        <v>80</v>
      </c>
      <c r="R40" s="171">
        <f t="shared" si="33"/>
        <v>26.037774423963977</v>
      </c>
      <c r="S40" s="143">
        <f t="shared" si="34"/>
        <v>2</v>
      </c>
      <c r="T40" s="143">
        <f t="shared" si="35"/>
        <v>350</v>
      </c>
      <c r="U40" t="s">
        <v>118</v>
      </c>
      <c r="V40" t="s">
        <v>122</v>
      </c>
      <c r="W40" s="4" t="s">
        <v>118</v>
      </c>
      <c r="X40" s="4" t="s">
        <v>122</v>
      </c>
      <c r="Y40" s="4" t="s">
        <v>239</v>
      </c>
      <c r="Z40" s="4" t="s">
        <v>194</v>
      </c>
      <c r="AA40" s="4" t="s">
        <v>223</v>
      </c>
      <c r="AB40" s="4">
        <v>528</v>
      </c>
      <c r="AC40" s="4">
        <v>7130.723</v>
      </c>
      <c r="AD40" s="4">
        <v>2427.8530000000001</v>
      </c>
      <c r="AE40" s="4">
        <v>2.9369999999999998</v>
      </c>
      <c r="AF40" s="4">
        <v>4</v>
      </c>
      <c r="AG40" s="4">
        <v>5.5</v>
      </c>
      <c r="AH40" s="4">
        <v>391.74902600000001</v>
      </c>
      <c r="AI40" s="4">
        <v>2.3179120000000002</v>
      </c>
      <c r="AJ40" s="4">
        <v>115.570419</v>
      </c>
      <c r="AK40" s="4">
        <v>788</v>
      </c>
      <c r="AL40" s="4">
        <v>2</v>
      </c>
      <c r="AM40" s="4">
        <v>350</v>
      </c>
      <c r="AN40" s="4">
        <v>80</v>
      </c>
      <c r="AO40" s="4">
        <v>18.202273000000002</v>
      </c>
      <c r="AP40" s="4">
        <v>1205.5</v>
      </c>
      <c r="AQ40" s="4">
        <v>0</v>
      </c>
      <c r="AR40" s="4">
        <v>16</v>
      </c>
      <c r="AS40" s="4">
        <v>3235</v>
      </c>
      <c r="AT40" s="4">
        <v>2.8000000000000001E-2</v>
      </c>
      <c r="AU40" s="4">
        <v>4.9080000000000004</v>
      </c>
      <c r="AV40" s="4">
        <v>62477</v>
      </c>
      <c r="AW40" s="4">
        <v>0</v>
      </c>
      <c r="AX40" s="4">
        <v>0.47</v>
      </c>
      <c r="AY40">
        <v>0.80285714285714282</v>
      </c>
      <c r="AZ40" t="s">
        <v>67</v>
      </c>
      <c r="BA40" t="s">
        <v>200</v>
      </c>
      <c r="BB40">
        <v>2</v>
      </c>
      <c r="BC40" t="s">
        <v>405</v>
      </c>
      <c r="BD40">
        <v>15</v>
      </c>
      <c r="BE40">
        <v>79937.87</v>
      </c>
      <c r="BF40">
        <v>7.4300616216068816E-2</v>
      </c>
      <c r="BG40">
        <v>5.9652780447758104E-2</v>
      </c>
      <c r="BH40">
        <v>245639.01300000004</v>
      </c>
      <c r="BI40">
        <v>2.4179518259178152E-2</v>
      </c>
      <c r="BJ40">
        <v>1.9412698945225886E-2</v>
      </c>
      <c r="BK40">
        <v>1</v>
      </c>
      <c r="BL40" t="s">
        <v>69</v>
      </c>
      <c r="BM40">
        <v>-1</v>
      </c>
      <c r="BN40" t="s">
        <v>435</v>
      </c>
    </row>
    <row r="41" spans="1:66" x14ac:dyDescent="0.25">
      <c r="A41" s="144" t="str">
        <f t="shared" si="20"/>
        <v>인천교통공사</v>
      </c>
      <c r="B41" s="144" t="str">
        <f t="shared" si="21"/>
        <v>순환47</v>
      </c>
      <c r="C41" s="145" t="str">
        <f t="shared" si="22"/>
        <v>70바4942</v>
      </c>
      <c r="D41" s="133" t="str">
        <f t="shared" si="23"/>
        <v>중형</v>
      </c>
      <c r="E41" s="129" t="str">
        <f t="shared" si="16"/>
        <v>F</v>
      </c>
      <c r="F41" s="152">
        <f t="shared" si="17"/>
        <v>0.81891891891891888</v>
      </c>
      <c r="G41" s="153">
        <f t="shared" si="18"/>
        <v>3.03</v>
      </c>
      <c r="H41" s="154">
        <f t="shared" si="19"/>
        <v>3.7</v>
      </c>
      <c r="I41" s="155">
        <f t="shared" si="24"/>
        <v>6236.1059999999998</v>
      </c>
      <c r="J41" s="156">
        <f t="shared" si="25"/>
        <v>6.6242236944647464E-3</v>
      </c>
      <c r="K41" s="156">
        <f t="shared" si="26"/>
        <v>0.29216763578801214</v>
      </c>
      <c r="L41" s="156">
        <f t="shared" si="27"/>
        <v>5.6124767603373003E-2</v>
      </c>
      <c r="M41" s="157">
        <f t="shared" si="28"/>
        <v>3.532</v>
      </c>
      <c r="N41" s="158">
        <f t="shared" si="29"/>
        <v>4.8000000000000001E-2</v>
      </c>
      <c r="O41" s="158">
        <f t="shared" si="30"/>
        <v>1.026</v>
      </c>
      <c r="P41" s="159">
        <f t="shared" si="31"/>
        <v>0</v>
      </c>
      <c r="Q41" s="160">
        <f t="shared" si="32"/>
        <v>61</v>
      </c>
      <c r="R41" s="161">
        <f t="shared" si="33"/>
        <v>22.628935877427917</v>
      </c>
      <c r="S41" s="146">
        <f t="shared" si="34"/>
        <v>3</v>
      </c>
      <c r="T41" s="146">
        <f t="shared" si="35"/>
        <v>64</v>
      </c>
      <c r="U41" t="s">
        <v>118</v>
      </c>
      <c r="V41" t="s">
        <v>123</v>
      </c>
      <c r="W41" t="s">
        <v>118</v>
      </c>
      <c r="X41" s="4" t="s">
        <v>123</v>
      </c>
      <c r="Y41" s="4" t="s">
        <v>240</v>
      </c>
      <c r="Z41" s="4" t="s">
        <v>194</v>
      </c>
      <c r="AA41" s="4" t="s">
        <v>223</v>
      </c>
      <c r="AB41" s="4">
        <v>528</v>
      </c>
      <c r="AC41" s="4">
        <v>6236.1059999999998</v>
      </c>
      <c r="AD41" s="4">
        <v>2058.3229999999999</v>
      </c>
      <c r="AE41" s="4">
        <v>3.03</v>
      </c>
      <c r="AF41" s="4">
        <v>3.7</v>
      </c>
      <c r="AG41" s="4">
        <v>3.532</v>
      </c>
      <c r="AH41" s="4">
        <v>393.00891999999999</v>
      </c>
      <c r="AI41" s="4">
        <v>2.6033789999999999</v>
      </c>
      <c r="AJ41" s="4">
        <v>114.824487</v>
      </c>
      <c r="AK41" s="4">
        <v>350</v>
      </c>
      <c r="AL41" s="4">
        <v>3</v>
      </c>
      <c r="AM41" s="4">
        <v>64</v>
      </c>
      <c r="AN41" s="4">
        <v>61</v>
      </c>
      <c r="AO41" s="4">
        <v>15.867594</v>
      </c>
      <c r="AP41" s="4">
        <v>0</v>
      </c>
      <c r="AQ41" s="4">
        <v>0</v>
      </c>
      <c r="AR41" s="4">
        <v>0</v>
      </c>
      <c r="AS41" s="4">
        <v>0</v>
      </c>
      <c r="AT41" s="4">
        <v>4.8000000000000001E-2</v>
      </c>
      <c r="AU41" s="4">
        <v>1.026</v>
      </c>
      <c r="AV41" s="4">
        <v>41845</v>
      </c>
      <c r="AW41" s="4">
        <v>0</v>
      </c>
      <c r="AX41" s="4">
        <v>0.47</v>
      </c>
      <c r="AY41">
        <v>0.752</v>
      </c>
      <c r="AZ41" t="s">
        <v>70</v>
      </c>
      <c r="BA41" t="s">
        <v>200</v>
      </c>
      <c r="BB41">
        <v>5</v>
      </c>
      <c r="BC41" t="s">
        <v>400</v>
      </c>
      <c r="BD41">
        <v>8</v>
      </c>
      <c r="BE41">
        <v>79937.87</v>
      </c>
      <c r="BF41">
        <v>8.0290493104207064E-2</v>
      </c>
      <c r="BG41">
        <v>6.0378450814363716E-2</v>
      </c>
      <c r="BH41">
        <v>245639.01300000004</v>
      </c>
      <c r="BI41">
        <v>2.6128793311834386E-2</v>
      </c>
      <c r="BJ41">
        <v>1.9648852570499458E-2</v>
      </c>
      <c r="BK41">
        <v>1</v>
      </c>
      <c r="BL41" t="s">
        <v>70</v>
      </c>
      <c r="BM41">
        <v>0</v>
      </c>
      <c r="BN41" t="s">
        <v>439</v>
      </c>
    </row>
    <row r="42" spans="1:66" x14ac:dyDescent="0.25">
      <c r="A42" s="141" t="str">
        <f t="shared" si="20"/>
        <v>인천교통공사</v>
      </c>
      <c r="B42" s="141" t="str">
        <f t="shared" si="21"/>
        <v>순환47</v>
      </c>
      <c r="C42" s="142" t="str">
        <f t="shared" si="22"/>
        <v>70바4943</v>
      </c>
      <c r="D42" s="116" t="str">
        <f t="shared" si="23"/>
        <v>중형</v>
      </c>
      <c r="E42" s="112" t="str">
        <f t="shared" si="16"/>
        <v>F</v>
      </c>
      <c r="F42" s="162">
        <f t="shared" si="17"/>
        <v>0.83783783783783783</v>
      </c>
      <c r="G42" s="163">
        <f t="shared" si="18"/>
        <v>3.1</v>
      </c>
      <c r="H42" s="164">
        <f t="shared" si="19"/>
        <v>3.7</v>
      </c>
      <c r="I42" s="165">
        <f t="shared" si="24"/>
        <v>5920.8329999999996</v>
      </c>
      <c r="J42" s="166">
        <f t="shared" si="25"/>
        <v>9.3806645353238273E-3</v>
      </c>
      <c r="K42" s="166">
        <f t="shared" si="26"/>
        <v>0.24797449207161212</v>
      </c>
      <c r="L42" s="166">
        <f t="shared" si="27"/>
        <v>9.4074600651631285E-2</v>
      </c>
      <c r="M42" s="167">
        <f t="shared" si="28"/>
        <v>3.9590000000000001</v>
      </c>
      <c r="N42" s="168">
        <f t="shared" si="29"/>
        <v>4.8470000000000004</v>
      </c>
      <c r="O42" s="168">
        <f t="shared" si="30"/>
        <v>3.2090000000000001</v>
      </c>
      <c r="P42" s="169">
        <f t="shared" si="31"/>
        <v>0</v>
      </c>
      <c r="Q42" s="170">
        <f t="shared" si="32"/>
        <v>64</v>
      </c>
      <c r="R42" s="171">
        <f t="shared" si="33"/>
        <v>24.096601241524798</v>
      </c>
      <c r="S42" s="143">
        <f t="shared" si="34"/>
        <v>287</v>
      </c>
      <c r="T42" s="143">
        <f t="shared" si="35"/>
        <v>190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241</v>
      </c>
      <c r="Z42" s="4" t="s">
        <v>194</v>
      </c>
      <c r="AA42" s="4" t="s">
        <v>223</v>
      </c>
      <c r="AB42" s="4">
        <v>528</v>
      </c>
      <c r="AC42" s="4">
        <v>5920.8329999999996</v>
      </c>
      <c r="AD42" s="4">
        <v>1909.7719999999999</v>
      </c>
      <c r="AE42" s="4">
        <v>3.1</v>
      </c>
      <c r="AF42" s="4">
        <v>3.7</v>
      </c>
      <c r="AG42" s="4">
        <v>3.9590000000000001</v>
      </c>
      <c r="AH42" s="4">
        <v>330.86120799999998</v>
      </c>
      <c r="AI42" s="4">
        <v>3.1036980000000001</v>
      </c>
      <c r="AJ42" s="4">
        <v>82.045140000000004</v>
      </c>
      <c r="AK42" s="4">
        <v>557</v>
      </c>
      <c r="AL42" s="4">
        <v>287</v>
      </c>
      <c r="AM42" s="4">
        <v>190</v>
      </c>
      <c r="AN42" s="4">
        <v>64</v>
      </c>
      <c r="AO42" s="4">
        <v>17.895216000000001</v>
      </c>
      <c r="AP42" s="4">
        <v>4.4000000000000004</v>
      </c>
      <c r="AQ42" s="4">
        <v>0</v>
      </c>
      <c r="AR42" s="4">
        <v>2</v>
      </c>
      <c r="AS42" s="4">
        <v>122</v>
      </c>
      <c r="AT42" s="4">
        <v>4.8470000000000004</v>
      </c>
      <c r="AU42" s="4">
        <v>3.2090000000000001</v>
      </c>
      <c r="AV42" s="4">
        <v>44015</v>
      </c>
      <c r="AW42" s="4">
        <v>0</v>
      </c>
      <c r="AX42" s="4">
        <v>0.47</v>
      </c>
      <c r="AY42">
        <v>0.79399999999999993</v>
      </c>
      <c r="AZ42" t="s">
        <v>70</v>
      </c>
      <c r="BA42" t="s">
        <v>200</v>
      </c>
      <c r="BB42">
        <v>1</v>
      </c>
      <c r="BC42" t="s">
        <v>202</v>
      </c>
      <c r="BD42">
        <v>9</v>
      </c>
      <c r="BE42">
        <v>79937.87</v>
      </c>
      <c r="BF42">
        <v>7.7496398140205647E-2</v>
      </c>
      <c r="BG42">
        <v>6.1532140123323281E-2</v>
      </c>
      <c r="BH42">
        <v>245639.01300000004</v>
      </c>
      <c r="BI42">
        <v>2.5219515924369877E-2</v>
      </c>
      <c r="BJ42">
        <v>2.0024295643949679E-2</v>
      </c>
      <c r="BK42">
        <v>1</v>
      </c>
      <c r="BL42" t="s">
        <v>70</v>
      </c>
      <c r="BM42">
        <v>0</v>
      </c>
      <c r="BN42" t="s">
        <v>439</v>
      </c>
    </row>
    <row r="43" spans="1:66" x14ac:dyDescent="0.25">
      <c r="A43" s="144" t="str">
        <f t="shared" si="20"/>
        <v>인천교통공사</v>
      </c>
      <c r="B43" s="144" t="str">
        <f t="shared" si="21"/>
        <v>순환47</v>
      </c>
      <c r="C43" s="145" t="str">
        <f t="shared" si="22"/>
        <v>70바4944</v>
      </c>
      <c r="D43" s="133" t="str">
        <f t="shared" si="23"/>
        <v>중형</v>
      </c>
      <c r="E43" s="129" t="str">
        <f t="shared" si="16"/>
        <v>F</v>
      </c>
      <c r="F43" s="152">
        <f t="shared" si="17"/>
        <v>0.84918918918918918</v>
      </c>
      <c r="G43" s="153">
        <f t="shared" si="18"/>
        <v>3.1419999999999999</v>
      </c>
      <c r="H43" s="154">
        <f t="shared" si="19"/>
        <v>3.7</v>
      </c>
      <c r="I43" s="155">
        <f t="shared" si="24"/>
        <v>6297.5829999999996</v>
      </c>
      <c r="J43" s="156">
        <f t="shared" si="25"/>
        <v>7.4243127131671813E-3</v>
      </c>
      <c r="K43" s="156">
        <f t="shared" si="26"/>
        <v>0.31738620455020672</v>
      </c>
      <c r="L43" s="156">
        <f t="shared" si="27"/>
        <v>8.8605422111943583E-2</v>
      </c>
      <c r="M43" s="157">
        <f t="shared" si="28"/>
        <v>4.117</v>
      </c>
      <c r="N43" s="158">
        <f t="shared" si="29"/>
        <v>3.2000000000000001E-2</v>
      </c>
      <c r="O43" s="158">
        <f t="shared" si="30"/>
        <v>1.5089999999999999</v>
      </c>
      <c r="P43" s="159">
        <f t="shared" si="31"/>
        <v>0</v>
      </c>
      <c r="Q43" s="160">
        <f t="shared" si="32"/>
        <v>62</v>
      </c>
      <c r="R43" s="161">
        <f t="shared" si="33"/>
        <v>23.282423536177351</v>
      </c>
      <c r="S43" s="146">
        <f t="shared" si="34"/>
        <v>2</v>
      </c>
      <c r="T43" s="146">
        <f t="shared" si="35"/>
        <v>95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242</v>
      </c>
      <c r="Z43" s="4" t="s">
        <v>194</v>
      </c>
      <c r="AA43" s="4" t="s">
        <v>223</v>
      </c>
      <c r="AB43" s="4">
        <v>528</v>
      </c>
      <c r="AC43" s="4">
        <v>6297.5829999999996</v>
      </c>
      <c r="AD43" s="4">
        <v>2004.634</v>
      </c>
      <c r="AE43" s="4">
        <v>3.1419999999999999</v>
      </c>
      <c r="AF43" s="4">
        <v>3.7</v>
      </c>
      <c r="AG43" s="4">
        <v>4.117</v>
      </c>
      <c r="AH43" s="4">
        <v>400.60839499999997</v>
      </c>
      <c r="AI43" s="4">
        <v>2.9742419999999998</v>
      </c>
      <c r="AJ43" s="4">
        <v>127.147578</v>
      </c>
      <c r="AK43" s="4">
        <v>558</v>
      </c>
      <c r="AL43" s="4">
        <v>2</v>
      </c>
      <c r="AM43" s="4">
        <v>95</v>
      </c>
      <c r="AN43" s="4">
        <v>62</v>
      </c>
      <c r="AO43" s="4">
        <v>15.720046999999999</v>
      </c>
      <c r="AP43" s="4">
        <v>0</v>
      </c>
      <c r="AQ43" s="4">
        <v>0</v>
      </c>
      <c r="AR43" s="4">
        <v>2</v>
      </c>
      <c r="AS43" s="4">
        <v>253</v>
      </c>
      <c r="AT43" s="4">
        <v>3.2000000000000001E-2</v>
      </c>
      <c r="AU43" s="4">
        <v>1.5089999999999999</v>
      </c>
      <c r="AV43" s="4">
        <v>50778</v>
      </c>
      <c r="AW43" s="4">
        <v>0</v>
      </c>
      <c r="AX43" s="4">
        <v>0.5</v>
      </c>
      <c r="AY43">
        <v>0.7291428571428572</v>
      </c>
      <c r="AZ43" t="s">
        <v>70</v>
      </c>
      <c r="BA43" t="s">
        <v>200</v>
      </c>
      <c r="BB43">
        <v>9</v>
      </c>
      <c r="BC43" t="s">
        <v>468</v>
      </c>
      <c r="BD43">
        <v>8</v>
      </c>
      <c r="BE43">
        <v>79937.87</v>
      </c>
      <c r="BF43">
        <v>7.8900238397645581E-2</v>
      </c>
      <c r="BG43">
        <v>5.7529545254511871E-2</v>
      </c>
      <c r="BH43">
        <v>245639.01300000004</v>
      </c>
      <c r="BI43">
        <v>2.5676365179011687E-2</v>
      </c>
      <c r="BJ43">
        <v>1.8721738267667952E-2</v>
      </c>
      <c r="BK43">
        <v>1</v>
      </c>
      <c r="BL43" t="s">
        <v>70</v>
      </c>
      <c r="BM43">
        <v>0</v>
      </c>
      <c r="BN43" t="s">
        <v>439</v>
      </c>
    </row>
    <row r="44" spans="1:66" x14ac:dyDescent="0.25">
      <c r="A44" s="141" t="str">
        <f t="shared" si="20"/>
        <v>인천교통공사</v>
      </c>
      <c r="B44" s="141" t="str">
        <f t="shared" si="21"/>
        <v>예비</v>
      </c>
      <c r="C44" s="142" t="str">
        <f t="shared" si="22"/>
        <v>70바4918</v>
      </c>
      <c r="D44" s="116" t="str">
        <f t="shared" si="23"/>
        <v>중형</v>
      </c>
      <c r="E44" s="112" t="str">
        <f t="shared" si="16"/>
        <v>B</v>
      </c>
      <c r="F44" s="162">
        <f t="shared" si="17"/>
        <v>0.74108108108108106</v>
      </c>
      <c r="G44" s="163">
        <f t="shared" si="18"/>
        <v>2.742</v>
      </c>
      <c r="H44" s="164">
        <f t="shared" si="19"/>
        <v>3.7</v>
      </c>
      <c r="I44" s="165">
        <f t="shared" si="24"/>
        <v>5935.7359999999999</v>
      </c>
      <c r="J44" s="166">
        <f t="shared" si="25"/>
        <v>6.269971766107353E-3</v>
      </c>
      <c r="K44" s="166">
        <f t="shared" si="26"/>
        <v>0.33353408265190893</v>
      </c>
      <c r="L44" s="166">
        <f t="shared" si="27"/>
        <v>0.20823028517440803</v>
      </c>
      <c r="M44" s="167">
        <f t="shared" si="28"/>
        <v>9.1560000000000006</v>
      </c>
      <c r="N44" s="168">
        <f t="shared" si="29"/>
        <v>0.16800000000000001</v>
      </c>
      <c r="O44" s="168">
        <f t="shared" si="30"/>
        <v>8.0359999999999996</v>
      </c>
      <c r="P44" s="169">
        <f t="shared" si="31"/>
        <v>0</v>
      </c>
      <c r="Q44" s="170">
        <f t="shared" si="32"/>
        <v>81</v>
      </c>
      <c r="R44" s="171">
        <f t="shared" si="33"/>
        <v>26.371138614997371</v>
      </c>
      <c r="S44" s="143">
        <f t="shared" si="34"/>
        <v>10</v>
      </c>
      <c r="T44" s="143">
        <f t="shared" si="35"/>
        <v>477</v>
      </c>
      <c r="U44" t="s">
        <v>118</v>
      </c>
      <c r="V44" t="s">
        <v>90</v>
      </c>
      <c r="W44" t="s">
        <v>118</v>
      </c>
      <c r="X44" s="4" t="s">
        <v>90</v>
      </c>
      <c r="Y44" s="4" t="s">
        <v>243</v>
      </c>
      <c r="Z44" s="4" t="s">
        <v>194</v>
      </c>
      <c r="AA44" s="4" t="s">
        <v>48</v>
      </c>
      <c r="AB44" s="4">
        <v>528</v>
      </c>
      <c r="AC44" s="4">
        <v>5935.7359999999999</v>
      </c>
      <c r="AD44" s="4">
        <v>2164.4650000000001</v>
      </c>
      <c r="AE44" s="4">
        <v>2.742</v>
      </c>
      <c r="AF44" s="4">
        <v>3.7</v>
      </c>
      <c r="AG44" s="4">
        <v>9.1560000000000006</v>
      </c>
      <c r="AH44" s="4">
        <v>340.93598500000002</v>
      </c>
      <c r="AI44" s="4">
        <v>2.1376590000000002</v>
      </c>
      <c r="AJ44" s="4">
        <v>113.71377099999999</v>
      </c>
      <c r="AK44" s="4">
        <v>1236</v>
      </c>
      <c r="AL44" s="4">
        <v>10</v>
      </c>
      <c r="AM44" s="4">
        <v>477</v>
      </c>
      <c r="AN44" s="4">
        <v>81</v>
      </c>
      <c r="AO44" s="4">
        <v>17.410118000000001</v>
      </c>
      <c r="AP44" s="4">
        <v>493.3</v>
      </c>
      <c r="AQ44" s="4">
        <v>0</v>
      </c>
      <c r="AR44" s="4">
        <v>3</v>
      </c>
      <c r="AS44" s="4">
        <v>676</v>
      </c>
      <c r="AT44" s="4">
        <v>0.16800000000000001</v>
      </c>
      <c r="AU44" s="4">
        <v>8.0359999999999996</v>
      </c>
      <c r="AV44" s="4">
        <v>50494</v>
      </c>
      <c r="AW44" s="4">
        <v>0</v>
      </c>
      <c r="AX44" s="4">
        <v>0.56000000000000005</v>
      </c>
      <c r="AY44">
        <v>0.94599999999999995</v>
      </c>
      <c r="AZ44" t="s">
        <v>68</v>
      </c>
      <c r="BA44" t="s">
        <v>200</v>
      </c>
      <c r="BB44">
        <v>1</v>
      </c>
      <c r="BC44" t="s">
        <v>469</v>
      </c>
      <c r="BD44">
        <v>8</v>
      </c>
      <c r="BE44">
        <v>79937.87</v>
      </c>
      <c r="BF44">
        <v>6.9490568112460335E-2</v>
      </c>
      <c r="BG44">
        <v>6.5738077434387476E-2</v>
      </c>
      <c r="BH44">
        <v>245639.01300000004</v>
      </c>
      <c r="BI44">
        <v>2.2614192803323139E-2</v>
      </c>
      <c r="BJ44">
        <v>2.1393026391943688E-2</v>
      </c>
      <c r="BK44">
        <v>1</v>
      </c>
      <c r="BL44" t="s">
        <v>66</v>
      </c>
      <c r="BM44">
        <v>-1</v>
      </c>
      <c r="BN44" t="s">
        <v>435</v>
      </c>
    </row>
    <row r="45" spans="1:66" x14ac:dyDescent="0.25">
      <c r="A45" s="144" t="str">
        <f t="shared" ref="A45" si="36">W45</f>
        <v>인천교통공사</v>
      </c>
      <c r="B45" s="144" t="str">
        <f t="shared" ref="B45" si="37">V45</f>
        <v>예비</v>
      </c>
      <c r="C45" s="145" t="str">
        <f t="shared" ref="C45" si="38">Y45</f>
        <v>70바4945</v>
      </c>
      <c r="D45" s="133" t="str">
        <f t="shared" ref="D45" si="39">Z45</f>
        <v>중형</v>
      </c>
      <c r="E45" s="129" t="str">
        <f t="shared" ref="E45" si="40">AZ45</f>
        <v>F</v>
      </c>
      <c r="F45" s="152">
        <f t="shared" ref="F45" si="41">G45/H45</f>
        <v>0.6594444444444445</v>
      </c>
      <c r="G45" s="153">
        <f t="shared" ref="G45" si="42">AE45</f>
        <v>2.3740000000000001</v>
      </c>
      <c r="H45" s="154">
        <f t="shared" ref="H45" si="43">AF45</f>
        <v>3.6</v>
      </c>
      <c r="I45" s="155">
        <f t="shared" ref="I45" si="44">AC45</f>
        <v>5059.5730000000003</v>
      </c>
      <c r="J45" s="156">
        <f t="shared" ref="J45" si="45">AI45/AH45</f>
        <v>8.7075743911473602E-3</v>
      </c>
      <c r="K45" s="156">
        <f t="shared" ref="K45" si="46">AJ45/AH45</f>
        <v>0.32168451159080125</v>
      </c>
      <c r="L45" s="156">
        <f t="shared" ref="L45" si="47">AK45/AC45</f>
        <v>0.10811189007451814</v>
      </c>
      <c r="M45" s="157">
        <f t="shared" ref="M45" si="48">AG45</f>
        <v>5.5149999999999997</v>
      </c>
      <c r="N45" s="158">
        <f t="shared" ref="N45" si="49">IF(AW45=0,AT45,"속도계이상")</f>
        <v>0</v>
      </c>
      <c r="O45" s="158">
        <f t="shared" ref="O45" si="50">IF(AW45=0,AU45,"속도계이상")</f>
        <v>7.4710000000000001</v>
      </c>
      <c r="P45" s="159">
        <f t="shared" ref="P45" si="51">AQ45/60</f>
        <v>0</v>
      </c>
      <c r="Q45" s="160">
        <f t="shared" ref="Q45" si="52">AN45</f>
        <v>79</v>
      </c>
      <c r="R45" s="161">
        <f t="shared" ref="R45" si="53">AC45/(AH45-AI45-AJ45)</f>
        <v>24.759267977932247</v>
      </c>
      <c r="S45" s="146">
        <f t="shared" ref="S45" si="54">IF(AW45=0,AL45,"속도계이상")</f>
        <v>0</v>
      </c>
      <c r="T45" s="146">
        <f t="shared" ref="T45" si="55">IF(AW45=0,AM45,"속도계이상")</f>
        <v>378</v>
      </c>
      <c r="U45" t="s">
        <v>118</v>
      </c>
      <c r="V45" t="s">
        <v>90</v>
      </c>
      <c r="W45" t="s">
        <v>118</v>
      </c>
      <c r="X45" s="4" t="s">
        <v>90</v>
      </c>
      <c r="Y45" s="4" t="s">
        <v>244</v>
      </c>
      <c r="Z45" s="4" t="s">
        <v>194</v>
      </c>
      <c r="AA45" s="4" t="s">
        <v>223</v>
      </c>
      <c r="AB45" s="4">
        <v>528</v>
      </c>
      <c r="AC45" s="4">
        <v>5059.5730000000003</v>
      </c>
      <c r="AD45" s="4">
        <v>2131.1469999999999</v>
      </c>
      <c r="AE45" s="4">
        <v>2.3740000000000001</v>
      </c>
      <c r="AF45" s="4">
        <v>3.6</v>
      </c>
      <c r="AG45" s="4">
        <v>5.5149999999999997</v>
      </c>
      <c r="AH45" s="4">
        <v>305.17959200000001</v>
      </c>
      <c r="AI45" s="4">
        <v>2.6573739999999999</v>
      </c>
      <c r="AJ45" s="4">
        <v>98.171548000000001</v>
      </c>
      <c r="AK45" s="4">
        <v>547</v>
      </c>
      <c r="AL45" s="4">
        <v>0</v>
      </c>
      <c r="AM45" s="4">
        <v>378</v>
      </c>
      <c r="AN45" s="4">
        <v>79</v>
      </c>
      <c r="AO45" s="4">
        <v>16.579001000000002</v>
      </c>
      <c r="AP45" s="4">
        <v>198.4</v>
      </c>
      <c r="AQ45" s="4">
        <v>0</v>
      </c>
      <c r="AR45" s="4">
        <v>1</v>
      </c>
      <c r="AS45" s="4">
        <v>388</v>
      </c>
      <c r="AT45" s="4">
        <v>0</v>
      </c>
      <c r="AU45" s="4">
        <v>7.4710000000000001</v>
      </c>
      <c r="AV45" s="4">
        <v>41722</v>
      </c>
      <c r="AW45" s="4">
        <v>0</v>
      </c>
      <c r="AX45" s="4">
        <v>0.4</v>
      </c>
      <c r="AY45">
        <v>0.75800000000000001</v>
      </c>
      <c r="AZ45" t="s">
        <v>70</v>
      </c>
      <c r="BA45" t="s">
        <v>200</v>
      </c>
      <c r="BB45">
        <v>4</v>
      </c>
      <c r="BC45" t="s">
        <v>398</v>
      </c>
      <c r="BD45">
        <v>9</v>
      </c>
      <c r="BE45">
        <v>79937.87</v>
      </c>
      <c r="BF45">
        <v>6.5894850588338175E-2</v>
      </c>
      <c r="BG45">
        <v>4.9948296745960338E-2</v>
      </c>
      <c r="BH45">
        <v>245639.01300000004</v>
      </c>
      <c r="BI45">
        <v>2.1444044802443489E-2</v>
      </c>
      <c r="BJ45">
        <v>1.6254585960252164E-2</v>
      </c>
      <c r="BK45">
        <v>1</v>
      </c>
      <c r="BL45" t="s">
        <v>69</v>
      </c>
      <c r="BM45">
        <v>-2</v>
      </c>
      <c r="BN45" t="s">
        <v>435</v>
      </c>
    </row>
  </sheetData>
  <sortState xmlns:xlrd2="http://schemas.microsoft.com/office/spreadsheetml/2017/richdata2" ref="U5:AX44">
    <sortCondition ref="Y5:Y44"/>
    <sortCondition ref="U5:U44"/>
  </sortState>
  <phoneticPr fontId="2" type="noConversion"/>
  <conditionalFormatting sqref="E1 E2:H3 E4 E5:H1048576">
    <cfRule type="containsText" dxfId="35" priority="1" operator="containsText" text="F">
      <formula>NOT(ISERROR(SEARCH("F",E1)))</formula>
    </cfRule>
    <cfRule type="containsText" dxfId="34" priority="2" operator="containsText" text="D">
      <formula>NOT(ISERROR(SEARCH("D",E1)))</formula>
    </cfRule>
    <cfRule type="containsText" dxfId="33" priority="3" operator="containsText" text="C">
      <formula>NOT(ISERROR(SEARCH("C",E1)))</formula>
    </cfRule>
    <cfRule type="containsText" dxfId="32" priority="4" operator="containsText" text="B">
      <formula>NOT(ISERROR(SEARCH("B",E1)))</formula>
    </cfRule>
    <cfRule type="containsText" dxfId="31" priority="5" operator="containsText" text="A">
      <formula>NOT(ISERROR(SEARCH("A",E1)))</formula>
    </cfRule>
    <cfRule type="containsText" dxfId="3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9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7"/>
      <c r="R1" s="227"/>
    </row>
    <row r="2" spans="1:68" ht="45" customHeight="1" x14ac:dyDescent="0.25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8"/>
      <c r="R2" s="228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4" t="s">
        <v>157</v>
      </c>
      <c r="B3" s="35"/>
      <c r="E3" s="11"/>
      <c r="F3" s="8"/>
      <c r="G3" s="11"/>
      <c r="H3" s="11"/>
      <c r="X3" s="11"/>
      <c r="Y3" s="11"/>
    </row>
    <row r="4" spans="1:68" ht="27" x14ac:dyDescent="0.25">
      <c r="A4" s="122" t="s">
        <v>38</v>
      </c>
      <c r="B4" s="123" t="s">
        <v>49</v>
      </c>
      <c r="C4" s="124" t="s">
        <v>141</v>
      </c>
      <c r="D4" s="124" t="s">
        <v>158</v>
      </c>
      <c r="E4" s="125" t="s">
        <v>147</v>
      </c>
      <c r="F4" s="123" t="s">
        <v>151</v>
      </c>
      <c r="G4" s="125" t="s">
        <v>149</v>
      </c>
      <c r="H4" s="125" t="s">
        <v>153</v>
      </c>
      <c r="I4" s="126" t="s">
        <v>155</v>
      </c>
      <c r="J4" s="125" t="s">
        <v>11</v>
      </c>
      <c r="K4" s="125" t="s">
        <v>12</v>
      </c>
      <c r="L4" s="125" t="s">
        <v>13</v>
      </c>
      <c r="M4" s="125" t="s">
        <v>72</v>
      </c>
      <c r="N4" s="125" t="s">
        <v>6</v>
      </c>
      <c r="O4" s="125" t="s">
        <v>7</v>
      </c>
      <c r="P4" s="125" t="s">
        <v>181</v>
      </c>
      <c r="Q4" s="230" t="s">
        <v>43</v>
      </c>
      <c r="R4" s="230" t="s">
        <v>44</v>
      </c>
      <c r="S4" s="13"/>
      <c r="T4" s="13" t="s">
        <v>42</v>
      </c>
      <c r="U4" s="13" t="s">
        <v>160</v>
      </c>
      <c r="V4" s="13" t="s">
        <v>161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143</v>
      </c>
      <c r="AU4" t="s">
        <v>30</v>
      </c>
      <c r="AV4" t="s">
        <v>144</v>
      </c>
      <c r="AW4" t="s">
        <v>152</v>
      </c>
      <c r="AX4" t="s">
        <v>162</v>
      </c>
      <c r="AY4" t="s">
        <v>163</v>
      </c>
      <c r="AZ4" t="s">
        <v>164</v>
      </c>
      <c r="BA4" t="s">
        <v>165</v>
      </c>
      <c r="BB4" t="s">
        <v>166</v>
      </c>
      <c r="BC4" t="s">
        <v>65</v>
      </c>
      <c r="BF4" t="s">
        <v>0</v>
      </c>
      <c r="BG4" t="s">
        <v>171</v>
      </c>
      <c r="BH4" t="s">
        <v>73</v>
      </c>
      <c r="BI4" t="s">
        <v>167</v>
      </c>
      <c r="BJ4" t="s">
        <v>168</v>
      </c>
      <c r="BK4" t="s">
        <v>172</v>
      </c>
      <c r="BL4" t="s">
        <v>173</v>
      </c>
      <c r="BM4" t="s">
        <v>169</v>
      </c>
      <c r="BN4" t="s">
        <v>65</v>
      </c>
      <c r="BO4" t="s">
        <v>170</v>
      </c>
      <c r="BP4" t="s">
        <v>174</v>
      </c>
    </row>
    <row r="5" spans="1:68" ht="16.5" x14ac:dyDescent="0.25">
      <c r="A5" s="127" t="str">
        <f>BF5</f>
        <v>인천교통공사</v>
      </c>
      <c r="B5" s="128" t="str">
        <f>BH5</f>
        <v>강성노</v>
      </c>
      <c r="C5" s="129" t="str">
        <f>BN5</f>
        <v>F</v>
      </c>
      <c r="D5" s="130">
        <f>BM5</f>
        <v>0.70558213679595727</v>
      </c>
      <c r="E5" s="131">
        <f>U5</f>
        <v>3382</v>
      </c>
      <c r="F5" s="132" t="str">
        <f>BG5</f>
        <v>63</v>
      </c>
      <c r="G5" s="133" t="str">
        <f>BK5</f>
        <v>70바4915</v>
      </c>
      <c r="H5" s="134">
        <f>BJ5</f>
        <v>5</v>
      </c>
      <c r="I5" s="135">
        <f>BP5</f>
        <v>2948.6260000000002</v>
      </c>
      <c r="J5" s="136">
        <f>AB5/AA5</f>
        <v>5.031845129296662E-3</v>
      </c>
      <c r="K5" s="136">
        <f>AC5/AA5</f>
        <v>0.35882482842997959</v>
      </c>
      <c r="L5" s="136">
        <f>AD5/I5</f>
        <v>0.17737074827394181</v>
      </c>
      <c r="M5" s="137">
        <f>Z5</f>
        <v>13.115</v>
      </c>
      <c r="N5" s="138">
        <f>AE5*100/W5</f>
        <v>0.23739870705881314</v>
      </c>
      <c r="O5" s="138">
        <f>AF5*100/W5</f>
        <v>34.015843311427084</v>
      </c>
      <c r="P5" s="231">
        <f>AK5</f>
        <v>0</v>
      </c>
      <c r="Q5" s="232">
        <f>AE5</f>
        <v>7</v>
      </c>
      <c r="R5" s="232">
        <f>AF5</f>
        <v>1003</v>
      </c>
      <c r="T5">
        <v>528</v>
      </c>
      <c r="U5">
        <v>3382</v>
      </c>
      <c r="V5" t="s">
        <v>245</v>
      </c>
      <c r="W5">
        <v>2948.6260000000002</v>
      </c>
      <c r="X5">
        <v>1194.3530000000001</v>
      </c>
      <c r="Y5">
        <v>2.4689999999999999</v>
      </c>
      <c r="Z5">
        <v>13.115</v>
      </c>
      <c r="AA5">
        <v>162.12243799999999</v>
      </c>
      <c r="AB5">
        <v>0.81577500000000003</v>
      </c>
      <c r="AC5">
        <v>58.173555999999998</v>
      </c>
      <c r="AD5" s="1">
        <v>523</v>
      </c>
      <c r="AE5">
        <v>7</v>
      </c>
      <c r="AF5">
        <v>1003</v>
      </c>
      <c r="AG5">
        <v>73</v>
      </c>
      <c r="AH5">
        <v>18.187649</v>
      </c>
      <c r="AI5">
        <v>629.9</v>
      </c>
      <c r="AJ5">
        <v>0</v>
      </c>
      <c r="AK5">
        <v>0</v>
      </c>
      <c r="AL5">
        <v>0</v>
      </c>
      <c r="AM5" t="s">
        <v>246</v>
      </c>
      <c r="AN5" t="s">
        <v>470</v>
      </c>
      <c r="AO5">
        <v>2303.3620000000001</v>
      </c>
      <c r="AR5" t="s">
        <v>118</v>
      </c>
      <c r="AS5" t="s">
        <v>119</v>
      </c>
      <c r="AT5" t="s">
        <v>214</v>
      </c>
      <c r="AU5" t="s">
        <v>245</v>
      </c>
      <c r="AV5" t="s">
        <v>48</v>
      </c>
      <c r="AW5">
        <v>5</v>
      </c>
      <c r="BB5">
        <v>0.70558213679595727</v>
      </c>
      <c r="BC5" t="s">
        <v>70</v>
      </c>
      <c r="BF5" t="s">
        <v>118</v>
      </c>
      <c r="BG5" t="s">
        <v>119</v>
      </c>
      <c r="BH5" t="s">
        <v>245</v>
      </c>
      <c r="BI5">
        <v>3382</v>
      </c>
      <c r="BJ5">
        <v>5</v>
      </c>
      <c r="BK5" t="s">
        <v>214</v>
      </c>
      <c r="BL5" t="s">
        <v>243</v>
      </c>
      <c r="BM5">
        <v>0.70558213679595727</v>
      </c>
      <c r="BN5" t="s">
        <v>70</v>
      </c>
      <c r="BO5" t="s">
        <v>188</v>
      </c>
      <c r="BP5">
        <v>2948.6260000000002</v>
      </c>
    </row>
    <row r="6" spans="1:68" ht="16.5" x14ac:dyDescent="0.25">
      <c r="A6" s="110" t="str">
        <f t="shared" ref="A6:A7" si="0">BF6</f>
        <v>인천교통공사</v>
      </c>
      <c r="B6" s="111" t="str">
        <f t="shared" ref="B6:B7" si="1">BH6</f>
        <v>강주식</v>
      </c>
      <c r="C6" s="112" t="str">
        <f t="shared" ref="C6:C7" si="2">BN6</f>
        <v>F</v>
      </c>
      <c r="D6" s="113">
        <f t="shared" ref="D6:D7" si="3">BM6</f>
        <v>0.76519347104630497</v>
      </c>
      <c r="E6" s="114">
        <f t="shared" ref="E6:E7" si="4">U6</f>
        <v>161</v>
      </c>
      <c r="F6" s="115" t="str">
        <f t="shared" ref="F6:F7" si="5">BG6</f>
        <v>순환41</v>
      </c>
      <c r="G6" s="116" t="str">
        <f t="shared" ref="G6:G7" si="6">BK6</f>
        <v>70바4924</v>
      </c>
      <c r="H6" s="117">
        <f t="shared" ref="H6:H7" si="7">BJ6</f>
        <v>4</v>
      </c>
      <c r="I6" s="118">
        <f t="shared" ref="I6:I7" si="8">BP6</f>
        <v>2602.2240000000002</v>
      </c>
      <c r="J6" s="119">
        <f t="shared" ref="J6:J7" si="9">AB6/AA6</f>
        <v>8.316292936815373E-3</v>
      </c>
      <c r="K6" s="119">
        <f t="shared" ref="K6:K7" si="10">AC6/AA6</f>
        <v>0.27218582065633184</v>
      </c>
      <c r="L6" s="119">
        <f t="shared" ref="L6:L7" si="11">AD6/I6</f>
        <v>8.1084487730495147E-2</v>
      </c>
      <c r="M6" s="120">
        <f t="shared" ref="M6:M7" si="12">Z6</f>
        <v>5.8789999999999996</v>
      </c>
      <c r="N6" s="121">
        <f t="shared" ref="N6:N7" si="13">AE6*100/W6</f>
        <v>3.8428667170850778E-2</v>
      </c>
      <c r="O6" s="121">
        <f t="shared" ref="O6:O7" si="14">AF6*100/W6</f>
        <v>3.4201513782057194</v>
      </c>
      <c r="P6" s="233">
        <f t="shared" ref="P6:P7" si="15">AK6</f>
        <v>0</v>
      </c>
      <c r="Q6" s="234">
        <f t="shared" ref="Q6:Q7" si="16">AE6</f>
        <v>1</v>
      </c>
      <c r="R6" s="234">
        <f t="shared" ref="R6:R7" si="17">AF6</f>
        <v>89</v>
      </c>
      <c r="T6">
        <v>528</v>
      </c>
      <c r="U6">
        <v>161</v>
      </c>
      <c r="V6" t="s">
        <v>247</v>
      </c>
      <c r="W6">
        <v>2602.2240000000002</v>
      </c>
      <c r="X6">
        <v>1061.4469999999999</v>
      </c>
      <c r="Y6">
        <v>2.452</v>
      </c>
      <c r="Z6">
        <v>5.8789999999999996</v>
      </c>
      <c r="AA6">
        <v>161.421322</v>
      </c>
      <c r="AB6">
        <v>1.342427</v>
      </c>
      <c r="AC6">
        <v>43.936594999999997</v>
      </c>
      <c r="AD6" s="1">
        <v>211</v>
      </c>
      <c r="AE6">
        <v>1</v>
      </c>
      <c r="AF6">
        <v>89</v>
      </c>
      <c r="AG6">
        <v>67</v>
      </c>
      <c r="AH6">
        <v>16.120695000000001</v>
      </c>
      <c r="AI6">
        <v>31.7</v>
      </c>
      <c r="AJ6">
        <v>0</v>
      </c>
      <c r="AK6">
        <v>0</v>
      </c>
      <c r="AL6">
        <v>0</v>
      </c>
      <c r="AM6" t="s">
        <v>248</v>
      </c>
      <c r="AN6" t="s">
        <v>471</v>
      </c>
      <c r="AO6">
        <v>2278.8620000000001</v>
      </c>
      <c r="AR6" t="s">
        <v>118</v>
      </c>
      <c r="AS6" t="s">
        <v>120</v>
      </c>
      <c r="AT6" t="s">
        <v>222</v>
      </c>
      <c r="AU6" t="s">
        <v>247</v>
      </c>
      <c r="AV6" t="s">
        <v>223</v>
      </c>
      <c r="AW6">
        <v>4</v>
      </c>
      <c r="BB6">
        <v>0.76519347104630497</v>
      </c>
      <c r="BC6" t="s">
        <v>70</v>
      </c>
      <c r="BF6" t="s">
        <v>118</v>
      </c>
      <c r="BG6" t="s">
        <v>120</v>
      </c>
      <c r="BH6" t="s">
        <v>247</v>
      </c>
      <c r="BI6">
        <v>161</v>
      </c>
      <c r="BJ6">
        <v>4</v>
      </c>
      <c r="BK6" t="s">
        <v>222</v>
      </c>
      <c r="BL6" t="s">
        <v>221</v>
      </c>
      <c r="BM6">
        <v>0.76519347104630497</v>
      </c>
      <c r="BN6" t="s">
        <v>70</v>
      </c>
      <c r="BO6" t="s">
        <v>188</v>
      </c>
      <c r="BP6">
        <v>2602.2240000000002</v>
      </c>
    </row>
    <row r="7" spans="1:68" ht="16.5" x14ac:dyDescent="0.25">
      <c r="A7" s="127" t="str">
        <f t="shared" si="0"/>
        <v>인천교통공사</v>
      </c>
      <c r="B7" s="128" t="str">
        <f t="shared" si="1"/>
        <v>강한희</v>
      </c>
      <c r="C7" s="129" t="str">
        <f t="shared" si="2"/>
        <v>F</v>
      </c>
      <c r="D7" s="130">
        <f t="shared" si="3"/>
        <v>0.73869673486360188</v>
      </c>
      <c r="E7" s="131">
        <f t="shared" si="4"/>
        <v>8139</v>
      </c>
      <c r="F7" s="132" t="str">
        <f t="shared" si="5"/>
        <v>63</v>
      </c>
      <c r="G7" s="133" t="str">
        <f t="shared" si="6"/>
        <v>70바4908</v>
      </c>
      <c r="H7" s="134">
        <f t="shared" si="7"/>
        <v>4</v>
      </c>
      <c r="I7" s="135">
        <f t="shared" si="8"/>
        <v>2237.9519999999998</v>
      </c>
      <c r="J7" s="136">
        <f t="shared" si="9"/>
        <v>1.4180693282598095E-2</v>
      </c>
      <c r="K7" s="136">
        <f t="shared" si="10"/>
        <v>0.32617091285321326</v>
      </c>
      <c r="L7" s="136">
        <f t="shared" si="11"/>
        <v>0.22163120567375888</v>
      </c>
      <c r="M7" s="137">
        <f t="shared" si="12"/>
        <v>9.6050000000000004</v>
      </c>
      <c r="N7" s="138">
        <f t="shared" si="13"/>
        <v>0.22341855410661174</v>
      </c>
      <c r="O7" s="138">
        <f t="shared" si="14"/>
        <v>3.3959620224204983</v>
      </c>
      <c r="P7" s="231">
        <f t="shared" si="15"/>
        <v>0</v>
      </c>
      <c r="Q7" s="232">
        <f t="shared" si="16"/>
        <v>5</v>
      </c>
      <c r="R7" s="232">
        <f t="shared" si="17"/>
        <v>76</v>
      </c>
      <c r="T7">
        <v>528</v>
      </c>
      <c r="U7">
        <v>8139</v>
      </c>
      <c r="V7" t="s">
        <v>249</v>
      </c>
      <c r="W7">
        <v>2237.9520000000002</v>
      </c>
      <c r="X7">
        <v>862.61699999999996</v>
      </c>
      <c r="Y7">
        <v>2.5939999999999999</v>
      </c>
      <c r="Z7">
        <v>9.6050000000000004</v>
      </c>
      <c r="AA7">
        <v>130.41717800000001</v>
      </c>
      <c r="AB7">
        <v>1.8494060000000001</v>
      </c>
      <c r="AC7">
        <v>42.538290000000003</v>
      </c>
      <c r="AD7" s="1">
        <v>496</v>
      </c>
      <c r="AE7">
        <v>5</v>
      </c>
      <c r="AF7">
        <v>76</v>
      </c>
      <c r="AG7">
        <v>70</v>
      </c>
      <c r="AH7">
        <v>17.159948</v>
      </c>
      <c r="AI7">
        <v>0.6</v>
      </c>
      <c r="AJ7">
        <v>0</v>
      </c>
      <c r="AK7">
        <v>0</v>
      </c>
      <c r="AL7">
        <v>0</v>
      </c>
      <c r="AM7" t="s">
        <v>250</v>
      </c>
      <c r="AN7" t="s">
        <v>472</v>
      </c>
      <c r="AO7">
        <v>1895.32</v>
      </c>
      <c r="AR7" t="s">
        <v>118</v>
      </c>
      <c r="AS7" t="s">
        <v>119</v>
      </c>
      <c r="AT7" t="s">
        <v>205</v>
      </c>
      <c r="AU7" t="s">
        <v>249</v>
      </c>
      <c r="AV7" t="s">
        <v>48</v>
      </c>
      <c r="AW7">
        <v>4</v>
      </c>
      <c r="BB7">
        <v>0.73869673486360188</v>
      </c>
      <c r="BC7" t="s">
        <v>70</v>
      </c>
      <c r="BF7" t="s">
        <v>118</v>
      </c>
      <c r="BG7" t="s">
        <v>119</v>
      </c>
      <c r="BH7" t="s">
        <v>249</v>
      </c>
      <c r="BI7">
        <v>8139</v>
      </c>
      <c r="BJ7">
        <v>4</v>
      </c>
      <c r="BK7" t="s">
        <v>205</v>
      </c>
      <c r="BL7" t="s">
        <v>243</v>
      </c>
      <c r="BM7">
        <v>0.73869673486360188</v>
      </c>
      <c r="BN7" t="s">
        <v>70</v>
      </c>
      <c r="BO7" t="s">
        <v>188</v>
      </c>
      <c r="BP7">
        <v>2237.9519999999998</v>
      </c>
    </row>
    <row r="8" spans="1:68" ht="16.5" x14ac:dyDescent="0.25">
      <c r="A8" s="110" t="str">
        <f t="shared" ref="A8:A71" si="18">BF8</f>
        <v>인천교통공사</v>
      </c>
      <c r="B8" s="111" t="str">
        <f t="shared" ref="B8:B71" si="19">BH8</f>
        <v>곽창근</v>
      </c>
      <c r="C8" s="112" t="str">
        <f t="shared" ref="C8:C71" si="20">BN8</f>
        <v>F</v>
      </c>
      <c r="D8" s="113">
        <f t="shared" ref="D8:D71" si="21">BM8</f>
        <v>0.79731066559684682</v>
      </c>
      <c r="E8" s="114">
        <f t="shared" ref="E8:E71" si="22">U8</f>
        <v>7908</v>
      </c>
      <c r="F8" s="115" t="str">
        <f t="shared" ref="F8:F71" si="23">BG8</f>
        <v>63</v>
      </c>
      <c r="G8" s="116" t="str">
        <f t="shared" ref="G8:G71" si="24">BK8</f>
        <v>70바4911</v>
      </c>
      <c r="H8" s="117">
        <f t="shared" ref="H8:H71" si="25">BJ8</f>
        <v>4</v>
      </c>
      <c r="I8" s="118">
        <f t="shared" ref="I8:I71" si="26">BP8</f>
        <v>2706.1120000000001</v>
      </c>
      <c r="J8" s="119">
        <f t="shared" ref="J8:J71" si="27">AB8/AA8</f>
        <v>3.109391780202453E-3</v>
      </c>
      <c r="K8" s="119">
        <f t="shared" ref="K8:K71" si="28">AC8/AA8</f>
        <v>0.29599484889021871</v>
      </c>
      <c r="L8" s="119">
        <f t="shared" ref="L8:L71" si="29">AD8/I8</f>
        <v>2.9193174561880659E-2</v>
      </c>
      <c r="M8" s="120">
        <f t="shared" ref="M8:M71" si="30">Z8</f>
        <v>9.1150000000000002</v>
      </c>
      <c r="N8" s="121">
        <f t="shared" ref="N8:N71" si="31">AE8*100/W8</f>
        <v>0.11086015656410378</v>
      </c>
      <c r="O8" s="121">
        <f t="shared" ref="O8:O71" si="32">AF8*100/W8</f>
        <v>2.1802497457607077</v>
      </c>
      <c r="P8" s="233">
        <f t="shared" ref="P8:P71" si="33">AK8</f>
        <v>0</v>
      </c>
      <c r="Q8" s="234">
        <f t="shared" ref="Q8:Q71" si="34">AE8</f>
        <v>3</v>
      </c>
      <c r="R8" s="234">
        <f t="shared" ref="R8:R71" si="35">AF8</f>
        <v>59</v>
      </c>
      <c r="T8">
        <v>528</v>
      </c>
      <c r="U8">
        <v>7908</v>
      </c>
      <c r="V8" t="s">
        <v>251</v>
      </c>
      <c r="W8">
        <v>2706.1120000000001</v>
      </c>
      <c r="X8">
        <v>965.49900000000002</v>
      </c>
      <c r="Y8">
        <v>2.8029999999999999</v>
      </c>
      <c r="Z8">
        <v>9.1150000000000002</v>
      </c>
      <c r="AA8">
        <v>154.97243</v>
      </c>
      <c r="AB8">
        <v>0.48187000000000002</v>
      </c>
      <c r="AC8">
        <v>45.871040999999998</v>
      </c>
      <c r="AD8" s="1">
        <v>79</v>
      </c>
      <c r="AE8">
        <v>3</v>
      </c>
      <c r="AF8">
        <v>59</v>
      </c>
      <c r="AG8">
        <v>72</v>
      </c>
      <c r="AH8">
        <v>17.461893</v>
      </c>
      <c r="AI8">
        <v>279.39999999999998</v>
      </c>
      <c r="AJ8">
        <v>0</v>
      </c>
      <c r="AK8">
        <v>0</v>
      </c>
      <c r="AL8">
        <v>0</v>
      </c>
      <c r="AM8" t="s">
        <v>252</v>
      </c>
      <c r="AN8" t="s">
        <v>473</v>
      </c>
      <c r="AO8">
        <v>2164.3110000000001</v>
      </c>
      <c r="AR8" t="s">
        <v>118</v>
      </c>
      <c r="AS8" t="s">
        <v>119</v>
      </c>
      <c r="AT8" t="s">
        <v>208</v>
      </c>
      <c r="AU8" t="s">
        <v>251</v>
      </c>
      <c r="AV8" t="s">
        <v>48</v>
      </c>
      <c r="AW8">
        <v>4</v>
      </c>
      <c r="BB8">
        <v>0.79731066559684682</v>
      </c>
      <c r="BC8" t="s">
        <v>70</v>
      </c>
      <c r="BF8" t="s">
        <v>118</v>
      </c>
      <c r="BG8" t="s">
        <v>119</v>
      </c>
      <c r="BH8" t="s">
        <v>251</v>
      </c>
      <c r="BI8">
        <v>7908</v>
      </c>
      <c r="BJ8">
        <v>4</v>
      </c>
      <c r="BK8" t="s">
        <v>208</v>
      </c>
      <c r="BL8" t="s">
        <v>243</v>
      </c>
      <c r="BM8">
        <v>0.79731066559684682</v>
      </c>
      <c r="BN8" t="s">
        <v>70</v>
      </c>
      <c r="BO8" t="s">
        <v>188</v>
      </c>
      <c r="BP8">
        <v>2706.1120000000001</v>
      </c>
    </row>
    <row r="9" spans="1:68" ht="16.5" x14ac:dyDescent="0.25">
      <c r="A9" s="127" t="str">
        <f t="shared" si="18"/>
        <v>인천교통공사</v>
      </c>
      <c r="B9" s="128" t="str">
        <f t="shared" si="19"/>
        <v>권태경</v>
      </c>
      <c r="C9" s="129" t="str">
        <f t="shared" si="20"/>
        <v>F</v>
      </c>
      <c r="D9" s="130">
        <f t="shared" si="21"/>
        <v>0.69341133802337496</v>
      </c>
      <c r="E9" s="131">
        <f t="shared" si="22"/>
        <v>5029</v>
      </c>
      <c r="F9" s="132" t="str">
        <f t="shared" si="23"/>
        <v>63</v>
      </c>
      <c r="G9" s="133" t="str">
        <f t="shared" si="24"/>
        <v>70바4913</v>
      </c>
      <c r="H9" s="134">
        <f t="shared" si="25"/>
        <v>4</v>
      </c>
      <c r="I9" s="135">
        <f t="shared" si="26"/>
        <v>2202.6860000000001</v>
      </c>
      <c r="J9" s="136">
        <f t="shared" si="27"/>
        <v>1.0980215660989123E-2</v>
      </c>
      <c r="K9" s="136">
        <f t="shared" si="28"/>
        <v>0.33110769543375368</v>
      </c>
      <c r="L9" s="136">
        <f t="shared" si="29"/>
        <v>0.2233636569170549</v>
      </c>
      <c r="M9" s="137">
        <f t="shared" si="30"/>
        <v>11.391</v>
      </c>
      <c r="N9" s="138">
        <f t="shared" si="31"/>
        <v>9.079823451912801E-2</v>
      </c>
      <c r="O9" s="138">
        <f t="shared" si="32"/>
        <v>7.4908543478280603</v>
      </c>
      <c r="P9" s="231">
        <f t="shared" si="33"/>
        <v>0</v>
      </c>
      <c r="Q9" s="232">
        <f t="shared" si="34"/>
        <v>2</v>
      </c>
      <c r="R9" s="232">
        <f t="shared" si="35"/>
        <v>165</v>
      </c>
      <c r="T9">
        <v>528</v>
      </c>
      <c r="U9">
        <v>5029</v>
      </c>
      <c r="V9" t="s">
        <v>253</v>
      </c>
      <c r="W9">
        <v>2202.6860000000001</v>
      </c>
      <c r="X9">
        <v>908.35199999999998</v>
      </c>
      <c r="Y9">
        <v>2.4249999999999998</v>
      </c>
      <c r="Z9">
        <v>11.391</v>
      </c>
      <c r="AA9">
        <v>130.23022900000001</v>
      </c>
      <c r="AB9">
        <v>1.429956</v>
      </c>
      <c r="AC9">
        <v>43.120230999999997</v>
      </c>
      <c r="AD9" s="1">
        <v>492</v>
      </c>
      <c r="AE9">
        <v>2</v>
      </c>
      <c r="AF9">
        <v>165</v>
      </c>
      <c r="AG9">
        <v>71</v>
      </c>
      <c r="AH9">
        <v>16.913784</v>
      </c>
      <c r="AI9">
        <v>182.2</v>
      </c>
      <c r="AJ9">
        <v>0</v>
      </c>
      <c r="AK9">
        <v>0</v>
      </c>
      <c r="AL9">
        <v>0</v>
      </c>
      <c r="AM9" t="s">
        <v>254</v>
      </c>
      <c r="AN9" t="s">
        <v>474</v>
      </c>
      <c r="AO9">
        <v>1860.4280000000001</v>
      </c>
      <c r="AR9" t="s">
        <v>118</v>
      </c>
      <c r="AS9" t="s">
        <v>119</v>
      </c>
      <c r="AT9" t="s">
        <v>210</v>
      </c>
      <c r="AU9" t="s">
        <v>253</v>
      </c>
      <c r="AV9" t="s">
        <v>48</v>
      </c>
      <c r="AW9">
        <v>4</v>
      </c>
      <c r="BB9">
        <v>0.69341133802337496</v>
      </c>
      <c r="BC9" t="s">
        <v>70</v>
      </c>
      <c r="BF9" t="s">
        <v>118</v>
      </c>
      <c r="BG9" t="s">
        <v>119</v>
      </c>
      <c r="BH9" t="s">
        <v>253</v>
      </c>
      <c r="BI9">
        <v>5029</v>
      </c>
      <c r="BJ9">
        <v>4</v>
      </c>
      <c r="BK9" t="s">
        <v>210</v>
      </c>
      <c r="BL9" t="s">
        <v>205</v>
      </c>
      <c r="BM9">
        <v>0.69341133802337496</v>
      </c>
      <c r="BN9" t="s">
        <v>70</v>
      </c>
      <c r="BO9" t="s">
        <v>188</v>
      </c>
      <c r="BP9">
        <v>2202.6860000000001</v>
      </c>
    </row>
    <row r="10" spans="1:68" ht="16.5" x14ac:dyDescent="0.25">
      <c r="A10" s="110" t="str">
        <f t="shared" si="18"/>
        <v>인천교통공사</v>
      </c>
      <c r="B10" s="111" t="str">
        <f t="shared" si="19"/>
        <v>김경수</v>
      </c>
      <c r="C10" s="112" t="str">
        <f t="shared" si="20"/>
        <v>B</v>
      </c>
      <c r="D10" s="113">
        <f t="shared" si="21"/>
        <v>0.94829564630246588</v>
      </c>
      <c r="E10" s="114">
        <f t="shared" si="22"/>
        <v>3627</v>
      </c>
      <c r="F10" s="115" t="str">
        <f t="shared" si="23"/>
        <v>63</v>
      </c>
      <c r="G10" s="116" t="str">
        <f t="shared" si="24"/>
        <v>70바4916</v>
      </c>
      <c r="H10" s="117">
        <f t="shared" si="25"/>
        <v>4</v>
      </c>
      <c r="I10" s="118">
        <f t="shared" si="26"/>
        <v>2542.9969999999998</v>
      </c>
      <c r="J10" s="119">
        <f t="shared" si="27"/>
        <v>1.8234438557578135E-3</v>
      </c>
      <c r="K10" s="119">
        <f t="shared" si="28"/>
        <v>0.29380493042134181</v>
      </c>
      <c r="L10" s="119">
        <f t="shared" si="29"/>
        <v>0.32756625351897783</v>
      </c>
      <c r="M10" s="120">
        <f t="shared" si="30"/>
        <v>5.8460000000000001</v>
      </c>
      <c r="N10" s="121">
        <f t="shared" si="31"/>
        <v>0.23309027197749901</v>
      </c>
      <c r="O10" s="121">
        <f t="shared" si="32"/>
        <v>1.2431481172133281</v>
      </c>
      <c r="P10" s="233">
        <f t="shared" si="33"/>
        <v>0</v>
      </c>
      <c r="Q10" s="234">
        <f t="shared" si="34"/>
        <v>6</v>
      </c>
      <c r="R10" s="234">
        <f t="shared" si="35"/>
        <v>32</v>
      </c>
      <c r="T10">
        <v>528</v>
      </c>
      <c r="U10">
        <v>3627</v>
      </c>
      <c r="V10" t="s">
        <v>255</v>
      </c>
      <c r="W10">
        <v>2574.11</v>
      </c>
      <c r="X10">
        <v>773.07799999999997</v>
      </c>
      <c r="Y10">
        <v>3.33</v>
      </c>
      <c r="Z10">
        <v>5.8460000000000001</v>
      </c>
      <c r="AA10">
        <v>150.64022900000001</v>
      </c>
      <c r="AB10">
        <v>0.27468399999999998</v>
      </c>
      <c r="AC10">
        <v>44.258842000000001</v>
      </c>
      <c r="AD10" s="1">
        <v>833</v>
      </c>
      <c r="AE10">
        <v>6</v>
      </c>
      <c r="AF10">
        <v>32</v>
      </c>
      <c r="AG10">
        <v>69</v>
      </c>
      <c r="AH10">
        <v>17.087799</v>
      </c>
      <c r="AI10">
        <v>15.8</v>
      </c>
      <c r="AJ10">
        <v>0</v>
      </c>
      <c r="AK10">
        <v>0</v>
      </c>
      <c r="AL10">
        <v>0</v>
      </c>
      <c r="AM10" t="s">
        <v>256</v>
      </c>
      <c r="AN10" t="s">
        <v>475</v>
      </c>
      <c r="AO10">
        <v>1935.894</v>
      </c>
      <c r="AR10" t="s">
        <v>118</v>
      </c>
      <c r="AS10" t="s">
        <v>119</v>
      </c>
      <c r="AT10" t="s">
        <v>215</v>
      </c>
      <c r="AU10" t="s">
        <v>255</v>
      </c>
      <c r="AV10" t="s">
        <v>48</v>
      </c>
      <c r="AW10">
        <v>4</v>
      </c>
      <c r="BB10">
        <v>0.94829564630246588</v>
      </c>
      <c r="BC10" t="s">
        <v>68</v>
      </c>
      <c r="BF10" t="s">
        <v>118</v>
      </c>
      <c r="BG10" t="s">
        <v>119</v>
      </c>
      <c r="BH10" t="s">
        <v>255</v>
      </c>
      <c r="BI10">
        <v>3627</v>
      </c>
      <c r="BJ10">
        <v>4</v>
      </c>
      <c r="BK10" t="s">
        <v>215</v>
      </c>
      <c r="BL10" t="s">
        <v>243</v>
      </c>
      <c r="BM10">
        <v>0.94829564630246588</v>
      </c>
      <c r="BN10" t="s">
        <v>68</v>
      </c>
      <c r="BO10" t="s">
        <v>176</v>
      </c>
      <c r="BP10">
        <v>2542.9969999999998</v>
      </c>
    </row>
    <row r="11" spans="1:68" ht="16.5" x14ac:dyDescent="0.25">
      <c r="A11" s="127" t="str">
        <f t="shared" si="18"/>
        <v>인천교통공사</v>
      </c>
      <c r="B11" s="128" t="str">
        <f t="shared" si="19"/>
        <v>김동오</v>
      </c>
      <c r="C11" s="129" t="str">
        <f t="shared" si="20"/>
        <v>F</v>
      </c>
      <c r="D11" s="130">
        <f t="shared" si="21"/>
        <v>0.67434171448294566</v>
      </c>
      <c r="E11" s="131">
        <f t="shared" si="22"/>
        <v>9569</v>
      </c>
      <c r="F11" s="132" t="str">
        <f t="shared" si="23"/>
        <v>순환41</v>
      </c>
      <c r="G11" s="133" t="str">
        <f t="shared" si="24"/>
        <v>70바4922</v>
      </c>
      <c r="H11" s="134">
        <f t="shared" si="25"/>
        <v>8</v>
      </c>
      <c r="I11" s="135">
        <f t="shared" si="26"/>
        <v>2183.9150000000004</v>
      </c>
      <c r="J11" s="136">
        <f t="shared" si="27"/>
        <v>1.7141350158151849E-2</v>
      </c>
      <c r="K11" s="136">
        <f t="shared" si="28"/>
        <v>0.35099871131716126</v>
      </c>
      <c r="L11" s="136">
        <f t="shared" si="29"/>
        <v>0.17308365939150558</v>
      </c>
      <c r="M11" s="137">
        <f t="shared" si="30"/>
        <v>12.481999999999999</v>
      </c>
      <c r="N11" s="138">
        <f t="shared" si="31"/>
        <v>0</v>
      </c>
      <c r="O11" s="138">
        <f t="shared" si="32"/>
        <v>88.602349450413598</v>
      </c>
      <c r="P11" s="231">
        <f t="shared" si="33"/>
        <v>1</v>
      </c>
      <c r="Q11" s="232">
        <f t="shared" si="34"/>
        <v>0</v>
      </c>
      <c r="R11" s="232">
        <f t="shared" si="35"/>
        <v>1935</v>
      </c>
      <c r="T11">
        <v>528</v>
      </c>
      <c r="U11">
        <v>9569</v>
      </c>
      <c r="V11" t="s">
        <v>476</v>
      </c>
      <c r="W11">
        <v>2183.915</v>
      </c>
      <c r="X11">
        <v>1084.8219999999999</v>
      </c>
      <c r="Y11">
        <v>2.0129999999999999</v>
      </c>
      <c r="Z11">
        <v>12.481999999999999</v>
      </c>
      <c r="AA11">
        <v>139.79855599999999</v>
      </c>
      <c r="AB11">
        <v>2.3963359999999998</v>
      </c>
      <c r="AC11">
        <v>49.069113000000002</v>
      </c>
      <c r="AD11" s="1">
        <v>378</v>
      </c>
      <c r="AE11">
        <v>0</v>
      </c>
      <c r="AF11">
        <v>1935</v>
      </c>
      <c r="AG11">
        <v>79</v>
      </c>
      <c r="AH11">
        <v>15.621869999999999</v>
      </c>
      <c r="AI11">
        <v>284.5</v>
      </c>
      <c r="AJ11">
        <v>0</v>
      </c>
      <c r="AK11">
        <v>1</v>
      </c>
      <c r="AL11">
        <v>49</v>
      </c>
      <c r="AM11" t="s">
        <v>477</v>
      </c>
      <c r="AN11" t="s">
        <v>478</v>
      </c>
      <c r="AO11">
        <v>578.10900000000004</v>
      </c>
      <c r="AR11" t="s">
        <v>118</v>
      </c>
      <c r="AS11" t="s">
        <v>120</v>
      </c>
      <c r="AT11" t="s">
        <v>220</v>
      </c>
      <c r="AU11" t="s">
        <v>476</v>
      </c>
      <c r="AV11" t="s">
        <v>48</v>
      </c>
      <c r="AW11">
        <v>8</v>
      </c>
      <c r="BB11">
        <v>0.67434171448294566</v>
      </c>
      <c r="BC11" t="s">
        <v>70</v>
      </c>
      <c r="BF11" t="s">
        <v>118</v>
      </c>
      <c r="BG11" t="s">
        <v>120</v>
      </c>
      <c r="BH11" t="s">
        <v>476</v>
      </c>
      <c r="BI11">
        <v>9569</v>
      </c>
      <c r="BJ11">
        <v>8</v>
      </c>
      <c r="BK11" t="s">
        <v>220</v>
      </c>
      <c r="BL11" t="s">
        <v>217</v>
      </c>
      <c r="BM11">
        <v>0.67434171448294566</v>
      </c>
      <c r="BN11" t="s">
        <v>70</v>
      </c>
      <c r="BO11" t="s">
        <v>188</v>
      </c>
      <c r="BP11">
        <v>2183.9150000000004</v>
      </c>
    </row>
    <row r="12" spans="1:68" ht="16.5" x14ac:dyDescent="0.25">
      <c r="A12" s="110" t="str">
        <f t="shared" si="18"/>
        <v>인천교통공사</v>
      </c>
      <c r="B12" s="111" t="str">
        <f t="shared" si="19"/>
        <v>김동현</v>
      </c>
      <c r="C12" s="112" t="str">
        <f t="shared" si="20"/>
        <v>F</v>
      </c>
      <c r="D12" s="113">
        <f t="shared" si="21"/>
        <v>0.67</v>
      </c>
      <c r="E12" s="114">
        <f t="shared" si="22"/>
        <v>7737</v>
      </c>
      <c r="F12" s="115" t="str">
        <f t="shared" si="23"/>
        <v>순환41</v>
      </c>
      <c r="G12" s="116" t="str">
        <f t="shared" si="24"/>
        <v>70바4926</v>
      </c>
      <c r="H12" s="117">
        <f t="shared" si="25"/>
        <v>2</v>
      </c>
      <c r="I12" s="118">
        <f t="shared" si="26"/>
        <v>759.41000000000008</v>
      </c>
      <c r="J12" s="119">
        <f t="shared" si="27"/>
        <v>1.4672406276491301E-2</v>
      </c>
      <c r="K12" s="119">
        <f t="shared" si="28"/>
        <v>0.3527367017166429</v>
      </c>
      <c r="L12" s="119">
        <f t="shared" si="29"/>
        <v>0.13563160874889715</v>
      </c>
      <c r="M12" s="120">
        <f t="shared" si="30"/>
        <v>12.026999999999999</v>
      </c>
      <c r="N12" s="121">
        <f t="shared" si="31"/>
        <v>0</v>
      </c>
      <c r="O12" s="121">
        <f t="shared" si="32"/>
        <v>185.67045469509225</v>
      </c>
      <c r="P12" s="233">
        <f t="shared" si="33"/>
        <v>0</v>
      </c>
      <c r="Q12" s="234">
        <f t="shared" si="34"/>
        <v>0</v>
      </c>
      <c r="R12" s="234">
        <f t="shared" si="35"/>
        <v>1410</v>
      </c>
      <c r="T12">
        <v>528</v>
      </c>
      <c r="U12">
        <v>7737</v>
      </c>
      <c r="V12" t="s">
        <v>403</v>
      </c>
      <c r="W12">
        <v>759.41</v>
      </c>
      <c r="X12">
        <v>361.26</v>
      </c>
      <c r="Y12">
        <v>2.1019999999999999</v>
      </c>
      <c r="Z12">
        <v>12.026999999999999</v>
      </c>
      <c r="AA12">
        <v>45.113867999999997</v>
      </c>
      <c r="AB12">
        <v>0.66192899999999999</v>
      </c>
      <c r="AC12">
        <v>15.913316999999999</v>
      </c>
      <c r="AD12" s="1">
        <v>103</v>
      </c>
      <c r="AE12">
        <v>0</v>
      </c>
      <c r="AF12">
        <v>1410</v>
      </c>
      <c r="AG12">
        <v>70</v>
      </c>
      <c r="AH12">
        <v>16.833182999999998</v>
      </c>
      <c r="AI12">
        <v>76.8</v>
      </c>
      <c r="AJ12">
        <v>0</v>
      </c>
      <c r="AK12">
        <v>0</v>
      </c>
      <c r="AL12">
        <v>0</v>
      </c>
      <c r="AM12" t="s">
        <v>404</v>
      </c>
      <c r="AN12" t="s">
        <v>479</v>
      </c>
      <c r="AO12">
        <v>653.06500000000005</v>
      </c>
      <c r="AR12" t="s">
        <v>118</v>
      </c>
      <c r="AS12" t="s">
        <v>120</v>
      </c>
      <c r="AT12" t="s">
        <v>224</v>
      </c>
      <c r="AU12" t="s">
        <v>403</v>
      </c>
      <c r="AV12" t="s">
        <v>223</v>
      </c>
      <c r="AW12">
        <v>2</v>
      </c>
      <c r="BB12">
        <v>0.67</v>
      </c>
      <c r="BC12" t="s">
        <v>70</v>
      </c>
      <c r="BF12" t="s">
        <v>118</v>
      </c>
      <c r="BG12" t="s">
        <v>120</v>
      </c>
      <c r="BH12" t="s">
        <v>403</v>
      </c>
      <c r="BI12">
        <v>7737</v>
      </c>
      <c r="BJ12">
        <v>2</v>
      </c>
      <c r="BK12" t="s">
        <v>224</v>
      </c>
      <c r="BL12" t="s">
        <v>219</v>
      </c>
      <c r="BM12">
        <v>0.67</v>
      </c>
      <c r="BN12" t="s">
        <v>70</v>
      </c>
      <c r="BO12" t="s">
        <v>188</v>
      </c>
      <c r="BP12">
        <v>759.41000000000008</v>
      </c>
    </row>
    <row r="13" spans="1:68" ht="16.5" x14ac:dyDescent="0.25">
      <c r="A13" s="127" t="str">
        <f t="shared" si="18"/>
        <v>인천교통공사</v>
      </c>
      <c r="B13" s="128" t="str">
        <f t="shared" si="19"/>
        <v>김동후</v>
      </c>
      <c r="C13" s="129" t="str">
        <f t="shared" si="20"/>
        <v>F</v>
      </c>
      <c r="D13" s="130">
        <f t="shared" si="21"/>
        <v>0.79463892744262155</v>
      </c>
      <c r="E13" s="131">
        <f t="shared" si="22"/>
        <v>4566</v>
      </c>
      <c r="F13" s="132" t="str">
        <f t="shared" si="23"/>
        <v>순환47</v>
      </c>
      <c r="G13" s="133" t="str">
        <f t="shared" si="24"/>
        <v>70바4943</v>
      </c>
      <c r="H13" s="134">
        <f t="shared" si="25"/>
        <v>2</v>
      </c>
      <c r="I13" s="135">
        <f t="shared" si="26"/>
        <v>2552.2469999999998</v>
      </c>
      <c r="J13" s="136">
        <f t="shared" si="27"/>
        <v>1.0006182149227025E-2</v>
      </c>
      <c r="K13" s="136">
        <f t="shared" si="28"/>
        <v>0.25854851913446042</v>
      </c>
      <c r="L13" s="136">
        <f t="shared" si="29"/>
        <v>0.14301123676509367</v>
      </c>
      <c r="M13" s="137">
        <f t="shared" si="30"/>
        <v>4.899</v>
      </c>
      <c r="N13" s="138">
        <f t="shared" si="31"/>
        <v>7.836232151511982E-2</v>
      </c>
      <c r="O13" s="138">
        <f t="shared" si="32"/>
        <v>2.5075942884838343</v>
      </c>
      <c r="P13" s="231">
        <f t="shared" si="33"/>
        <v>2</v>
      </c>
      <c r="Q13" s="232">
        <f t="shared" si="34"/>
        <v>2</v>
      </c>
      <c r="R13" s="232">
        <f t="shared" si="35"/>
        <v>64</v>
      </c>
      <c r="T13">
        <v>528</v>
      </c>
      <c r="U13">
        <v>4566</v>
      </c>
      <c r="V13" t="s">
        <v>257</v>
      </c>
      <c r="W13">
        <v>2552.2469999999998</v>
      </c>
      <c r="X13">
        <v>868.05499999999995</v>
      </c>
      <c r="Y13">
        <v>2.94</v>
      </c>
      <c r="Z13">
        <v>4.899</v>
      </c>
      <c r="AA13">
        <v>140.63555700000001</v>
      </c>
      <c r="AB13">
        <v>1.4072249999999999</v>
      </c>
      <c r="AC13">
        <v>36.361114999999998</v>
      </c>
      <c r="AD13" s="1">
        <v>365</v>
      </c>
      <c r="AE13">
        <v>2</v>
      </c>
      <c r="AF13">
        <v>64</v>
      </c>
      <c r="AG13">
        <v>64</v>
      </c>
      <c r="AH13">
        <v>18.147949000000001</v>
      </c>
      <c r="AI13">
        <v>4.4000000000000004</v>
      </c>
      <c r="AJ13">
        <v>0</v>
      </c>
      <c r="AK13">
        <v>2</v>
      </c>
      <c r="AL13">
        <v>122</v>
      </c>
      <c r="AM13" t="s">
        <v>258</v>
      </c>
      <c r="AN13" t="s">
        <v>480</v>
      </c>
      <c r="AO13">
        <v>2327.3539999999998</v>
      </c>
      <c r="AR13" t="s">
        <v>118</v>
      </c>
      <c r="AS13" t="s">
        <v>123</v>
      </c>
      <c r="AT13" t="s">
        <v>241</v>
      </c>
      <c r="AU13" t="s">
        <v>257</v>
      </c>
      <c r="AV13" t="s">
        <v>223</v>
      </c>
      <c r="AW13">
        <v>2</v>
      </c>
      <c r="BB13">
        <v>0.79463892744262155</v>
      </c>
      <c r="BC13" t="s">
        <v>70</v>
      </c>
      <c r="BF13" t="s">
        <v>118</v>
      </c>
      <c r="BG13" t="s">
        <v>123</v>
      </c>
      <c r="BH13" t="s">
        <v>257</v>
      </c>
      <c r="BI13">
        <v>4566</v>
      </c>
      <c r="BJ13">
        <v>2</v>
      </c>
      <c r="BK13" t="s">
        <v>241</v>
      </c>
      <c r="BL13" t="s">
        <v>240</v>
      </c>
      <c r="BM13">
        <v>0.79463892744262155</v>
      </c>
      <c r="BN13" t="s">
        <v>70</v>
      </c>
      <c r="BO13" t="s">
        <v>188</v>
      </c>
      <c r="BP13">
        <v>2552.2469999999998</v>
      </c>
    </row>
    <row r="14" spans="1:68" ht="16.5" x14ac:dyDescent="0.25">
      <c r="A14" s="110" t="str">
        <f t="shared" si="18"/>
        <v>인천교통공사</v>
      </c>
      <c r="B14" s="111" t="str">
        <f t="shared" si="19"/>
        <v>김만혁</v>
      </c>
      <c r="C14" s="112" t="str">
        <f t="shared" si="20"/>
        <v>F</v>
      </c>
      <c r="D14" s="113">
        <f t="shared" si="21"/>
        <v>0.77127976045166136</v>
      </c>
      <c r="E14" s="114">
        <f t="shared" si="22"/>
        <v>8510</v>
      </c>
      <c r="F14" s="115" t="str">
        <f t="shared" si="23"/>
        <v>순환43</v>
      </c>
      <c r="G14" s="116" t="str">
        <f t="shared" si="24"/>
        <v>70바4941</v>
      </c>
      <c r="H14" s="117">
        <f t="shared" si="25"/>
        <v>6</v>
      </c>
      <c r="I14" s="118">
        <f t="shared" si="26"/>
        <v>2868.7969999999996</v>
      </c>
      <c r="J14" s="119">
        <f t="shared" si="27"/>
        <v>2.8226514965557893E-3</v>
      </c>
      <c r="K14" s="119">
        <f t="shared" si="28"/>
        <v>0.28018018677595563</v>
      </c>
      <c r="L14" s="119">
        <f t="shared" si="29"/>
        <v>0.10039051212058575</v>
      </c>
      <c r="M14" s="120">
        <f t="shared" si="30"/>
        <v>5.3890000000000002</v>
      </c>
      <c r="N14" s="121">
        <f t="shared" si="31"/>
        <v>3.4857816708536715E-2</v>
      </c>
      <c r="O14" s="121">
        <f t="shared" si="32"/>
        <v>3.0674878703512309</v>
      </c>
      <c r="P14" s="233">
        <f t="shared" si="33"/>
        <v>0</v>
      </c>
      <c r="Q14" s="234">
        <f t="shared" si="34"/>
        <v>1</v>
      </c>
      <c r="R14" s="234">
        <f t="shared" si="35"/>
        <v>88</v>
      </c>
      <c r="T14">
        <v>528</v>
      </c>
      <c r="U14">
        <v>8510</v>
      </c>
      <c r="V14" t="s">
        <v>259</v>
      </c>
      <c r="W14">
        <v>2868.797</v>
      </c>
      <c r="X14">
        <v>937.91899999999998</v>
      </c>
      <c r="Y14">
        <v>3.0590000000000002</v>
      </c>
      <c r="Z14">
        <v>5.3890000000000002</v>
      </c>
      <c r="AA14">
        <v>150.24632</v>
      </c>
      <c r="AB14">
        <v>0.424093</v>
      </c>
      <c r="AC14">
        <v>42.096041999999997</v>
      </c>
      <c r="AD14" s="1">
        <v>288</v>
      </c>
      <c r="AE14">
        <v>1</v>
      </c>
      <c r="AF14">
        <v>88</v>
      </c>
      <c r="AG14">
        <v>62</v>
      </c>
      <c r="AH14">
        <v>19.093958000000001</v>
      </c>
      <c r="AI14">
        <v>0</v>
      </c>
      <c r="AJ14">
        <v>0</v>
      </c>
      <c r="AK14">
        <v>0</v>
      </c>
      <c r="AL14">
        <v>0</v>
      </c>
      <c r="AM14" t="s">
        <v>260</v>
      </c>
      <c r="AN14" t="s">
        <v>481</v>
      </c>
      <c r="AO14">
        <v>1625.222</v>
      </c>
      <c r="AR14" t="s">
        <v>118</v>
      </c>
      <c r="AS14" t="s">
        <v>122</v>
      </c>
      <c r="AT14" t="s">
        <v>239</v>
      </c>
      <c r="AU14" t="s">
        <v>259</v>
      </c>
      <c r="AV14" t="s">
        <v>223</v>
      </c>
      <c r="AW14">
        <v>6</v>
      </c>
      <c r="BB14">
        <v>0.77127976045166136</v>
      </c>
      <c r="BC14" t="s">
        <v>70</v>
      </c>
      <c r="BF14" t="s">
        <v>118</v>
      </c>
      <c r="BG14" t="s">
        <v>122</v>
      </c>
      <c r="BH14" t="s">
        <v>259</v>
      </c>
      <c r="BI14">
        <v>8510</v>
      </c>
      <c r="BJ14">
        <v>6</v>
      </c>
      <c r="BK14" t="s">
        <v>239</v>
      </c>
      <c r="BL14" t="s">
        <v>235</v>
      </c>
      <c r="BM14">
        <v>0.77127976045166136</v>
      </c>
      <c r="BN14" t="s">
        <v>70</v>
      </c>
      <c r="BO14" t="s">
        <v>188</v>
      </c>
      <c r="BP14">
        <v>2868.7969999999996</v>
      </c>
    </row>
    <row r="15" spans="1:68" ht="16.5" x14ac:dyDescent="0.25">
      <c r="A15" s="127" t="str">
        <f t="shared" si="18"/>
        <v>인천교통공사</v>
      </c>
      <c r="B15" s="128" t="str">
        <f t="shared" si="19"/>
        <v>김명권</v>
      </c>
      <c r="C15" s="129" t="str">
        <f t="shared" si="20"/>
        <v>D</v>
      </c>
      <c r="D15" s="130">
        <f t="shared" si="21"/>
        <v>0.80584773033030677</v>
      </c>
      <c r="E15" s="131">
        <f t="shared" si="22"/>
        <v>6262</v>
      </c>
      <c r="F15" s="132" t="str">
        <f t="shared" si="23"/>
        <v>63</v>
      </c>
      <c r="G15" s="133" t="str">
        <f t="shared" si="24"/>
        <v>70바4917</v>
      </c>
      <c r="H15" s="134">
        <f t="shared" si="25"/>
        <v>4</v>
      </c>
      <c r="I15" s="135">
        <f t="shared" si="26"/>
        <v>2609.2280000000001</v>
      </c>
      <c r="J15" s="136">
        <f t="shared" si="27"/>
        <v>4.9743260461827792E-3</v>
      </c>
      <c r="K15" s="136">
        <f t="shared" si="28"/>
        <v>0.32924936271858196</v>
      </c>
      <c r="L15" s="136">
        <f t="shared" si="29"/>
        <v>0.25869720852298073</v>
      </c>
      <c r="M15" s="137">
        <f t="shared" si="30"/>
        <v>9.5920000000000005</v>
      </c>
      <c r="N15" s="138">
        <f t="shared" si="31"/>
        <v>0.26827858661642445</v>
      </c>
      <c r="O15" s="138">
        <f t="shared" si="32"/>
        <v>2.8360879156593444</v>
      </c>
      <c r="P15" s="231">
        <f t="shared" si="33"/>
        <v>0</v>
      </c>
      <c r="Q15" s="232">
        <f t="shared" si="34"/>
        <v>7</v>
      </c>
      <c r="R15" s="232">
        <f t="shared" si="35"/>
        <v>74</v>
      </c>
      <c r="T15">
        <v>528</v>
      </c>
      <c r="U15">
        <v>6262</v>
      </c>
      <c r="V15" t="s">
        <v>261</v>
      </c>
      <c r="W15">
        <v>2609.2280000000001</v>
      </c>
      <c r="X15">
        <v>925.476</v>
      </c>
      <c r="Y15">
        <v>2.819</v>
      </c>
      <c r="Z15">
        <v>9.5920000000000005</v>
      </c>
      <c r="AA15">
        <v>149.646604</v>
      </c>
      <c r="AB15">
        <v>0.74439100000000002</v>
      </c>
      <c r="AC15">
        <v>49.271048999999998</v>
      </c>
      <c r="AD15" s="1">
        <v>675</v>
      </c>
      <c r="AE15">
        <v>7</v>
      </c>
      <c r="AF15">
        <v>74</v>
      </c>
      <c r="AG15">
        <v>66</v>
      </c>
      <c r="AH15">
        <v>17.435931</v>
      </c>
      <c r="AI15">
        <v>54.1</v>
      </c>
      <c r="AJ15">
        <v>0</v>
      </c>
      <c r="AK15">
        <v>0</v>
      </c>
      <c r="AL15">
        <v>0</v>
      </c>
      <c r="AM15" t="s">
        <v>262</v>
      </c>
      <c r="AN15" t="s">
        <v>482</v>
      </c>
      <c r="AO15">
        <v>2249.2449999999999</v>
      </c>
      <c r="AR15" t="s">
        <v>118</v>
      </c>
      <c r="AS15" t="s">
        <v>119</v>
      </c>
      <c r="AT15" t="s">
        <v>216</v>
      </c>
      <c r="AU15" t="s">
        <v>261</v>
      </c>
      <c r="AV15" t="s">
        <v>48</v>
      </c>
      <c r="AW15">
        <v>4</v>
      </c>
      <c r="BB15">
        <v>0.80584773033030677</v>
      </c>
      <c r="BC15" t="s">
        <v>67</v>
      </c>
      <c r="BF15" t="s">
        <v>118</v>
      </c>
      <c r="BG15" t="s">
        <v>119</v>
      </c>
      <c r="BH15" t="s">
        <v>261</v>
      </c>
      <c r="BI15">
        <v>6262</v>
      </c>
      <c r="BJ15">
        <v>4</v>
      </c>
      <c r="BK15" t="s">
        <v>216</v>
      </c>
      <c r="BL15" t="s">
        <v>207</v>
      </c>
      <c r="BM15">
        <v>0.80584773033030677</v>
      </c>
      <c r="BN15" t="s">
        <v>67</v>
      </c>
      <c r="BO15" t="s">
        <v>179</v>
      </c>
      <c r="BP15">
        <v>2609.2280000000001</v>
      </c>
    </row>
    <row r="16" spans="1:68" ht="16.5" x14ac:dyDescent="0.25">
      <c r="A16" s="110" t="str">
        <f t="shared" si="18"/>
        <v>인천교통공사</v>
      </c>
      <c r="B16" s="111" t="str">
        <f t="shared" si="19"/>
        <v>김성근</v>
      </c>
      <c r="C16" s="112" t="str">
        <f t="shared" si="20"/>
        <v>F</v>
      </c>
      <c r="D16" s="113">
        <f t="shared" si="21"/>
        <v>0.71980915211167651</v>
      </c>
      <c r="E16" s="114">
        <f t="shared" si="22"/>
        <v>3161</v>
      </c>
      <c r="F16" s="115" t="str">
        <f t="shared" si="23"/>
        <v>63</v>
      </c>
      <c r="G16" s="116" t="str">
        <f t="shared" si="24"/>
        <v>70바4910</v>
      </c>
      <c r="H16" s="117">
        <f t="shared" si="25"/>
        <v>11</v>
      </c>
      <c r="I16" s="118">
        <f t="shared" si="26"/>
        <v>2461.8049999999998</v>
      </c>
      <c r="J16" s="119">
        <f t="shared" si="27"/>
        <v>8.9907794737870694E-3</v>
      </c>
      <c r="K16" s="119">
        <f t="shared" si="28"/>
        <v>0.36436410706340538</v>
      </c>
      <c r="L16" s="119">
        <f t="shared" si="29"/>
        <v>0.22341330852768601</v>
      </c>
      <c r="M16" s="120">
        <f t="shared" si="30"/>
        <v>11.768000000000001</v>
      </c>
      <c r="N16" s="121">
        <f t="shared" si="31"/>
        <v>0.12186180465146509</v>
      </c>
      <c r="O16" s="121">
        <f t="shared" si="32"/>
        <v>6.580537451179115</v>
      </c>
      <c r="P16" s="233">
        <f t="shared" si="33"/>
        <v>1</v>
      </c>
      <c r="Q16" s="234">
        <f t="shared" si="34"/>
        <v>3</v>
      </c>
      <c r="R16" s="234">
        <f t="shared" si="35"/>
        <v>162</v>
      </c>
      <c r="T16">
        <v>528</v>
      </c>
      <c r="U16">
        <v>3161</v>
      </c>
      <c r="V16" t="s">
        <v>193</v>
      </c>
      <c r="W16">
        <v>2461.8049999999998</v>
      </c>
      <c r="X16">
        <v>979.024</v>
      </c>
      <c r="Y16">
        <v>2.5150000000000001</v>
      </c>
      <c r="Z16">
        <v>11.768000000000001</v>
      </c>
      <c r="AA16">
        <v>143.16634099999999</v>
      </c>
      <c r="AB16">
        <v>1.287177</v>
      </c>
      <c r="AC16">
        <v>52.164676</v>
      </c>
      <c r="AD16" s="1">
        <v>550</v>
      </c>
      <c r="AE16">
        <v>3</v>
      </c>
      <c r="AF16">
        <v>162</v>
      </c>
      <c r="AG16">
        <v>83</v>
      </c>
      <c r="AH16">
        <v>17.195416999999999</v>
      </c>
      <c r="AI16">
        <v>435.4</v>
      </c>
      <c r="AJ16">
        <v>0</v>
      </c>
      <c r="AK16">
        <v>1</v>
      </c>
      <c r="AL16">
        <v>6</v>
      </c>
      <c r="AM16" t="s">
        <v>263</v>
      </c>
      <c r="AN16" t="s">
        <v>483</v>
      </c>
      <c r="AO16">
        <v>338.31900000000002</v>
      </c>
      <c r="AR16" t="s">
        <v>118</v>
      </c>
      <c r="AS16" t="s">
        <v>119</v>
      </c>
      <c r="AT16" t="s">
        <v>207</v>
      </c>
      <c r="AU16" t="s">
        <v>193</v>
      </c>
      <c r="AV16" t="s">
        <v>48</v>
      </c>
      <c r="AW16">
        <v>11</v>
      </c>
      <c r="BB16">
        <v>0.71980915211167651</v>
      </c>
      <c r="BC16" t="s">
        <v>70</v>
      </c>
      <c r="BF16" t="s">
        <v>118</v>
      </c>
      <c r="BG16" t="s">
        <v>119</v>
      </c>
      <c r="BH16" t="s">
        <v>193</v>
      </c>
      <c r="BI16">
        <v>3161</v>
      </c>
      <c r="BJ16">
        <v>11</v>
      </c>
      <c r="BK16" t="s">
        <v>207</v>
      </c>
      <c r="BL16" t="s">
        <v>210</v>
      </c>
      <c r="BM16">
        <v>0.71980915211167651</v>
      </c>
      <c r="BN16" t="s">
        <v>70</v>
      </c>
      <c r="BO16" t="s">
        <v>188</v>
      </c>
      <c r="BP16">
        <v>2461.8049999999998</v>
      </c>
    </row>
    <row r="17" spans="1:68" ht="16.5" x14ac:dyDescent="0.25">
      <c r="A17" s="127" t="str">
        <f t="shared" si="18"/>
        <v>인천교통공사</v>
      </c>
      <c r="B17" s="128" t="str">
        <f t="shared" si="19"/>
        <v>김수영</v>
      </c>
      <c r="C17" s="129" t="str">
        <f t="shared" si="20"/>
        <v>F</v>
      </c>
      <c r="D17" s="130">
        <f t="shared" si="21"/>
        <v>0.68270076055379958</v>
      </c>
      <c r="E17" s="131">
        <f t="shared" si="22"/>
        <v>2056</v>
      </c>
      <c r="F17" s="132" t="str">
        <f t="shared" si="23"/>
        <v>순환42</v>
      </c>
      <c r="G17" s="133" t="str">
        <f t="shared" si="24"/>
        <v>70바4931</v>
      </c>
      <c r="H17" s="134">
        <f t="shared" si="25"/>
        <v>5</v>
      </c>
      <c r="I17" s="135">
        <f t="shared" si="26"/>
        <v>2733.5720000000001</v>
      </c>
      <c r="J17" s="136">
        <f t="shared" si="27"/>
        <v>4.6378636556423181E-3</v>
      </c>
      <c r="K17" s="136">
        <f t="shared" si="28"/>
        <v>0.33956927006852722</v>
      </c>
      <c r="L17" s="136">
        <f t="shared" si="29"/>
        <v>0.1408413606811893</v>
      </c>
      <c r="M17" s="137">
        <f t="shared" si="30"/>
        <v>6.55</v>
      </c>
      <c r="N17" s="138">
        <f t="shared" si="31"/>
        <v>3.6582171605503713E-2</v>
      </c>
      <c r="O17" s="138">
        <f t="shared" si="32"/>
        <v>7.7188382087612837</v>
      </c>
      <c r="P17" s="231">
        <f t="shared" si="33"/>
        <v>0</v>
      </c>
      <c r="Q17" s="232">
        <f t="shared" si="34"/>
        <v>1</v>
      </c>
      <c r="R17" s="232">
        <f t="shared" si="35"/>
        <v>211</v>
      </c>
      <c r="T17">
        <v>528</v>
      </c>
      <c r="U17">
        <v>2056</v>
      </c>
      <c r="V17" t="s">
        <v>484</v>
      </c>
      <c r="W17">
        <v>2733.5720000000001</v>
      </c>
      <c r="X17">
        <v>1147.431</v>
      </c>
      <c r="Y17">
        <v>2.3820000000000001</v>
      </c>
      <c r="Z17">
        <v>6.55</v>
      </c>
      <c r="AA17">
        <v>179.96798999999999</v>
      </c>
      <c r="AB17">
        <v>0.83466700000000005</v>
      </c>
      <c r="AC17">
        <v>61.111598999999998</v>
      </c>
      <c r="AD17" s="1">
        <v>385</v>
      </c>
      <c r="AE17">
        <v>1</v>
      </c>
      <c r="AF17">
        <v>211</v>
      </c>
      <c r="AG17">
        <v>62</v>
      </c>
      <c r="AH17">
        <v>15.189211999999999</v>
      </c>
      <c r="AI17">
        <v>4.8</v>
      </c>
      <c r="AJ17">
        <v>0</v>
      </c>
      <c r="AK17">
        <v>0</v>
      </c>
      <c r="AL17">
        <v>0</v>
      </c>
      <c r="AM17" t="s">
        <v>485</v>
      </c>
      <c r="AN17" t="s">
        <v>486</v>
      </c>
      <c r="AO17">
        <v>1924.847</v>
      </c>
      <c r="AR17" t="s">
        <v>118</v>
      </c>
      <c r="AS17" t="s">
        <v>121</v>
      </c>
      <c r="AT17" t="s">
        <v>229</v>
      </c>
      <c r="AU17" t="s">
        <v>484</v>
      </c>
      <c r="AV17" t="s">
        <v>223</v>
      </c>
      <c r="AW17">
        <v>5</v>
      </c>
      <c r="BB17">
        <v>0.68270076055379958</v>
      </c>
      <c r="BC17" t="s">
        <v>70</v>
      </c>
      <c r="BF17" t="s">
        <v>118</v>
      </c>
      <c r="BG17" t="s">
        <v>121</v>
      </c>
      <c r="BH17" t="s">
        <v>484</v>
      </c>
      <c r="BI17">
        <v>2056</v>
      </c>
      <c r="BJ17">
        <v>5</v>
      </c>
      <c r="BK17" t="s">
        <v>229</v>
      </c>
      <c r="BL17" t="s">
        <v>230</v>
      </c>
      <c r="BM17">
        <v>0.68270076055379958</v>
      </c>
      <c r="BN17" t="s">
        <v>70</v>
      </c>
      <c r="BO17" t="s">
        <v>188</v>
      </c>
      <c r="BP17">
        <v>2733.5720000000001</v>
      </c>
    </row>
    <row r="18" spans="1:68" ht="16.5" x14ac:dyDescent="0.25">
      <c r="A18" s="110" t="str">
        <f t="shared" si="18"/>
        <v>인천교통공사</v>
      </c>
      <c r="B18" s="111" t="str">
        <f t="shared" si="19"/>
        <v>김승원</v>
      </c>
      <c r="C18" s="112" t="str">
        <f t="shared" si="20"/>
        <v>F</v>
      </c>
      <c r="D18" s="113">
        <f t="shared" si="21"/>
        <v>0.67400000000000004</v>
      </c>
      <c r="E18" s="114">
        <f t="shared" si="22"/>
        <v>6137</v>
      </c>
      <c r="F18" s="115" t="str">
        <f t="shared" si="23"/>
        <v>63</v>
      </c>
      <c r="G18" s="116" t="str">
        <f t="shared" si="24"/>
        <v>70바4915</v>
      </c>
      <c r="H18" s="117">
        <f t="shared" si="25"/>
        <v>4</v>
      </c>
      <c r="I18" s="118">
        <f t="shared" si="26"/>
        <v>2689.1429999999996</v>
      </c>
      <c r="J18" s="119">
        <f t="shared" si="27"/>
        <v>1.6191720935782472E-2</v>
      </c>
      <c r="K18" s="119">
        <f t="shared" si="28"/>
        <v>0.38951383001949164</v>
      </c>
      <c r="L18" s="119">
        <f t="shared" si="29"/>
        <v>0.14168082545256985</v>
      </c>
      <c r="M18" s="120">
        <f t="shared" si="30"/>
        <v>15.102</v>
      </c>
      <c r="N18" s="121">
        <f t="shared" si="31"/>
        <v>0.14874627344101821</v>
      </c>
      <c r="O18" s="121">
        <f t="shared" si="32"/>
        <v>30.344239781967712</v>
      </c>
      <c r="P18" s="233">
        <f t="shared" si="33"/>
        <v>1</v>
      </c>
      <c r="Q18" s="234">
        <f t="shared" si="34"/>
        <v>4</v>
      </c>
      <c r="R18" s="234">
        <f t="shared" si="35"/>
        <v>816</v>
      </c>
      <c r="T18">
        <v>528</v>
      </c>
      <c r="U18">
        <v>6137</v>
      </c>
      <c r="V18" t="s">
        <v>264</v>
      </c>
      <c r="W18">
        <v>2689.143</v>
      </c>
      <c r="X18">
        <v>1153.0609999999999</v>
      </c>
      <c r="Y18">
        <v>2.3319999999999999</v>
      </c>
      <c r="Z18">
        <v>15.102</v>
      </c>
      <c r="AA18">
        <v>152.52690000000001</v>
      </c>
      <c r="AB18">
        <v>2.4696729999999998</v>
      </c>
      <c r="AC18">
        <v>59.411337000000003</v>
      </c>
      <c r="AD18" s="1">
        <v>381</v>
      </c>
      <c r="AE18">
        <v>4</v>
      </c>
      <c r="AF18">
        <v>816</v>
      </c>
      <c r="AG18">
        <v>69</v>
      </c>
      <c r="AH18">
        <v>17.630614000000001</v>
      </c>
      <c r="AI18">
        <v>7.3</v>
      </c>
      <c r="AJ18">
        <v>0</v>
      </c>
      <c r="AK18">
        <v>1</v>
      </c>
      <c r="AL18">
        <v>4</v>
      </c>
      <c r="AM18" t="s">
        <v>265</v>
      </c>
      <c r="AN18" t="s">
        <v>487</v>
      </c>
      <c r="AO18">
        <v>2369.1039999999998</v>
      </c>
      <c r="AR18" t="s">
        <v>118</v>
      </c>
      <c r="AS18" t="s">
        <v>119</v>
      </c>
      <c r="AT18" t="s">
        <v>214</v>
      </c>
      <c r="AU18" t="s">
        <v>264</v>
      </c>
      <c r="AV18" t="s">
        <v>48</v>
      </c>
      <c r="AW18">
        <v>4</v>
      </c>
      <c r="BB18">
        <v>0.67400000000000004</v>
      </c>
      <c r="BC18" t="s">
        <v>70</v>
      </c>
      <c r="BF18" t="s">
        <v>118</v>
      </c>
      <c r="BG18" t="s">
        <v>119</v>
      </c>
      <c r="BH18" t="s">
        <v>264</v>
      </c>
      <c r="BI18">
        <v>6137</v>
      </c>
      <c r="BJ18">
        <v>4</v>
      </c>
      <c r="BK18" t="s">
        <v>214</v>
      </c>
      <c r="BL18" t="s">
        <v>243</v>
      </c>
      <c r="BM18">
        <v>0.67400000000000004</v>
      </c>
      <c r="BN18" t="s">
        <v>70</v>
      </c>
      <c r="BO18" t="s">
        <v>188</v>
      </c>
      <c r="BP18">
        <v>2689.1429999999996</v>
      </c>
    </row>
    <row r="19" spans="1:68" ht="16.5" x14ac:dyDescent="0.25">
      <c r="A19" s="127" t="str">
        <f t="shared" si="18"/>
        <v>인천교통공사</v>
      </c>
      <c r="B19" s="128" t="str">
        <f t="shared" si="19"/>
        <v>김영준</v>
      </c>
      <c r="C19" s="129" t="str">
        <f t="shared" si="20"/>
        <v>F</v>
      </c>
      <c r="D19" s="130">
        <f t="shared" si="21"/>
        <v>0.78925561115013043</v>
      </c>
      <c r="E19" s="131">
        <f t="shared" si="22"/>
        <v>2184</v>
      </c>
      <c r="F19" s="132" t="str">
        <f t="shared" si="23"/>
        <v>63</v>
      </c>
      <c r="G19" s="133" t="str">
        <f t="shared" si="24"/>
        <v>70바4909</v>
      </c>
      <c r="H19" s="134">
        <f t="shared" si="25"/>
        <v>2</v>
      </c>
      <c r="I19" s="135">
        <f t="shared" si="26"/>
        <v>2758.0050000000001</v>
      </c>
      <c r="J19" s="136">
        <f t="shared" si="27"/>
        <v>6.5144126441641376E-3</v>
      </c>
      <c r="K19" s="136">
        <f t="shared" si="28"/>
        <v>0.33609931203890808</v>
      </c>
      <c r="L19" s="136">
        <f t="shared" si="29"/>
        <v>0.13705558909429097</v>
      </c>
      <c r="M19" s="137">
        <f t="shared" si="30"/>
        <v>9.3629999999999995</v>
      </c>
      <c r="N19" s="138">
        <f t="shared" si="31"/>
        <v>7.2516184705974068E-2</v>
      </c>
      <c r="O19" s="138">
        <f t="shared" si="32"/>
        <v>1.9216788947083125</v>
      </c>
      <c r="P19" s="231">
        <f t="shared" si="33"/>
        <v>0</v>
      </c>
      <c r="Q19" s="232">
        <f t="shared" si="34"/>
        <v>2</v>
      </c>
      <c r="R19" s="232">
        <f t="shared" si="35"/>
        <v>53</v>
      </c>
      <c r="T19">
        <v>528</v>
      </c>
      <c r="U19">
        <v>2184</v>
      </c>
      <c r="V19" t="s">
        <v>266</v>
      </c>
      <c r="W19">
        <v>2758.0050000000001</v>
      </c>
      <c r="X19">
        <v>995.58699999999999</v>
      </c>
      <c r="Y19">
        <v>2.77</v>
      </c>
      <c r="Z19">
        <v>9.3629999999999995</v>
      </c>
      <c r="AA19">
        <v>163.34688299999999</v>
      </c>
      <c r="AB19">
        <v>1.064109</v>
      </c>
      <c r="AC19">
        <v>54.900775000000003</v>
      </c>
      <c r="AD19" s="1">
        <v>378</v>
      </c>
      <c r="AE19">
        <v>2</v>
      </c>
      <c r="AF19">
        <v>53</v>
      </c>
      <c r="AG19">
        <v>66</v>
      </c>
      <c r="AH19">
        <v>16.884343999999999</v>
      </c>
      <c r="AI19">
        <v>13.2</v>
      </c>
      <c r="AJ19">
        <v>0</v>
      </c>
      <c r="AK19">
        <v>0</v>
      </c>
      <c r="AL19">
        <v>0</v>
      </c>
      <c r="AM19" t="s">
        <v>267</v>
      </c>
      <c r="AN19" t="s">
        <v>488</v>
      </c>
      <c r="AO19">
        <v>2606.386</v>
      </c>
      <c r="AR19" t="s">
        <v>118</v>
      </c>
      <c r="AS19" t="s">
        <v>119</v>
      </c>
      <c r="AT19" t="s">
        <v>206</v>
      </c>
      <c r="AU19" t="s">
        <v>266</v>
      </c>
      <c r="AV19" t="s">
        <v>48</v>
      </c>
      <c r="AW19">
        <v>2</v>
      </c>
      <c r="BB19">
        <v>0.78925561115013043</v>
      </c>
      <c r="BC19" t="s">
        <v>70</v>
      </c>
      <c r="BF19" t="s">
        <v>118</v>
      </c>
      <c r="BG19" t="s">
        <v>119</v>
      </c>
      <c r="BH19" t="s">
        <v>266</v>
      </c>
      <c r="BI19">
        <v>2184</v>
      </c>
      <c r="BJ19">
        <v>2</v>
      </c>
      <c r="BK19" t="s">
        <v>206</v>
      </c>
      <c r="BL19" t="s">
        <v>243</v>
      </c>
      <c r="BM19">
        <v>0.78925561115013043</v>
      </c>
      <c r="BN19" t="s">
        <v>70</v>
      </c>
      <c r="BO19" t="s">
        <v>188</v>
      </c>
      <c r="BP19">
        <v>2758.0050000000001</v>
      </c>
    </row>
    <row r="20" spans="1:68" ht="16.5" x14ac:dyDescent="0.25">
      <c r="A20" s="110" t="str">
        <f t="shared" si="18"/>
        <v>인천교통공사</v>
      </c>
      <c r="B20" s="111" t="str">
        <f t="shared" si="19"/>
        <v>김영진</v>
      </c>
      <c r="C20" s="112" t="str">
        <f t="shared" si="20"/>
        <v>F</v>
      </c>
      <c r="D20" s="113">
        <f t="shared" si="21"/>
        <v>0.74354767836486224</v>
      </c>
      <c r="E20" s="114">
        <f t="shared" si="22"/>
        <v>6711</v>
      </c>
      <c r="F20" s="115" t="str">
        <f t="shared" si="23"/>
        <v>순환43</v>
      </c>
      <c r="G20" s="116" t="str">
        <f t="shared" si="24"/>
        <v>70바4937</v>
      </c>
      <c r="H20" s="117">
        <f t="shared" si="25"/>
        <v>3</v>
      </c>
      <c r="I20" s="118">
        <f t="shared" si="26"/>
        <v>3318.7170000000001</v>
      </c>
      <c r="J20" s="119">
        <f t="shared" si="27"/>
        <v>2.5657339466548918E-3</v>
      </c>
      <c r="K20" s="119">
        <f t="shared" si="28"/>
        <v>0.31543245161603212</v>
      </c>
      <c r="L20" s="119">
        <f t="shared" si="29"/>
        <v>0.12293907555238967</v>
      </c>
      <c r="M20" s="120">
        <f t="shared" si="30"/>
        <v>5.9809999999999999</v>
      </c>
      <c r="N20" s="121">
        <f t="shared" si="31"/>
        <v>3.0132126360879821E-2</v>
      </c>
      <c r="O20" s="121">
        <f t="shared" si="32"/>
        <v>1.0546244226307937</v>
      </c>
      <c r="P20" s="233">
        <f t="shared" si="33"/>
        <v>0</v>
      </c>
      <c r="Q20" s="234">
        <f t="shared" si="34"/>
        <v>1</v>
      </c>
      <c r="R20" s="234">
        <f t="shared" si="35"/>
        <v>35</v>
      </c>
      <c r="T20">
        <v>528</v>
      </c>
      <c r="U20">
        <v>6711</v>
      </c>
      <c r="V20" t="s">
        <v>407</v>
      </c>
      <c r="W20">
        <v>3318.7170000000001</v>
      </c>
      <c r="X20">
        <v>1127.29</v>
      </c>
      <c r="Y20">
        <v>2.944</v>
      </c>
      <c r="Z20">
        <v>5.9809999999999999</v>
      </c>
      <c r="AA20">
        <v>176.87687399999999</v>
      </c>
      <c r="AB20">
        <v>0.45381899999999997</v>
      </c>
      <c r="AC20">
        <v>55.792706000000003</v>
      </c>
      <c r="AD20" s="1">
        <v>408</v>
      </c>
      <c r="AE20">
        <v>1</v>
      </c>
      <c r="AF20">
        <v>35</v>
      </c>
      <c r="AG20">
        <v>61</v>
      </c>
      <c r="AH20">
        <v>18.762865000000001</v>
      </c>
      <c r="AI20">
        <v>0</v>
      </c>
      <c r="AJ20">
        <v>0</v>
      </c>
      <c r="AK20">
        <v>0</v>
      </c>
      <c r="AL20">
        <v>0</v>
      </c>
      <c r="AM20" t="s">
        <v>408</v>
      </c>
      <c r="AN20" t="s">
        <v>489</v>
      </c>
      <c r="AO20">
        <v>2751.9160000000002</v>
      </c>
      <c r="AR20" t="s">
        <v>118</v>
      </c>
      <c r="AS20" t="s">
        <v>122</v>
      </c>
      <c r="AT20" t="s">
        <v>235</v>
      </c>
      <c r="AU20" t="s">
        <v>407</v>
      </c>
      <c r="AV20" t="s">
        <v>223</v>
      </c>
      <c r="AW20">
        <v>3</v>
      </c>
      <c r="BB20">
        <v>0.74354767836486224</v>
      </c>
      <c r="BC20" t="s">
        <v>70</v>
      </c>
      <c r="BF20" t="s">
        <v>118</v>
      </c>
      <c r="BG20" t="s">
        <v>122</v>
      </c>
      <c r="BH20" t="s">
        <v>407</v>
      </c>
      <c r="BI20">
        <v>6711</v>
      </c>
      <c r="BJ20">
        <v>3</v>
      </c>
      <c r="BK20" t="s">
        <v>235</v>
      </c>
      <c r="BL20" t="s">
        <v>244</v>
      </c>
      <c r="BM20">
        <v>0.74354767836486224</v>
      </c>
      <c r="BN20" t="s">
        <v>70</v>
      </c>
      <c r="BO20" t="s">
        <v>188</v>
      </c>
      <c r="BP20">
        <v>3318.7170000000001</v>
      </c>
    </row>
    <row r="21" spans="1:68" ht="16.5" x14ac:dyDescent="0.25">
      <c r="A21" s="127" t="str">
        <f t="shared" si="18"/>
        <v>인천교통공사</v>
      </c>
      <c r="B21" s="128" t="str">
        <f t="shared" si="19"/>
        <v>김유식</v>
      </c>
      <c r="C21" s="129" t="str">
        <f t="shared" si="20"/>
        <v>C</v>
      </c>
      <c r="D21" s="130">
        <f t="shared" si="21"/>
        <v>0.85769400748998303</v>
      </c>
      <c r="E21" s="131">
        <f t="shared" si="22"/>
        <v>8559</v>
      </c>
      <c r="F21" s="132" t="str">
        <f t="shared" si="23"/>
        <v>순환41</v>
      </c>
      <c r="G21" s="133" t="str">
        <f t="shared" si="24"/>
        <v>70바4927</v>
      </c>
      <c r="H21" s="134">
        <f t="shared" si="25"/>
        <v>3</v>
      </c>
      <c r="I21" s="135">
        <f t="shared" si="26"/>
        <v>3008.4180000000001</v>
      </c>
      <c r="J21" s="136">
        <f t="shared" si="27"/>
        <v>2.9468709319417255E-3</v>
      </c>
      <c r="K21" s="136">
        <f t="shared" si="28"/>
        <v>0.31608627954360441</v>
      </c>
      <c r="L21" s="136">
        <f t="shared" si="29"/>
        <v>0.11999662280972923</v>
      </c>
      <c r="M21" s="137">
        <f t="shared" si="30"/>
        <v>4.5110000000000001</v>
      </c>
      <c r="N21" s="138">
        <f t="shared" si="31"/>
        <v>0</v>
      </c>
      <c r="O21" s="138">
        <f t="shared" si="32"/>
        <v>2.0276437649289427</v>
      </c>
      <c r="P21" s="231">
        <f t="shared" si="33"/>
        <v>0</v>
      </c>
      <c r="Q21" s="232">
        <f t="shared" si="34"/>
        <v>0</v>
      </c>
      <c r="R21" s="232">
        <f t="shared" si="35"/>
        <v>61</v>
      </c>
      <c r="T21">
        <v>528</v>
      </c>
      <c r="U21">
        <v>8559</v>
      </c>
      <c r="V21" t="s">
        <v>268</v>
      </c>
      <c r="W21">
        <v>3008.4180000000001</v>
      </c>
      <c r="X21">
        <v>1096.54</v>
      </c>
      <c r="Y21">
        <v>2.7440000000000002</v>
      </c>
      <c r="Z21">
        <v>4.5110000000000001</v>
      </c>
      <c r="AA21">
        <v>192.7363</v>
      </c>
      <c r="AB21">
        <v>0.56796899999999995</v>
      </c>
      <c r="AC21">
        <v>60.921300000000002</v>
      </c>
      <c r="AD21" s="1">
        <v>361</v>
      </c>
      <c r="AE21">
        <v>0</v>
      </c>
      <c r="AF21">
        <v>61</v>
      </c>
      <c r="AG21">
        <v>61</v>
      </c>
      <c r="AH21">
        <v>15.608984</v>
      </c>
      <c r="AI21">
        <v>0</v>
      </c>
      <c r="AJ21">
        <v>0</v>
      </c>
      <c r="AK21">
        <v>0</v>
      </c>
      <c r="AL21">
        <v>0</v>
      </c>
      <c r="AM21" t="s">
        <v>269</v>
      </c>
      <c r="AN21" t="s">
        <v>490</v>
      </c>
      <c r="AO21">
        <v>2806.86</v>
      </c>
      <c r="AR21" t="s">
        <v>118</v>
      </c>
      <c r="AS21" t="s">
        <v>120</v>
      </c>
      <c r="AT21" t="s">
        <v>225</v>
      </c>
      <c r="AU21" t="s">
        <v>268</v>
      </c>
      <c r="AV21" t="s">
        <v>223</v>
      </c>
      <c r="AW21">
        <v>3</v>
      </c>
      <c r="BB21">
        <v>0.85769400748998303</v>
      </c>
      <c r="BC21" t="s">
        <v>69</v>
      </c>
      <c r="BF21" t="s">
        <v>118</v>
      </c>
      <c r="BG21" t="s">
        <v>120</v>
      </c>
      <c r="BH21" t="s">
        <v>268</v>
      </c>
      <c r="BI21">
        <v>8559</v>
      </c>
      <c r="BJ21">
        <v>3</v>
      </c>
      <c r="BK21" t="s">
        <v>225</v>
      </c>
      <c r="BL21" t="s">
        <v>458</v>
      </c>
      <c r="BM21">
        <v>0.85769400748998303</v>
      </c>
      <c r="BN21" t="s">
        <v>69</v>
      </c>
      <c r="BO21" t="s">
        <v>177</v>
      </c>
      <c r="BP21">
        <v>3008.4180000000001</v>
      </c>
    </row>
    <row r="22" spans="1:68" ht="16.5" x14ac:dyDescent="0.25">
      <c r="A22" s="110" t="str">
        <f t="shared" si="18"/>
        <v>인천교통공사</v>
      </c>
      <c r="B22" s="111" t="str">
        <f t="shared" si="19"/>
        <v>김윤수</v>
      </c>
      <c r="C22" s="112" t="str">
        <f t="shared" si="20"/>
        <v>F</v>
      </c>
      <c r="D22" s="113">
        <f t="shared" si="21"/>
        <v>0.68969884963766293</v>
      </c>
      <c r="E22" s="114">
        <f t="shared" si="22"/>
        <v>6808</v>
      </c>
      <c r="F22" s="115" t="str">
        <f t="shared" si="23"/>
        <v>순환42</v>
      </c>
      <c r="G22" s="116" t="str">
        <f t="shared" si="24"/>
        <v>70바4931</v>
      </c>
      <c r="H22" s="117">
        <f t="shared" si="25"/>
        <v>6</v>
      </c>
      <c r="I22" s="118">
        <f t="shared" si="26"/>
        <v>2630.3319999999994</v>
      </c>
      <c r="J22" s="119">
        <f t="shared" si="27"/>
        <v>9.9996688565109453E-3</v>
      </c>
      <c r="K22" s="119">
        <f t="shared" si="28"/>
        <v>0.36842042084850202</v>
      </c>
      <c r="L22" s="119">
        <f t="shared" si="29"/>
        <v>0.14294773435444655</v>
      </c>
      <c r="M22" s="120">
        <f t="shared" si="30"/>
        <v>8.6509999999999998</v>
      </c>
      <c r="N22" s="121">
        <f t="shared" si="31"/>
        <v>10.41693596093573</v>
      </c>
      <c r="O22" s="121">
        <f t="shared" si="32"/>
        <v>12.812070871661829</v>
      </c>
      <c r="P22" s="233">
        <f t="shared" si="33"/>
        <v>0</v>
      </c>
      <c r="Q22" s="234">
        <f t="shared" si="34"/>
        <v>274</v>
      </c>
      <c r="R22" s="234">
        <f t="shared" si="35"/>
        <v>337</v>
      </c>
      <c r="T22">
        <v>528</v>
      </c>
      <c r="U22">
        <v>6808</v>
      </c>
      <c r="V22" t="s">
        <v>270</v>
      </c>
      <c r="W22">
        <v>2630.3319999999999</v>
      </c>
      <c r="X22">
        <v>1185.5029999999999</v>
      </c>
      <c r="Y22">
        <v>2.2189999999999999</v>
      </c>
      <c r="Z22">
        <v>8.6509999999999998</v>
      </c>
      <c r="AA22">
        <v>171.194669</v>
      </c>
      <c r="AB22">
        <v>1.7118899999999999</v>
      </c>
      <c r="AC22">
        <v>63.071612000000002</v>
      </c>
      <c r="AD22" s="1">
        <v>376</v>
      </c>
      <c r="AE22">
        <v>274</v>
      </c>
      <c r="AF22">
        <v>337</v>
      </c>
      <c r="AG22">
        <v>81</v>
      </c>
      <c r="AH22">
        <v>15.364566999999999</v>
      </c>
      <c r="AI22">
        <v>0</v>
      </c>
      <c r="AJ22">
        <v>0</v>
      </c>
      <c r="AK22">
        <v>0</v>
      </c>
      <c r="AL22">
        <v>0</v>
      </c>
      <c r="AM22" t="s">
        <v>271</v>
      </c>
      <c r="AN22" t="s">
        <v>491</v>
      </c>
      <c r="AO22">
        <v>1772.182</v>
      </c>
      <c r="AR22" t="s">
        <v>118</v>
      </c>
      <c r="AS22" t="s">
        <v>121</v>
      </c>
      <c r="AT22" t="s">
        <v>229</v>
      </c>
      <c r="AU22" t="s">
        <v>270</v>
      </c>
      <c r="AV22" t="s">
        <v>223</v>
      </c>
      <c r="AW22">
        <v>6</v>
      </c>
      <c r="BB22">
        <v>0.68969884963766293</v>
      </c>
      <c r="BC22" t="s">
        <v>70</v>
      </c>
      <c r="BF22" t="s">
        <v>118</v>
      </c>
      <c r="BG22" t="s">
        <v>121</v>
      </c>
      <c r="BH22" t="s">
        <v>270</v>
      </c>
      <c r="BI22">
        <v>6808</v>
      </c>
      <c r="BJ22">
        <v>6</v>
      </c>
      <c r="BK22" t="s">
        <v>229</v>
      </c>
      <c r="BL22" t="s">
        <v>228</v>
      </c>
      <c r="BM22">
        <v>0.68969884963766293</v>
      </c>
      <c r="BN22" t="s">
        <v>70</v>
      </c>
      <c r="BO22" t="s">
        <v>188</v>
      </c>
      <c r="BP22">
        <v>2630.3319999999994</v>
      </c>
    </row>
    <row r="23" spans="1:68" ht="16.5" x14ac:dyDescent="0.25">
      <c r="A23" s="127" t="str">
        <f t="shared" si="18"/>
        <v>인천교통공사</v>
      </c>
      <c r="B23" s="128" t="str">
        <f t="shared" si="19"/>
        <v>김정원</v>
      </c>
      <c r="C23" s="129" t="str">
        <f t="shared" si="20"/>
        <v>F</v>
      </c>
      <c r="D23" s="130">
        <f t="shared" si="21"/>
        <v>0.68078885438623904</v>
      </c>
      <c r="E23" s="131">
        <f t="shared" si="22"/>
        <v>1536</v>
      </c>
      <c r="F23" s="132" t="str">
        <f t="shared" si="23"/>
        <v>순환42</v>
      </c>
      <c r="G23" s="133" t="str">
        <f t="shared" si="24"/>
        <v>70바4935</v>
      </c>
      <c r="H23" s="134">
        <f t="shared" si="25"/>
        <v>4</v>
      </c>
      <c r="I23" s="135">
        <f t="shared" si="26"/>
        <v>3165.6050000000005</v>
      </c>
      <c r="J23" s="136">
        <f t="shared" si="27"/>
        <v>1.1579370164199845E-2</v>
      </c>
      <c r="K23" s="136">
        <f t="shared" si="28"/>
        <v>0.32553026113424943</v>
      </c>
      <c r="L23" s="136">
        <f t="shared" si="29"/>
        <v>0.10772032518270598</v>
      </c>
      <c r="M23" s="137">
        <f t="shared" si="30"/>
        <v>6.7469999999999999</v>
      </c>
      <c r="N23" s="138">
        <f t="shared" si="31"/>
        <v>9.4768614530239881E-2</v>
      </c>
      <c r="O23" s="138">
        <f t="shared" si="32"/>
        <v>20.027767204057358</v>
      </c>
      <c r="P23" s="231">
        <f t="shared" si="33"/>
        <v>1</v>
      </c>
      <c r="Q23" s="232">
        <f t="shared" si="34"/>
        <v>3</v>
      </c>
      <c r="R23" s="232">
        <f t="shared" si="35"/>
        <v>634</v>
      </c>
      <c r="T23">
        <v>528</v>
      </c>
      <c r="U23">
        <v>1536</v>
      </c>
      <c r="V23" t="s">
        <v>272</v>
      </c>
      <c r="W23">
        <v>3165.605</v>
      </c>
      <c r="X23">
        <v>1341.857</v>
      </c>
      <c r="Y23">
        <v>2.359</v>
      </c>
      <c r="Z23">
        <v>6.7469999999999999</v>
      </c>
      <c r="AA23">
        <v>202.917427</v>
      </c>
      <c r="AB23">
        <v>2.349656</v>
      </c>
      <c r="AC23">
        <v>66.055762999999999</v>
      </c>
      <c r="AD23" s="1">
        <v>341</v>
      </c>
      <c r="AE23">
        <v>3</v>
      </c>
      <c r="AF23">
        <v>634</v>
      </c>
      <c r="AG23">
        <v>69</v>
      </c>
      <c r="AH23">
        <v>15.600458</v>
      </c>
      <c r="AI23">
        <v>15.9</v>
      </c>
      <c r="AJ23">
        <v>0</v>
      </c>
      <c r="AK23">
        <v>1</v>
      </c>
      <c r="AL23">
        <v>16</v>
      </c>
      <c r="AM23" t="s">
        <v>273</v>
      </c>
      <c r="AN23" t="s">
        <v>492</v>
      </c>
      <c r="AO23">
        <v>2574.1840000000002</v>
      </c>
      <c r="AR23" t="s">
        <v>118</v>
      </c>
      <c r="AS23" t="s">
        <v>121</v>
      </c>
      <c r="AT23" t="s">
        <v>233</v>
      </c>
      <c r="AU23" t="s">
        <v>272</v>
      </c>
      <c r="AV23" t="s">
        <v>223</v>
      </c>
      <c r="AW23">
        <v>4</v>
      </c>
      <c r="BB23">
        <v>0.68078885438623904</v>
      </c>
      <c r="BC23" t="s">
        <v>70</v>
      </c>
      <c r="BF23" t="s">
        <v>118</v>
      </c>
      <c r="BG23" t="s">
        <v>121</v>
      </c>
      <c r="BH23" t="s">
        <v>272</v>
      </c>
      <c r="BI23">
        <v>1536</v>
      </c>
      <c r="BJ23">
        <v>4</v>
      </c>
      <c r="BK23" t="s">
        <v>233</v>
      </c>
      <c r="BL23" t="s">
        <v>234</v>
      </c>
      <c r="BM23">
        <v>0.68078885438623904</v>
      </c>
      <c r="BN23" t="s">
        <v>70</v>
      </c>
      <c r="BO23" t="s">
        <v>188</v>
      </c>
      <c r="BP23">
        <v>3165.6050000000005</v>
      </c>
    </row>
    <row r="24" spans="1:68" ht="16.5" x14ac:dyDescent="0.25">
      <c r="A24" s="110" t="str">
        <f t="shared" si="18"/>
        <v>인천교통공사</v>
      </c>
      <c r="B24" s="111" t="str">
        <f t="shared" si="19"/>
        <v>김종민</v>
      </c>
      <c r="C24" s="112" t="str">
        <f t="shared" si="20"/>
        <v>F</v>
      </c>
      <c r="D24" s="113">
        <f t="shared" si="21"/>
        <v>0.72</v>
      </c>
      <c r="E24" s="114">
        <f t="shared" si="22"/>
        <v>1406</v>
      </c>
      <c r="F24" s="115" t="str">
        <f t="shared" si="23"/>
        <v>63</v>
      </c>
      <c r="G24" s="116" t="str">
        <f t="shared" si="24"/>
        <v>70바4904</v>
      </c>
      <c r="H24" s="117">
        <f t="shared" si="25"/>
        <v>3</v>
      </c>
      <c r="I24" s="118">
        <f t="shared" si="26"/>
        <v>2223.0499999999997</v>
      </c>
      <c r="J24" s="119">
        <f t="shared" si="27"/>
        <v>2.3359574384988407E-2</v>
      </c>
      <c r="K24" s="119">
        <f t="shared" si="28"/>
        <v>0.36038402591958718</v>
      </c>
      <c r="L24" s="119">
        <f t="shared" si="29"/>
        <v>0.14034772047412342</v>
      </c>
      <c r="M24" s="120">
        <f t="shared" si="30"/>
        <v>14.666</v>
      </c>
      <c r="N24" s="121">
        <v>19</v>
      </c>
      <c r="O24" s="121">
        <v>80</v>
      </c>
      <c r="P24" s="233">
        <f t="shared" si="33"/>
        <v>6</v>
      </c>
      <c r="Q24" s="234">
        <f t="shared" si="34"/>
        <v>4</v>
      </c>
      <c r="R24" s="234">
        <f t="shared" si="35"/>
        <v>205</v>
      </c>
      <c r="T24">
        <v>528</v>
      </c>
      <c r="U24">
        <v>1406</v>
      </c>
      <c r="V24" t="s">
        <v>274</v>
      </c>
      <c r="W24">
        <v>2254.3150000000001</v>
      </c>
      <c r="X24">
        <v>1019.2670000000001</v>
      </c>
      <c r="Y24">
        <v>2.2120000000000002</v>
      </c>
      <c r="Z24">
        <v>14.666</v>
      </c>
      <c r="AA24">
        <v>129.994663</v>
      </c>
      <c r="AB24">
        <v>3.0366200000000001</v>
      </c>
      <c r="AC24">
        <v>46.847999999999999</v>
      </c>
      <c r="AD24" s="1">
        <v>312</v>
      </c>
      <c r="AE24">
        <v>4</v>
      </c>
      <c r="AF24">
        <v>205</v>
      </c>
      <c r="AG24">
        <v>81</v>
      </c>
      <c r="AH24">
        <v>17.341595999999999</v>
      </c>
      <c r="AI24">
        <v>1086</v>
      </c>
      <c r="AJ24">
        <v>0</v>
      </c>
      <c r="AK24">
        <v>6</v>
      </c>
      <c r="AL24">
        <v>733</v>
      </c>
      <c r="AM24" t="s">
        <v>275</v>
      </c>
      <c r="AN24" t="s">
        <v>493</v>
      </c>
      <c r="AO24">
        <v>2001.5909999999999</v>
      </c>
      <c r="AR24" t="s">
        <v>118</v>
      </c>
      <c r="AS24" t="s">
        <v>119</v>
      </c>
      <c r="AT24" t="s">
        <v>199</v>
      </c>
      <c r="AU24" t="s">
        <v>274</v>
      </c>
      <c r="AV24" t="s">
        <v>48</v>
      </c>
      <c r="AW24">
        <v>3</v>
      </c>
      <c r="BB24">
        <v>0.72</v>
      </c>
      <c r="BC24" t="s">
        <v>70</v>
      </c>
      <c r="BF24" t="s">
        <v>118</v>
      </c>
      <c r="BG24" t="s">
        <v>119</v>
      </c>
      <c r="BH24" t="s">
        <v>274</v>
      </c>
      <c r="BI24">
        <v>1406</v>
      </c>
      <c r="BJ24">
        <v>3</v>
      </c>
      <c r="BK24" t="s">
        <v>199</v>
      </c>
      <c r="BL24" t="s">
        <v>207</v>
      </c>
      <c r="BM24">
        <v>0.72</v>
      </c>
      <c r="BN24" t="s">
        <v>70</v>
      </c>
      <c r="BO24" t="s">
        <v>188</v>
      </c>
      <c r="BP24">
        <v>2223.0499999999997</v>
      </c>
    </row>
    <row r="25" spans="1:68" ht="16.5" x14ac:dyDescent="0.25">
      <c r="A25" s="127" t="str">
        <f t="shared" si="18"/>
        <v>인천교통공사</v>
      </c>
      <c r="B25" s="128" t="str">
        <f t="shared" si="19"/>
        <v>김종원</v>
      </c>
      <c r="C25" s="129" t="str">
        <f t="shared" si="20"/>
        <v>D</v>
      </c>
      <c r="D25" s="130">
        <f t="shared" si="21"/>
        <v>0.8083376825409605</v>
      </c>
      <c r="E25" s="131">
        <f t="shared" si="22"/>
        <v>658</v>
      </c>
      <c r="F25" s="132" t="str">
        <f t="shared" si="23"/>
        <v>63</v>
      </c>
      <c r="G25" s="133" t="str">
        <f t="shared" si="24"/>
        <v>70바4909</v>
      </c>
      <c r="H25" s="134">
        <f t="shared" si="25"/>
        <v>4</v>
      </c>
      <c r="I25" s="135">
        <f t="shared" si="26"/>
        <v>2707.5430000000001</v>
      </c>
      <c r="J25" s="136">
        <f t="shared" si="27"/>
        <v>2.6662787555901189E-3</v>
      </c>
      <c r="K25" s="136">
        <f t="shared" si="28"/>
        <v>0.32798209123242988</v>
      </c>
      <c r="L25" s="136">
        <f t="shared" si="29"/>
        <v>3.1763115119501334E-2</v>
      </c>
      <c r="M25" s="137">
        <f t="shared" si="30"/>
        <v>9.4090000000000007</v>
      </c>
      <c r="N25" s="138">
        <f t="shared" si="31"/>
        <v>7.3867709580235655E-2</v>
      </c>
      <c r="O25" s="138">
        <f t="shared" si="32"/>
        <v>3.1763115119501331</v>
      </c>
      <c r="P25" s="231">
        <f t="shared" si="33"/>
        <v>0</v>
      </c>
      <c r="Q25" s="232">
        <f t="shared" si="34"/>
        <v>2</v>
      </c>
      <c r="R25" s="232">
        <f t="shared" si="35"/>
        <v>86</v>
      </c>
      <c r="T25">
        <v>528</v>
      </c>
      <c r="U25">
        <v>658</v>
      </c>
      <c r="V25" t="s">
        <v>276</v>
      </c>
      <c r="W25">
        <v>2707.5430000000001</v>
      </c>
      <c r="X25">
        <v>955.43799999999999</v>
      </c>
      <c r="Y25">
        <v>2.8340000000000001</v>
      </c>
      <c r="Z25">
        <v>9.4090000000000007</v>
      </c>
      <c r="AA25">
        <v>153.03163599999999</v>
      </c>
      <c r="AB25">
        <v>0.40802500000000003</v>
      </c>
      <c r="AC25">
        <v>50.191636000000003</v>
      </c>
      <c r="AD25" s="1">
        <v>86</v>
      </c>
      <c r="AE25">
        <v>2</v>
      </c>
      <c r="AF25">
        <v>86</v>
      </c>
      <c r="AG25">
        <v>70</v>
      </c>
      <c r="AH25">
        <v>17.692701</v>
      </c>
      <c r="AI25">
        <v>710.3</v>
      </c>
      <c r="AJ25">
        <v>0</v>
      </c>
      <c r="AK25">
        <v>0</v>
      </c>
      <c r="AL25">
        <v>0</v>
      </c>
      <c r="AM25" t="s">
        <v>277</v>
      </c>
      <c r="AN25" t="s">
        <v>494</v>
      </c>
      <c r="AO25">
        <v>2368.42</v>
      </c>
      <c r="AR25" t="s">
        <v>118</v>
      </c>
      <c r="AS25" t="s">
        <v>119</v>
      </c>
      <c r="AT25" t="s">
        <v>206</v>
      </c>
      <c r="AU25" t="s">
        <v>276</v>
      </c>
      <c r="AV25" t="s">
        <v>48</v>
      </c>
      <c r="AW25">
        <v>4</v>
      </c>
      <c r="BB25">
        <v>0.8083376825409605</v>
      </c>
      <c r="BC25" t="s">
        <v>67</v>
      </c>
      <c r="BF25" t="s">
        <v>118</v>
      </c>
      <c r="BG25" t="s">
        <v>119</v>
      </c>
      <c r="BH25" t="s">
        <v>276</v>
      </c>
      <c r="BI25">
        <v>658</v>
      </c>
      <c r="BJ25">
        <v>4</v>
      </c>
      <c r="BK25" t="s">
        <v>206</v>
      </c>
      <c r="BL25" t="s">
        <v>210</v>
      </c>
      <c r="BM25">
        <v>0.8083376825409605</v>
      </c>
      <c r="BN25" t="s">
        <v>67</v>
      </c>
      <c r="BO25" t="s">
        <v>179</v>
      </c>
      <c r="BP25">
        <v>2707.5430000000001</v>
      </c>
    </row>
    <row r="26" spans="1:68" ht="16.5" x14ac:dyDescent="0.25">
      <c r="A26" s="110" t="str">
        <f t="shared" si="18"/>
        <v>인천교통공사</v>
      </c>
      <c r="B26" s="111" t="str">
        <f t="shared" si="19"/>
        <v>김종호</v>
      </c>
      <c r="C26" s="112" t="str">
        <f t="shared" si="20"/>
        <v>F</v>
      </c>
      <c r="D26" s="113">
        <f t="shared" si="21"/>
        <v>0.73092756663658487</v>
      </c>
      <c r="E26" s="114">
        <f t="shared" si="22"/>
        <v>4156</v>
      </c>
      <c r="F26" s="115" t="str">
        <f t="shared" si="23"/>
        <v>예비</v>
      </c>
      <c r="G26" s="116" t="str">
        <f t="shared" si="24"/>
        <v>70바4918</v>
      </c>
      <c r="H26" s="117">
        <f t="shared" si="25"/>
        <v>4</v>
      </c>
      <c r="I26" s="118">
        <f t="shared" si="26"/>
        <v>749.81999999999994</v>
      </c>
      <c r="J26" s="119">
        <f t="shared" si="27"/>
        <v>5.2801397720681287E-3</v>
      </c>
      <c r="K26" s="119">
        <f t="shared" si="28"/>
        <v>0.33608343682599612</v>
      </c>
      <c r="L26" s="119">
        <f t="shared" si="29"/>
        <v>0.20004801152276547</v>
      </c>
      <c r="M26" s="120">
        <f t="shared" si="30"/>
        <v>10.272</v>
      </c>
      <c r="N26" s="121">
        <f t="shared" si="31"/>
        <v>0.40009602304553088</v>
      </c>
      <c r="O26" s="121">
        <f t="shared" si="32"/>
        <v>10.402496599183804</v>
      </c>
      <c r="P26" s="233">
        <f t="shared" si="33"/>
        <v>0</v>
      </c>
      <c r="Q26" s="234">
        <f t="shared" si="34"/>
        <v>3</v>
      </c>
      <c r="R26" s="234">
        <f t="shared" si="35"/>
        <v>78</v>
      </c>
      <c r="T26">
        <v>528</v>
      </c>
      <c r="U26">
        <v>4156</v>
      </c>
      <c r="V26" t="s">
        <v>278</v>
      </c>
      <c r="W26">
        <v>749.82</v>
      </c>
      <c r="X26">
        <v>284.57600000000002</v>
      </c>
      <c r="Y26">
        <v>2.6349999999999998</v>
      </c>
      <c r="Z26">
        <v>10.272</v>
      </c>
      <c r="AA26">
        <v>42.081083</v>
      </c>
      <c r="AB26">
        <v>0.222194</v>
      </c>
      <c r="AC26">
        <v>14.142754999999999</v>
      </c>
      <c r="AD26" s="1">
        <v>150</v>
      </c>
      <c r="AE26">
        <v>3</v>
      </c>
      <c r="AF26">
        <v>78</v>
      </c>
      <c r="AG26">
        <v>74</v>
      </c>
      <c r="AH26">
        <v>17.818456999999999</v>
      </c>
      <c r="AI26">
        <v>50.6</v>
      </c>
      <c r="AJ26">
        <v>0</v>
      </c>
      <c r="AK26">
        <v>0</v>
      </c>
      <c r="AL26">
        <v>0</v>
      </c>
      <c r="AM26" t="s">
        <v>279</v>
      </c>
      <c r="AN26" t="s">
        <v>495</v>
      </c>
      <c r="AO26">
        <v>421.87799999999999</v>
      </c>
      <c r="AR26" t="s">
        <v>118</v>
      </c>
      <c r="AS26" t="s">
        <v>90</v>
      </c>
      <c r="AT26" t="s">
        <v>243</v>
      </c>
      <c r="AU26" t="s">
        <v>278</v>
      </c>
      <c r="AV26" t="s">
        <v>48</v>
      </c>
      <c r="AW26">
        <v>4</v>
      </c>
      <c r="BB26">
        <v>0.73092756663658487</v>
      </c>
      <c r="BC26" t="s">
        <v>70</v>
      </c>
      <c r="BF26" t="s">
        <v>118</v>
      </c>
      <c r="BG26" t="s">
        <v>90</v>
      </c>
      <c r="BH26" t="s">
        <v>278</v>
      </c>
      <c r="BI26">
        <v>4156</v>
      </c>
      <c r="BJ26">
        <v>4</v>
      </c>
      <c r="BK26" t="s">
        <v>243</v>
      </c>
      <c r="BL26" t="s">
        <v>201</v>
      </c>
      <c r="BM26">
        <v>0.73092756663658487</v>
      </c>
      <c r="BN26" t="s">
        <v>70</v>
      </c>
      <c r="BO26" t="s">
        <v>188</v>
      </c>
      <c r="BP26">
        <v>749.81999999999994</v>
      </c>
    </row>
    <row r="27" spans="1:68" ht="16.5" x14ac:dyDescent="0.25">
      <c r="A27" s="127" t="str">
        <f t="shared" si="18"/>
        <v>인천교통공사</v>
      </c>
      <c r="B27" s="128" t="str">
        <f t="shared" si="19"/>
        <v>김주석</v>
      </c>
      <c r="C27" s="129" t="str">
        <f t="shared" si="20"/>
        <v>F</v>
      </c>
      <c r="D27" s="130">
        <f t="shared" si="21"/>
        <v>0.69596610391132607</v>
      </c>
      <c r="E27" s="131">
        <f t="shared" si="22"/>
        <v>776</v>
      </c>
      <c r="F27" s="132" t="str">
        <f t="shared" si="23"/>
        <v>순환41</v>
      </c>
      <c r="G27" s="133" t="str">
        <f t="shared" si="24"/>
        <v>70바4924</v>
      </c>
      <c r="H27" s="134">
        <f t="shared" si="25"/>
        <v>3</v>
      </c>
      <c r="I27" s="135">
        <f t="shared" si="26"/>
        <v>392.01600000000002</v>
      </c>
      <c r="J27" s="136">
        <f t="shared" si="27"/>
        <v>1.0273163128577694E-2</v>
      </c>
      <c r="K27" s="136">
        <f t="shared" si="28"/>
        <v>0.32690443250367879</v>
      </c>
      <c r="L27" s="136">
        <f t="shared" si="29"/>
        <v>0.17346230766091178</v>
      </c>
      <c r="M27" s="137">
        <f t="shared" si="30"/>
        <v>9.61</v>
      </c>
      <c r="N27" s="138">
        <f t="shared" si="31"/>
        <v>0</v>
      </c>
      <c r="O27" s="138">
        <f t="shared" si="32"/>
        <v>33.000287874851672</v>
      </c>
      <c r="P27" s="231">
        <f t="shared" si="33"/>
        <v>0</v>
      </c>
      <c r="Q27" s="232">
        <f t="shared" si="34"/>
        <v>0</v>
      </c>
      <c r="R27" s="232">
        <f t="shared" si="35"/>
        <v>141</v>
      </c>
      <c r="T27">
        <v>528</v>
      </c>
      <c r="U27">
        <v>776</v>
      </c>
      <c r="V27" t="s">
        <v>496</v>
      </c>
      <c r="W27">
        <v>427.26900000000001</v>
      </c>
      <c r="X27">
        <v>199.52600000000001</v>
      </c>
      <c r="Y27">
        <v>2.141</v>
      </c>
      <c r="Z27">
        <v>9.61</v>
      </c>
      <c r="AA27">
        <v>27.740822999999999</v>
      </c>
      <c r="AB27">
        <v>0.28498600000000002</v>
      </c>
      <c r="AC27">
        <v>9.0685979999999997</v>
      </c>
      <c r="AD27" s="1">
        <v>68</v>
      </c>
      <c r="AE27">
        <v>0</v>
      </c>
      <c r="AF27">
        <v>141</v>
      </c>
      <c r="AG27">
        <v>62</v>
      </c>
      <c r="AH27">
        <v>15.402174</v>
      </c>
      <c r="AI27">
        <v>0</v>
      </c>
      <c r="AJ27">
        <v>0</v>
      </c>
      <c r="AK27">
        <v>0</v>
      </c>
      <c r="AL27">
        <v>0</v>
      </c>
      <c r="AM27" t="s">
        <v>497</v>
      </c>
      <c r="AN27" t="s">
        <v>498</v>
      </c>
      <c r="AO27">
        <v>190.148</v>
      </c>
      <c r="AR27" t="s">
        <v>118</v>
      </c>
      <c r="AS27" t="s">
        <v>120</v>
      </c>
      <c r="AT27" t="s">
        <v>222</v>
      </c>
      <c r="AU27" t="s">
        <v>496</v>
      </c>
      <c r="AV27" t="s">
        <v>223</v>
      </c>
      <c r="AW27">
        <v>3</v>
      </c>
      <c r="BB27">
        <v>0.69596610391132607</v>
      </c>
      <c r="BC27" t="s">
        <v>70</v>
      </c>
      <c r="BF27" t="s">
        <v>118</v>
      </c>
      <c r="BG27" t="s">
        <v>120</v>
      </c>
      <c r="BH27" t="s">
        <v>496</v>
      </c>
      <c r="BI27">
        <v>776</v>
      </c>
      <c r="BJ27">
        <v>3</v>
      </c>
      <c r="BK27" t="s">
        <v>222</v>
      </c>
      <c r="BL27" t="s">
        <v>220</v>
      </c>
      <c r="BM27">
        <v>0.69596610391132607</v>
      </c>
      <c r="BN27" t="s">
        <v>70</v>
      </c>
      <c r="BO27" t="s">
        <v>188</v>
      </c>
      <c r="BP27">
        <v>392.01600000000002</v>
      </c>
    </row>
    <row r="28" spans="1:68" ht="16.5" x14ac:dyDescent="0.25">
      <c r="A28" s="110" t="str">
        <f t="shared" si="18"/>
        <v>인천교통공사</v>
      </c>
      <c r="B28" s="111" t="str">
        <f t="shared" si="19"/>
        <v>김주영</v>
      </c>
      <c r="C28" s="112" t="str">
        <f t="shared" si="20"/>
        <v>D</v>
      </c>
      <c r="D28" s="113">
        <f t="shared" si="21"/>
        <v>0.80227683478825296</v>
      </c>
      <c r="E28" s="114">
        <f t="shared" si="22"/>
        <v>6969</v>
      </c>
      <c r="F28" s="115" t="str">
        <f t="shared" si="23"/>
        <v>순환41</v>
      </c>
      <c r="G28" s="116" t="str">
        <f t="shared" si="24"/>
        <v>70바4921</v>
      </c>
      <c r="H28" s="117">
        <f t="shared" si="25"/>
        <v>5</v>
      </c>
      <c r="I28" s="118">
        <f t="shared" si="26"/>
        <v>2849.51</v>
      </c>
      <c r="J28" s="119">
        <f t="shared" si="27"/>
        <v>5.8326411709563476E-3</v>
      </c>
      <c r="K28" s="119">
        <f t="shared" si="28"/>
        <v>0.2967552934259125</v>
      </c>
      <c r="L28" s="119">
        <f t="shared" si="29"/>
        <v>0.13089969854466205</v>
      </c>
      <c r="M28" s="120">
        <f t="shared" si="30"/>
        <v>7.077</v>
      </c>
      <c r="N28" s="121">
        <f t="shared" si="31"/>
        <v>0</v>
      </c>
      <c r="O28" s="121">
        <f t="shared" si="32"/>
        <v>7.0187505922070805</v>
      </c>
      <c r="P28" s="233">
        <f t="shared" si="33"/>
        <v>0</v>
      </c>
      <c r="Q28" s="234">
        <f t="shared" si="34"/>
        <v>0</v>
      </c>
      <c r="R28" s="234">
        <f t="shared" si="35"/>
        <v>200</v>
      </c>
      <c r="T28">
        <v>528</v>
      </c>
      <c r="U28">
        <v>6969</v>
      </c>
      <c r="V28" t="s">
        <v>280</v>
      </c>
      <c r="W28">
        <v>2849.51</v>
      </c>
      <c r="X28">
        <v>1077.1089999999999</v>
      </c>
      <c r="Y28">
        <v>2.6459999999999999</v>
      </c>
      <c r="Z28">
        <v>7.077</v>
      </c>
      <c r="AA28">
        <v>180.817398</v>
      </c>
      <c r="AB28">
        <v>1.054643</v>
      </c>
      <c r="AC28">
        <v>53.658520000000003</v>
      </c>
      <c r="AD28" s="1">
        <v>373</v>
      </c>
      <c r="AE28">
        <v>0</v>
      </c>
      <c r="AF28">
        <v>200</v>
      </c>
      <c r="AG28">
        <v>74</v>
      </c>
      <c r="AH28">
        <v>15.759047000000001</v>
      </c>
      <c r="AI28">
        <v>12.4</v>
      </c>
      <c r="AJ28">
        <v>0</v>
      </c>
      <c r="AK28">
        <v>0</v>
      </c>
      <c r="AL28">
        <v>0</v>
      </c>
      <c r="AM28" t="s">
        <v>281</v>
      </c>
      <c r="AN28" t="s">
        <v>499</v>
      </c>
      <c r="AO28">
        <v>2364.067</v>
      </c>
      <c r="AR28" t="s">
        <v>118</v>
      </c>
      <c r="AS28" t="s">
        <v>120</v>
      </c>
      <c r="AT28" t="s">
        <v>219</v>
      </c>
      <c r="AU28" t="s">
        <v>280</v>
      </c>
      <c r="AV28" t="s">
        <v>48</v>
      </c>
      <c r="AW28">
        <v>5</v>
      </c>
      <c r="BB28">
        <v>0.80227683478825296</v>
      </c>
      <c r="BC28" t="s">
        <v>67</v>
      </c>
      <c r="BF28" t="s">
        <v>118</v>
      </c>
      <c r="BG28" t="s">
        <v>120</v>
      </c>
      <c r="BH28" t="s">
        <v>280</v>
      </c>
      <c r="BI28">
        <v>6969</v>
      </c>
      <c r="BJ28">
        <v>5</v>
      </c>
      <c r="BK28" t="s">
        <v>219</v>
      </c>
      <c r="BL28" t="s">
        <v>220</v>
      </c>
      <c r="BM28">
        <v>0.80227683478825296</v>
      </c>
      <c r="BN28" t="s">
        <v>67</v>
      </c>
      <c r="BO28" t="s">
        <v>179</v>
      </c>
      <c r="BP28">
        <v>2849.51</v>
      </c>
    </row>
    <row r="29" spans="1:68" ht="16.5" x14ac:dyDescent="0.25">
      <c r="A29" s="127" t="str">
        <f t="shared" si="18"/>
        <v>인천교통공사</v>
      </c>
      <c r="B29" s="128" t="str">
        <f t="shared" si="19"/>
        <v>김창연</v>
      </c>
      <c r="C29" s="129" t="str">
        <f t="shared" si="20"/>
        <v>F</v>
      </c>
      <c r="D29" s="130">
        <f t="shared" si="21"/>
        <v>0.74054950514095508</v>
      </c>
      <c r="E29" s="131">
        <f t="shared" si="22"/>
        <v>4618</v>
      </c>
      <c r="F29" s="132" t="str">
        <f t="shared" si="23"/>
        <v>63</v>
      </c>
      <c r="G29" s="133" t="str">
        <f t="shared" si="24"/>
        <v>70바4908</v>
      </c>
      <c r="H29" s="134">
        <f t="shared" si="25"/>
        <v>3</v>
      </c>
      <c r="I29" s="135">
        <f t="shared" si="26"/>
        <v>2953.5889999999999</v>
      </c>
      <c r="J29" s="136">
        <f t="shared" si="27"/>
        <v>1.8242335320768654E-3</v>
      </c>
      <c r="K29" s="136">
        <f t="shared" si="28"/>
        <v>0.3447511391289001</v>
      </c>
      <c r="L29" s="136">
        <f t="shared" si="29"/>
        <v>0.24207836635361252</v>
      </c>
      <c r="M29" s="137">
        <f t="shared" si="30"/>
        <v>9.7940000000000005</v>
      </c>
      <c r="N29" s="138">
        <f t="shared" si="31"/>
        <v>0.20314268505198252</v>
      </c>
      <c r="O29" s="138">
        <f t="shared" si="32"/>
        <v>4.9092815554229112</v>
      </c>
      <c r="P29" s="231">
        <f t="shared" si="33"/>
        <v>0</v>
      </c>
      <c r="Q29" s="232">
        <f t="shared" si="34"/>
        <v>6</v>
      </c>
      <c r="R29" s="232">
        <f t="shared" si="35"/>
        <v>145</v>
      </c>
      <c r="T29">
        <v>528</v>
      </c>
      <c r="U29">
        <v>4618</v>
      </c>
      <c r="V29" t="s">
        <v>282</v>
      </c>
      <c r="W29">
        <v>2953.5889999999999</v>
      </c>
      <c r="X29">
        <v>1137.2260000000001</v>
      </c>
      <c r="Y29">
        <v>2.597</v>
      </c>
      <c r="Z29">
        <v>9.7940000000000005</v>
      </c>
      <c r="AA29">
        <v>172.802437</v>
      </c>
      <c r="AB29">
        <v>0.31523200000000001</v>
      </c>
      <c r="AC29">
        <v>59.573836999999997</v>
      </c>
      <c r="AD29" s="1">
        <v>715</v>
      </c>
      <c r="AE29">
        <v>6</v>
      </c>
      <c r="AF29">
        <v>145</v>
      </c>
      <c r="AG29">
        <v>76</v>
      </c>
      <c r="AH29">
        <v>17.092286999999999</v>
      </c>
      <c r="AI29">
        <v>246</v>
      </c>
      <c r="AJ29">
        <v>0</v>
      </c>
      <c r="AK29">
        <v>0</v>
      </c>
      <c r="AL29">
        <v>0</v>
      </c>
      <c r="AM29" t="s">
        <v>283</v>
      </c>
      <c r="AN29" t="s">
        <v>500</v>
      </c>
      <c r="AO29">
        <v>2572.1880000000001</v>
      </c>
      <c r="AR29" t="s">
        <v>118</v>
      </c>
      <c r="AS29" t="s">
        <v>119</v>
      </c>
      <c r="AT29" t="s">
        <v>205</v>
      </c>
      <c r="AU29" t="s">
        <v>282</v>
      </c>
      <c r="AV29" t="s">
        <v>48</v>
      </c>
      <c r="AW29">
        <v>3</v>
      </c>
      <c r="BB29">
        <v>0.74054950514095508</v>
      </c>
      <c r="BC29" t="s">
        <v>70</v>
      </c>
      <c r="BF29" t="s">
        <v>118</v>
      </c>
      <c r="BG29" t="s">
        <v>119</v>
      </c>
      <c r="BH29" t="s">
        <v>282</v>
      </c>
      <c r="BI29">
        <v>4618</v>
      </c>
      <c r="BJ29">
        <v>3</v>
      </c>
      <c r="BK29" t="s">
        <v>205</v>
      </c>
      <c r="BL29" t="s">
        <v>208</v>
      </c>
      <c r="BM29">
        <v>0.74054950514095508</v>
      </c>
      <c r="BN29" t="s">
        <v>70</v>
      </c>
      <c r="BO29" t="s">
        <v>188</v>
      </c>
      <c r="BP29">
        <v>2953.5889999999999</v>
      </c>
    </row>
    <row r="30" spans="1:68" ht="16.5" x14ac:dyDescent="0.25">
      <c r="A30" s="110" t="str">
        <f t="shared" si="18"/>
        <v>인천교통공사</v>
      </c>
      <c r="B30" s="111" t="str">
        <f t="shared" si="19"/>
        <v>김헌식</v>
      </c>
      <c r="C30" s="112" t="str">
        <f t="shared" si="20"/>
        <v>F</v>
      </c>
      <c r="D30" s="113">
        <f t="shared" si="21"/>
        <v>0.71893234954990082</v>
      </c>
      <c r="E30" s="114">
        <f t="shared" si="22"/>
        <v>1679</v>
      </c>
      <c r="F30" s="115" t="str">
        <f t="shared" si="23"/>
        <v>63</v>
      </c>
      <c r="G30" s="116" t="str">
        <f t="shared" si="24"/>
        <v>70바4911</v>
      </c>
      <c r="H30" s="117">
        <f t="shared" si="25"/>
        <v>11</v>
      </c>
      <c r="I30" s="118">
        <f t="shared" si="26"/>
        <v>2345.6</v>
      </c>
      <c r="J30" s="119">
        <f t="shared" si="27"/>
        <v>3.2004629222815604E-3</v>
      </c>
      <c r="K30" s="119">
        <f t="shared" si="28"/>
        <v>0.34633755650910097</v>
      </c>
      <c r="L30" s="119">
        <f t="shared" si="29"/>
        <v>0.12747271487039563</v>
      </c>
      <c r="M30" s="120">
        <f t="shared" si="30"/>
        <v>10.68</v>
      </c>
      <c r="N30" s="121">
        <f t="shared" si="31"/>
        <v>0.17053206002728513</v>
      </c>
      <c r="O30" s="121">
        <f t="shared" si="32"/>
        <v>9.549795361527968</v>
      </c>
      <c r="P30" s="233">
        <f t="shared" si="33"/>
        <v>0</v>
      </c>
      <c r="Q30" s="234">
        <f t="shared" si="34"/>
        <v>4</v>
      </c>
      <c r="R30" s="234">
        <f t="shared" si="35"/>
        <v>224</v>
      </c>
      <c r="T30">
        <v>528</v>
      </c>
      <c r="U30">
        <v>1679</v>
      </c>
      <c r="V30" t="s">
        <v>501</v>
      </c>
      <c r="W30">
        <v>2345.6</v>
      </c>
      <c r="X30">
        <v>932.43200000000002</v>
      </c>
      <c r="Y30">
        <v>2.516</v>
      </c>
      <c r="Z30">
        <v>10.68</v>
      </c>
      <c r="AA30">
        <v>140.329387</v>
      </c>
      <c r="AB30">
        <v>0.44911899999999999</v>
      </c>
      <c r="AC30">
        <v>48.601337000000001</v>
      </c>
      <c r="AD30" s="1">
        <v>299</v>
      </c>
      <c r="AE30">
        <v>4</v>
      </c>
      <c r="AF30">
        <v>224</v>
      </c>
      <c r="AG30">
        <v>72</v>
      </c>
      <c r="AH30">
        <v>16.714959</v>
      </c>
      <c r="AI30">
        <v>345.7</v>
      </c>
      <c r="AJ30">
        <v>0</v>
      </c>
      <c r="AK30">
        <v>0</v>
      </c>
      <c r="AL30">
        <v>0</v>
      </c>
      <c r="AM30" t="s">
        <v>502</v>
      </c>
      <c r="AN30" t="s">
        <v>503</v>
      </c>
      <c r="AO30">
        <v>367.113</v>
      </c>
      <c r="AR30" t="s">
        <v>118</v>
      </c>
      <c r="AS30" t="s">
        <v>119</v>
      </c>
      <c r="AT30" t="s">
        <v>208</v>
      </c>
      <c r="AU30" t="s">
        <v>501</v>
      </c>
      <c r="AV30" t="s">
        <v>48</v>
      </c>
      <c r="AW30">
        <v>11</v>
      </c>
      <c r="BB30">
        <v>0.71893234954990082</v>
      </c>
      <c r="BC30" t="s">
        <v>70</v>
      </c>
      <c r="BF30" t="s">
        <v>118</v>
      </c>
      <c r="BG30" t="s">
        <v>119</v>
      </c>
      <c r="BH30" t="s">
        <v>501</v>
      </c>
      <c r="BI30">
        <v>1679</v>
      </c>
      <c r="BJ30">
        <v>11</v>
      </c>
      <c r="BK30" t="s">
        <v>208</v>
      </c>
      <c r="BL30" t="s">
        <v>206</v>
      </c>
      <c r="BM30">
        <v>0.71893234954990082</v>
      </c>
      <c r="BN30" t="s">
        <v>70</v>
      </c>
      <c r="BO30" t="s">
        <v>188</v>
      </c>
      <c r="BP30">
        <v>2345.6</v>
      </c>
    </row>
    <row r="31" spans="1:68" ht="16.5" x14ac:dyDescent="0.25">
      <c r="A31" s="127" t="str">
        <f t="shared" si="18"/>
        <v>인천교통공사</v>
      </c>
      <c r="B31" s="128" t="str">
        <f t="shared" si="19"/>
        <v>김형근</v>
      </c>
      <c r="C31" s="129" t="str">
        <f t="shared" si="20"/>
        <v>F</v>
      </c>
      <c r="D31" s="130">
        <f t="shared" si="21"/>
        <v>0.74367186935566376</v>
      </c>
      <c r="E31" s="131">
        <f t="shared" si="22"/>
        <v>3134</v>
      </c>
      <c r="F31" s="132" t="str">
        <f t="shared" si="23"/>
        <v>63</v>
      </c>
      <c r="G31" s="133" t="str">
        <f t="shared" si="24"/>
        <v>70바4910</v>
      </c>
      <c r="H31" s="134">
        <f t="shared" si="25"/>
        <v>5</v>
      </c>
      <c r="I31" s="135">
        <f t="shared" si="26"/>
        <v>3140.1280000000002</v>
      </c>
      <c r="J31" s="136">
        <f t="shared" si="27"/>
        <v>6.2584668359426726E-3</v>
      </c>
      <c r="K31" s="136">
        <f t="shared" si="28"/>
        <v>0.35596560281747625</v>
      </c>
      <c r="L31" s="136">
        <f t="shared" si="29"/>
        <v>0.22992693291483657</v>
      </c>
      <c r="M31" s="137">
        <f t="shared" si="30"/>
        <v>9.766</v>
      </c>
      <c r="N31" s="138">
        <f t="shared" si="31"/>
        <v>9.5537506751317142E-2</v>
      </c>
      <c r="O31" s="138">
        <f t="shared" si="32"/>
        <v>10.763892427315064</v>
      </c>
      <c r="P31" s="231">
        <f t="shared" si="33"/>
        <v>0</v>
      </c>
      <c r="Q31" s="232">
        <f t="shared" si="34"/>
        <v>3</v>
      </c>
      <c r="R31" s="232">
        <f t="shared" si="35"/>
        <v>338</v>
      </c>
      <c r="T31">
        <v>528</v>
      </c>
      <c r="U31">
        <v>3134</v>
      </c>
      <c r="V31" t="s">
        <v>284</v>
      </c>
      <c r="W31">
        <v>3140.1280000000002</v>
      </c>
      <c r="X31">
        <v>1204.3900000000001</v>
      </c>
      <c r="Y31">
        <v>2.6070000000000002</v>
      </c>
      <c r="Z31">
        <v>9.766</v>
      </c>
      <c r="AA31">
        <v>180.76631699999999</v>
      </c>
      <c r="AB31">
        <v>1.1313200000000001</v>
      </c>
      <c r="AC31">
        <v>64.346591000000004</v>
      </c>
      <c r="AD31" s="1">
        <v>722</v>
      </c>
      <c r="AE31">
        <v>3</v>
      </c>
      <c r="AF31">
        <v>338</v>
      </c>
      <c r="AG31">
        <v>70</v>
      </c>
      <c r="AH31">
        <v>17.371200000000002</v>
      </c>
      <c r="AI31">
        <v>75.099999999999994</v>
      </c>
      <c r="AJ31">
        <v>0</v>
      </c>
      <c r="AK31">
        <v>0</v>
      </c>
      <c r="AL31">
        <v>0</v>
      </c>
      <c r="AM31" t="s">
        <v>285</v>
      </c>
      <c r="AN31" t="s">
        <v>504</v>
      </c>
      <c r="AO31">
        <v>2572.085</v>
      </c>
      <c r="AR31" t="s">
        <v>118</v>
      </c>
      <c r="AS31" t="s">
        <v>119</v>
      </c>
      <c r="AT31" t="s">
        <v>207</v>
      </c>
      <c r="AU31" t="s">
        <v>284</v>
      </c>
      <c r="AV31" t="s">
        <v>48</v>
      </c>
      <c r="AW31">
        <v>5</v>
      </c>
      <c r="BB31">
        <v>0.74367186935566376</v>
      </c>
      <c r="BC31" t="s">
        <v>70</v>
      </c>
      <c r="BF31" t="s">
        <v>118</v>
      </c>
      <c r="BG31" t="s">
        <v>119</v>
      </c>
      <c r="BH31" t="s">
        <v>284</v>
      </c>
      <c r="BI31">
        <v>3134</v>
      </c>
      <c r="BJ31">
        <v>5</v>
      </c>
      <c r="BK31" t="s">
        <v>207</v>
      </c>
      <c r="BL31" t="s">
        <v>199</v>
      </c>
      <c r="BM31">
        <v>0.74367186935566376</v>
      </c>
      <c r="BN31" t="s">
        <v>70</v>
      </c>
      <c r="BO31" t="s">
        <v>188</v>
      </c>
      <c r="BP31">
        <v>3140.1280000000002</v>
      </c>
    </row>
    <row r="32" spans="1:68" ht="16.5" x14ac:dyDescent="0.25">
      <c r="A32" s="110" t="str">
        <f t="shared" si="18"/>
        <v>인천교통공사</v>
      </c>
      <c r="B32" s="111" t="str">
        <f t="shared" si="19"/>
        <v>김환영</v>
      </c>
      <c r="C32" s="112" t="str">
        <f t="shared" si="20"/>
        <v>F</v>
      </c>
      <c r="D32" s="113">
        <f t="shared" si="21"/>
        <v>0.77230162931821511</v>
      </c>
      <c r="E32" s="114">
        <f t="shared" si="22"/>
        <v>5430</v>
      </c>
      <c r="F32" s="115" t="str">
        <f t="shared" si="23"/>
        <v>순환43</v>
      </c>
      <c r="G32" s="116" t="str">
        <f t="shared" si="24"/>
        <v>70바4938</v>
      </c>
      <c r="H32" s="117">
        <f t="shared" si="25"/>
        <v>4</v>
      </c>
      <c r="I32" s="118">
        <f t="shared" si="26"/>
        <v>3027.5240000000003</v>
      </c>
      <c r="J32" s="119">
        <f t="shared" si="27"/>
        <v>3.847556186868121E-3</v>
      </c>
      <c r="K32" s="119">
        <f t="shared" si="28"/>
        <v>0.27238590688808845</v>
      </c>
      <c r="L32" s="119">
        <f t="shared" si="29"/>
        <v>0.10107269174414471</v>
      </c>
      <c r="M32" s="120">
        <f t="shared" si="30"/>
        <v>5.6760000000000002</v>
      </c>
      <c r="N32" s="121">
        <f t="shared" si="31"/>
        <v>3.2575359021175615E-2</v>
      </c>
      <c r="O32" s="121">
        <f t="shared" si="32"/>
        <v>2.4757272856093469</v>
      </c>
      <c r="P32" s="233">
        <f t="shared" si="33"/>
        <v>0</v>
      </c>
      <c r="Q32" s="234">
        <f t="shared" si="34"/>
        <v>1</v>
      </c>
      <c r="R32" s="234">
        <f t="shared" si="35"/>
        <v>76</v>
      </c>
      <c r="T32">
        <v>528</v>
      </c>
      <c r="U32">
        <v>5430</v>
      </c>
      <c r="V32" t="s">
        <v>286</v>
      </c>
      <c r="W32">
        <v>3069.8049999999998</v>
      </c>
      <c r="X32">
        <v>998.95399999999995</v>
      </c>
      <c r="Y32">
        <v>3.073</v>
      </c>
      <c r="Z32">
        <v>5.6760000000000002</v>
      </c>
      <c r="AA32">
        <v>165.24021200000001</v>
      </c>
      <c r="AB32">
        <v>0.63577099999999998</v>
      </c>
      <c r="AC32">
        <v>45.009104999999998</v>
      </c>
      <c r="AD32" s="1">
        <v>306</v>
      </c>
      <c r="AE32">
        <v>1</v>
      </c>
      <c r="AF32">
        <v>76</v>
      </c>
      <c r="AG32">
        <v>64</v>
      </c>
      <c r="AH32">
        <v>18.577832000000001</v>
      </c>
      <c r="AI32">
        <v>21</v>
      </c>
      <c r="AJ32">
        <v>0</v>
      </c>
      <c r="AK32">
        <v>0</v>
      </c>
      <c r="AL32">
        <v>0</v>
      </c>
      <c r="AM32" t="s">
        <v>287</v>
      </c>
      <c r="AN32" t="s">
        <v>505</v>
      </c>
      <c r="AO32">
        <v>2467.3809999999999</v>
      </c>
      <c r="AR32" t="s">
        <v>118</v>
      </c>
      <c r="AS32" t="s">
        <v>122</v>
      </c>
      <c r="AT32" t="s">
        <v>236</v>
      </c>
      <c r="AU32" t="s">
        <v>286</v>
      </c>
      <c r="AV32" t="s">
        <v>223</v>
      </c>
      <c r="AW32">
        <v>4</v>
      </c>
      <c r="BB32">
        <v>0.77230162931821511</v>
      </c>
      <c r="BC32" t="s">
        <v>70</v>
      </c>
      <c r="BF32" t="s">
        <v>118</v>
      </c>
      <c r="BG32" t="s">
        <v>122</v>
      </c>
      <c r="BH32" t="s">
        <v>286</v>
      </c>
      <c r="BI32">
        <v>5430</v>
      </c>
      <c r="BJ32">
        <v>4</v>
      </c>
      <c r="BK32" t="s">
        <v>236</v>
      </c>
      <c r="BL32" t="s">
        <v>238</v>
      </c>
      <c r="BM32">
        <v>0.77230162931821511</v>
      </c>
      <c r="BN32" t="s">
        <v>70</v>
      </c>
      <c r="BO32" t="s">
        <v>188</v>
      </c>
      <c r="BP32">
        <v>3027.5240000000003</v>
      </c>
    </row>
    <row r="33" spans="1:68" ht="16.5" x14ac:dyDescent="0.25">
      <c r="A33" s="127" t="str">
        <f t="shared" si="18"/>
        <v>인천교통공사</v>
      </c>
      <c r="B33" s="128" t="str">
        <f t="shared" si="19"/>
        <v>나형균</v>
      </c>
      <c r="C33" s="129" t="str">
        <f t="shared" si="20"/>
        <v>F</v>
      </c>
      <c r="D33" s="130">
        <f t="shared" si="21"/>
        <v>0.67857742592187442</v>
      </c>
      <c r="E33" s="131">
        <f t="shared" si="22"/>
        <v>6313</v>
      </c>
      <c r="F33" s="132" t="str">
        <f t="shared" si="23"/>
        <v>순환43</v>
      </c>
      <c r="G33" s="133" t="str">
        <f t="shared" si="24"/>
        <v>70바4937</v>
      </c>
      <c r="H33" s="134">
        <f t="shared" si="25"/>
        <v>4</v>
      </c>
      <c r="I33" s="135">
        <f t="shared" si="26"/>
        <v>3006.1749999999997</v>
      </c>
      <c r="J33" s="136">
        <f t="shared" si="27"/>
        <v>7.7845755009777759E-3</v>
      </c>
      <c r="K33" s="136">
        <f t="shared" si="28"/>
        <v>0.31489188834547632</v>
      </c>
      <c r="L33" s="136">
        <f t="shared" si="29"/>
        <v>0.17364258567781318</v>
      </c>
      <c r="M33" s="137">
        <f t="shared" si="30"/>
        <v>7.1479999999999997</v>
      </c>
      <c r="N33" s="138">
        <f t="shared" si="31"/>
        <v>3.326486315666919E-2</v>
      </c>
      <c r="O33" s="138">
        <f t="shared" si="32"/>
        <v>9.4804859996507176</v>
      </c>
      <c r="P33" s="231">
        <f t="shared" si="33"/>
        <v>20</v>
      </c>
      <c r="Q33" s="232">
        <f t="shared" si="34"/>
        <v>1</v>
      </c>
      <c r="R33" s="232">
        <f t="shared" si="35"/>
        <v>285</v>
      </c>
      <c r="T33">
        <v>528</v>
      </c>
      <c r="U33">
        <v>6313</v>
      </c>
      <c r="V33" t="s">
        <v>288</v>
      </c>
      <c r="W33">
        <v>3006.1750000000002</v>
      </c>
      <c r="X33">
        <v>1120.326</v>
      </c>
      <c r="Y33">
        <v>2.6829999999999998</v>
      </c>
      <c r="Z33">
        <v>7.1479999999999997</v>
      </c>
      <c r="AA33">
        <v>166.52520100000001</v>
      </c>
      <c r="AB33">
        <v>1.2963279999999999</v>
      </c>
      <c r="AC33">
        <v>52.437435000000001</v>
      </c>
      <c r="AD33" s="1">
        <v>522</v>
      </c>
      <c r="AE33">
        <v>1</v>
      </c>
      <c r="AF33">
        <v>285</v>
      </c>
      <c r="AG33">
        <v>79</v>
      </c>
      <c r="AH33">
        <v>18.052371999999998</v>
      </c>
      <c r="AI33">
        <v>919.5</v>
      </c>
      <c r="AJ33">
        <v>0</v>
      </c>
      <c r="AK33">
        <v>20</v>
      </c>
      <c r="AL33">
        <v>1526</v>
      </c>
      <c r="AM33" t="s">
        <v>289</v>
      </c>
      <c r="AN33" t="s">
        <v>506</v>
      </c>
      <c r="AO33">
        <v>2398.8159999999998</v>
      </c>
      <c r="AR33" t="s">
        <v>118</v>
      </c>
      <c r="AS33" t="s">
        <v>122</v>
      </c>
      <c r="AT33" t="s">
        <v>235</v>
      </c>
      <c r="AU33" t="s">
        <v>288</v>
      </c>
      <c r="AV33" t="s">
        <v>223</v>
      </c>
      <c r="AW33">
        <v>4</v>
      </c>
      <c r="BB33">
        <v>0.67857742592187442</v>
      </c>
      <c r="BC33" t="s">
        <v>70</v>
      </c>
      <c r="BF33" t="s">
        <v>118</v>
      </c>
      <c r="BG33" t="s">
        <v>122</v>
      </c>
      <c r="BH33" t="s">
        <v>288</v>
      </c>
      <c r="BI33">
        <v>6313</v>
      </c>
      <c r="BJ33">
        <v>4</v>
      </c>
      <c r="BK33" t="s">
        <v>235</v>
      </c>
      <c r="BL33" t="s">
        <v>237</v>
      </c>
      <c r="BM33">
        <v>0.67857742592187442</v>
      </c>
      <c r="BN33" t="s">
        <v>70</v>
      </c>
      <c r="BO33" t="s">
        <v>188</v>
      </c>
      <c r="BP33">
        <v>3006.1749999999997</v>
      </c>
    </row>
    <row r="34" spans="1:68" ht="16.5" x14ac:dyDescent="0.25">
      <c r="A34" s="110" t="str">
        <f t="shared" si="18"/>
        <v>인천교통공사</v>
      </c>
      <c r="B34" s="111" t="str">
        <f t="shared" si="19"/>
        <v>노진석</v>
      </c>
      <c r="C34" s="112" t="str">
        <f t="shared" si="20"/>
        <v>C</v>
      </c>
      <c r="D34" s="113">
        <f t="shared" si="21"/>
        <v>0.85724090890329996</v>
      </c>
      <c r="E34" s="114">
        <f t="shared" si="22"/>
        <v>9577</v>
      </c>
      <c r="F34" s="115" t="str">
        <f t="shared" si="23"/>
        <v>순환47</v>
      </c>
      <c r="G34" s="116" t="str">
        <f t="shared" si="24"/>
        <v>70바4944</v>
      </c>
      <c r="H34" s="117">
        <f t="shared" si="25"/>
        <v>4</v>
      </c>
      <c r="I34" s="118">
        <f t="shared" si="26"/>
        <v>2479.1460000000002</v>
      </c>
      <c r="J34" s="119">
        <f t="shared" si="27"/>
        <v>2.7679919476597888E-3</v>
      </c>
      <c r="K34" s="119">
        <f t="shared" si="28"/>
        <v>0.31299082220603092</v>
      </c>
      <c r="L34" s="119">
        <f t="shared" si="29"/>
        <v>6.9782094317962715E-2</v>
      </c>
      <c r="M34" s="120">
        <f t="shared" si="30"/>
        <v>3.6469999999999998</v>
      </c>
      <c r="N34" s="121">
        <f t="shared" si="31"/>
        <v>8.0672941408049384E-2</v>
      </c>
      <c r="O34" s="121">
        <f t="shared" si="32"/>
        <v>1.5327858867529383</v>
      </c>
      <c r="P34" s="233">
        <f t="shared" si="33"/>
        <v>0</v>
      </c>
      <c r="Q34" s="234">
        <f t="shared" si="34"/>
        <v>2</v>
      </c>
      <c r="R34" s="234">
        <f t="shared" si="35"/>
        <v>38</v>
      </c>
      <c r="T34">
        <v>528</v>
      </c>
      <c r="U34">
        <v>9577</v>
      </c>
      <c r="V34" t="s">
        <v>290</v>
      </c>
      <c r="W34">
        <v>2479.1460000000002</v>
      </c>
      <c r="X34">
        <v>787.48500000000001</v>
      </c>
      <c r="Y34">
        <v>3.1480000000000001</v>
      </c>
      <c r="Z34">
        <v>3.6469999999999998</v>
      </c>
      <c r="AA34">
        <v>162.74324799999999</v>
      </c>
      <c r="AB34">
        <v>0.45047199999999998</v>
      </c>
      <c r="AC34">
        <v>50.937142999999999</v>
      </c>
      <c r="AD34" s="1">
        <v>173</v>
      </c>
      <c r="AE34">
        <v>2</v>
      </c>
      <c r="AF34">
        <v>38</v>
      </c>
      <c r="AG34">
        <v>62</v>
      </c>
      <c r="AH34">
        <v>15.233479000000001</v>
      </c>
      <c r="AI34">
        <v>0</v>
      </c>
      <c r="AJ34">
        <v>0</v>
      </c>
      <c r="AK34">
        <v>0</v>
      </c>
      <c r="AL34">
        <v>0</v>
      </c>
      <c r="AM34" t="s">
        <v>291</v>
      </c>
      <c r="AN34" t="s">
        <v>507</v>
      </c>
      <c r="AO34">
        <v>2182.2530000000002</v>
      </c>
      <c r="AR34" t="s">
        <v>118</v>
      </c>
      <c r="AS34" t="s">
        <v>123</v>
      </c>
      <c r="AT34" t="s">
        <v>242</v>
      </c>
      <c r="AU34" t="s">
        <v>290</v>
      </c>
      <c r="AV34" t="s">
        <v>223</v>
      </c>
      <c r="AW34">
        <v>4</v>
      </c>
      <c r="BB34">
        <v>0.85724090890329996</v>
      </c>
      <c r="BC34" t="s">
        <v>69</v>
      </c>
      <c r="BF34" t="s">
        <v>118</v>
      </c>
      <c r="BG34" t="s">
        <v>123</v>
      </c>
      <c r="BH34" t="s">
        <v>290</v>
      </c>
      <c r="BI34">
        <v>9577</v>
      </c>
      <c r="BJ34">
        <v>4</v>
      </c>
      <c r="BK34" t="s">
        <v>242</v>
      </c>
      <c r="BL34" t="s">
        <v>241</v>
      </c>
      <c r="BM34">
        <v>0.85724090890329996</v>
      </c>
      <c r="BN34" t="s">
        <v>69</v>
      </c>
      <c r="BO34" t="s">
        <v>177</v>
      </c>
      <c r="BP34">
        <v>2479.1460000000002</v>
      </c>
    </row>
    <row r="35" spans="1:68" ht="16.5" x14ac:dyDescent="0.25">
      <c r="A35" s="127" t="str">
        <f t="shared" si="18"/>
        <v>인천교통공사</v>
      </c>
      <c r="B35" s="128" t="str">
        <f t="shared" si="19"/>
        <v>노희환</v>
      </c>
      <c r="C35" s="129" t="str">
        <f t="shared" si="20"/>
        <v>F</v>
      </c>
      <c r="D35" s="130">
        <f t="shared" si="21"/>
        <v>0.69465765339547081</v>
      </c>
      <c r="E35" s="131">
        <f t="shared" si="22"/>
        <v>8385</v>
      </c>
      <c r="F35" s="132" t="str">
        <f t="shared" si="23"/>
        <v>순환41</v>
      </c>
      <c r="G35" s="133" t="str">
        <f t="shared" si="24"/>
        <v>70바4920</v>
      </c>
      <c r="H35" s="134">
        <f t="shared" si="25"/>
        <v>4</v>
      </c>
      <c r="I35" s="135">
        <f t="shared" si="26"/>
        <v>2591.1030000000001</v>
      </c>
      <c r="J35" s="136">
        <f t="shared" si="27"/>
        <v>7.6288882122997285E-3</v>
      </c>
      <c r="K35" s="136">
        <f t="shared" si="28"/>
        <v>0.33273741048437838</v>
      </c>
      <c r="L35" s="136">
        <f t="shared" si="29"/>
        <v>0.11809642457285564</v>
      </c>
      <c r="M35" s="137">
        <f t="shared" si="30"/>
        <v>9.9619999999999997</v>
      </c>
      <c r="N35" s="138">
        <f t="shared" si="31"/>
        <v>0</v>
      </c>
      <c r="O35" s="138">
        <f t="shared" si="32"/>
        <v>9.4554326863887699</v>
      </c>
      <c r="P35" s="231">
        <f t="shared" si="33"/>
        <v>2</v>
      </c>
      <c r="Q35" s="232">
        <f t="shared" si="34"/>
        <v>0</v>
      </c>
      <c r="R35" s="232">
        <f t="shared" si="35"/>
        <v>245</v>
      </c>
      <c r="T35">
        <v>528</v>
      </c>
      <c r="U35">
        <v>8385</v>
      </c>
      <c r="V35" t="s">
        <v>292</v>
      </c>
      <c r="W35">
        <v>2591.1030000000001</v>
      </c>
      <c r="X35">
        <v>1127.9939999999999</v>
      </c>
      <c r="Y35">
        <v>2.2970000000000002</v>
      </c>
      <c r="Z35">
        <v>9.9619999999999997</v>
      </c>
      <c r="AA35">
        <v>167.263822</v>
      </c>
      <c r="AB35">
        <v>1.2760370000000001</v>
      </c>
      <c r="AC35">
        <v>55.654930999999998</v>
      </c>
      <c r="AD35" s="1">
        <v>306</v>
      </c>
      <c r="AE35">
        <v>0</v>
      </c>
      <c r="AF35">
        <v>245</v>
      </c>
      <c r="AG35">
        <v>57</v>
      </c>
      <c r="AH35">
        <v>15.491114</v>
      </c>
      <c r="AI35">
        <v>0</v>
      </c>
      <c r="AJ35">
        <v>0</v>
      </c>
      <c r="AK35">
        <v>2</v>
      </c>
      <c r="AL35">
        <v>204</v>
      </c>
      <c r="AM35" t="s">
        <v>293</v>
      </c>
      <c r="AN35" t="s">
        <v>508</v>
      </c>
      <c r="AO35">
        <v>2249.73</v>
      </c>
      <c r="AR35" t="s">
        <v>118</v>
      </c>
      <c r="AS35" t="s">
        <v>120</v>
      </c>
      <c r="AT35" t="s">
        <v>218</v>
      </c>
      <c r="AU35" t="s">
        <v>292</v>
      </c>
      <c r="AV35" t="s">
        <v>48</v>
      </c>
      <c r="AW35">
        <v>4</v>
      </c>
      <c r="BB35">
        <v>0.69465765339547081</v>
      </c>
      <c r="BC35" t="s">
        <v>70</v>
      </c>
      <c r="BF35" t="s">
        <v>118</v>
      </c>
      <c r="BG35" t="s">
        <v>120</v>
      </c>
      <c r="BH35" t="s">
        <v>292</v>
      </c>
      <c r="BI35">
        <v>8385</v>
      </c>
      <c r="BJ35">
        <v>4</v>
      </c>
      <c r="BK35" t="s">
        <v>218</v>
      </c>
      <c r="BL35" t="s">
        <v>458</v>
      </c>
      <c r="BM35">
        <v>0.69465765339547081</v>
      </c>
      <c r="BN35" t="s">
        <v>70</v>
      </c>
      <c r="BO35" t="s">
        <v>188</v>
      </c>
      <c r="BP35">
        <v>2591.1030000000001</v>
      </c>
    </row>
    <row r="36" spans="1:68" ht="16.5" x14ac:dyDescent="0.25">
      <c r="A36" s="110" t="str">
        <f t="shared" si="18"/>
        <v>인천교통공사</v>
      </c>
      <c r="B36" s="111" t="str">
        <f t="shared" si="19"/>
        <v>류은영</v>
      </c>
      <c r="C36" s="112" t="str">
        <f t="shared" si="20"/>
        <v>F</v>
      </c>
      <c r="D36" s="113">
        <f t="shared" si="21"/>
        <v>0.75668172501176056</v>
      </c>
      <c r="E36" s="114">
        <f t="shared" si="22"/>
        <v>7959</v>
      </c>
      <c r="F36" s="115" t="str">
        <f t="shared" si="23"/>
        <v>63</v>
      </c>
      <c r="G36" s="116" t="str">
        <f t="shared" si="24"/>
        <v>70바4909</v>
      </c>
      <c r="H36" s="117">
        <f t="shared" si="25"/>
        <v>11</v>
      </c>
      <c r="I36" s="118">
        <f t="shared" si="26"/>
        <v>2411.279</v>
      </c>
      <c r="J36" s="119">
        <f t="shared" si="27"/>
        <v>6.42923634027471E-3</v>
      </c>
      <c r="K36" s="119">
        <f t="shared" si="28"/>
        <v>0.36819699509930887</v>
      </c>
      <c r="L36" s="119">
        <f t="shared" si="29"/>
        <v>0.29279067250202073</v>
      </c>
      <c r="M36" s="120">
        <f t="shared" si="30"/>
        <v>10.301</v>
      </c>
      <c r="N36" s="121">
        <f t="shared" si="31"/>
        <v>8.294353328669142E-2</v>
      </c>
      <c r="O36" s="121">
        <f t="shared" si="32"/>
        <v>5.8889908633550911</v>
      </c>
      <c r="P36" s="233">
        <f t="shared" si="33"/>
        <v>0</v>
      </c>
      <c r="Q36" s="234">
        <f t="shared" si="34"/>
        <v>2</v>
      </c>
      <c r="R36" s="234">
        <f t="shared" si="35"/>
        <v>142</v>
      </c>
      <c r="T36">
        <v>528</v>
      </c>
      <c r="U36">
        <v>7959</v>
      </c>
      <c r="V36" t="s">
        <v>294</v>
      </c>
      <c r="W36">
        <v>2411.279</v>
      </c>
      <c r="X36">
        <v>907.23099999999999</v>
      </c>
      <c r="Y36">
        <v>2.6579999999999999</v>
      </c>
      <c r="Z36">
        <v>10.301</v>
      </c>
      <c r="AA36">
        <v>145.768012</v>
      </c>
      <c r="AB36">
        <v>0.93717700000000004</v>
      </c>
      <c r="AC36">
        <v>53.671343999999998</v>
      </c>
      <c r="AD36" s="1">
        <v>706</v>
      </c>
      <c r="AE36">
        <v>2</v>
      </c>
      <c r="AF36">
        <v>142</v>
      </c>
      <c r="AG36">
        <v>69</v>
      </c>
      <c r="AH36">
        <v>16.541893000000002</v>
      </c>
      <c r="AI36">
        <v>6.5</v>
      </c>
      <c r="AJ36">
        <v>0</v>
      </c>
      <c r="AK36">
        <v>0</v>
      </c>
      <c r="AL36">
        <v>0</v>
      </c>
      <c r="AM36" t="s">
        <v>295</v>
      </c>
      <c r="AN36" t="s">
        <v>509</v>
      </c>
      <c r="AO36">
        <v>380.02199999999999</v>
      </c>
      <c r="AR36" t="s">
        <v>118</v>
      </c>
      <c r="AS36" t="s">
        <v>119</v>
      </c>
      <c r="AT36" t="s">
        <v>206</v>
      </c>
      <c r="AU36" t="s">
        <v>294</v>
      </c>
      <c r="AV36" t="s">
        <v>48</v>
      </c>
      <c r="AW36">
        <v>11</v>
      </c>
      <c r="BB36">
        <v>0.75668172501176056</v>
      </c>
      <c r="BC36" t="s">
        <v>70</v>
      </c>
      <c r="BF36" t="s">
        <v>118</v>
      </c>
      <c r="BG36" t="s">
        <v>119</v>
      </c>
      <c r="BH36" t="s">
        <v>294</v>
      </c>
      <c r="BI36">
        <v>7959</v>
      </c>
      <c r="BJ36">
        <v>11</v>
      </c>
      <c r="BK36" t="s">
        <v>206</v>
      </c>
      <c r="BL36" t="s">
        <v>208</v>
      </c>
      <c r="BM36">
        <v>0.75668172501176056</v>
      </c>
      <c r="BN36" t="s">
        <v>70</v>
      </c>
      <c r="BO36" t="s">
        <v>188</v>
      </c>
      <c r="BP36">
        <v>2411.279</v>
      </c>
    </row>
    <row r="37" spans="1:68" ht="16.5" x14ac:dyDescent="0.25">
      <c r="A37" s="127" t="str">
        <f t="shared" si="18"/>
        <v>인천교통공사</v>
      </c>
      <c r="B37" s="128" t="str">
        <f t="shared" si="19"/>
        <v>박금석</v>
      </c>
      <c r="C37" s="129" t="str">
        <f t="shared" si="20"/>
        <v>F</v>
      </c>
      <c r="D37" s="130">
        <f t="shared" si="21"/>
        <v>0.69739572113544035</v>
      </c>
      <c r="E37" s="131">
        <f t="shared" si="22"/>
        <v>9110</v>
      </c>
      <c r="F37" s="132" t="str">
        <f t="shared" si="23"/>
        <v>순환43</v>
      </c>
      <c r="G37" s="133" t="str">
        <f t="shared" si="24"/>
        <v>70바4940</v>
      </c>
      <c r="H37" s="134">
        <f t="shared" si="25"/>
        <v>4</v>
      </c>
      <c r="I37" s="135">
        <f t="shared" si="26"/>
        <v>2652.933</v>
      </c>
      <c r="J37" s="136">
        <f t="shared" si="27"/>
        <v>5.6159422059175942E-3</v>
      </c>
      <c r="K37" s="136">
        <f t="shared" si="28"/>
        <v>0.29605072851287029</v>
      </c>
      <c r="L37" s="136">
        <f t="shared" si="29"/>
        <v>5.6164252923085509E-2</v>
      </c>
      <c r="M37" s="137">
        <f t="shared" si="30"/>
        <v>7.2759999999999998</v>
      </c>
      <c r="N37" s="138">
        <f t="shared" si="31"/>
        <v>0</v>
      </c>
      <c r="O37" s="138">
        <f t="shared" si="32"/>
        <v>7.7649906725876603</v>
      </c>
      <c r="P37" s="231">
        <f t="shared" si="33"/>
        <v>0</v>
      </c>
      <c r="Q37" s="232">
        <f t="shared" si="34"/>
        <v>0</v>
      </c>
      <c r="R37" s="232">
        <f t="shared" si="35"/>
        <v>206</v>
      </c>
      <c r="T37">
        <v>528</v>
      </c>
      <c r="U37">
        <v>9110</v>
      </c>
      <c r="V37" t="s">
        <v>296</v>
      </c>
      <c r="W37">
        <v>2652.933</v>
      </c>
      <c r="X37">
        <v>965.26400000000001</v>
      </c>
      <c r="Y37">
        <v>2.7480000000000002</v>
      </c>
      <c r="Z37">
        <v>7.2759999999999998</v>
      </c>
      <c r="AA37">
        <v>144.36882900000001</v>
      </c>
      <c r="AB37">
        <v>0.81076700000000002</v>
      </c>
      <c r="AC37">
        <v>42.740496999999998</v>
      </c>
      <c r="AD37" s="1">
        <v>149</v>
      </c>
      <c r="AE37">
        <v>0</v>
      </c>
      <c r="AF37">
        <v>206</v>
      </c>
      <c r="AG37">
        <v>83</v>
      </c>
      <c r="AH37">
        <v>18.376078</v>
      </c>
      <c r="AI37">
        <v>594.4</v>
      </c>
      <c r="AJ37">
        <v>15.6</v>
      </c>
      <c r="AK37">
        <v>0</v>
      </c>
      <c r="AL37">
        <v>0</v>
      </c>
      <c r="AM37" t="s">
        <v>297</v>
      </c>
      <c r="AN37" t="s">
        <v>510</v>
      </c>
      <c r="AO37">
        <v>1581.816</v>
      </c>
      <c r="AR37" t="s">
        <v>118</v>
      </c>
      <c r="AS37" t="s">
        <v>122</v>
      </c>
      <c r="AT37" t="s">
        <v>238</v>
      </c>
      <c r="AU37" t="s">
        <v>296</v>
      </c>
      <c r="AV37" t="s">
        <v>223</v>
      </c>
      <c r="AW37">
        <v>4</v>
      </c>
      <c r="BB37">
        <v>0.69739572113544035</v>
      </c>
      <c r="BC37" t="s">
        <v>70</v>
      </c>
      <c r="BF37" t="s">
        <v>118</v>
      </c>
      <c r="BG37" t="s">
        <v>122</v>
      </c>
      <c r="BH37" t="s">
        <v>296</v>
      </c>
      <c r="BI37">
        <v>9110</v>
      </c>
      <c r="BJ37">
        <v>4</v>
      </c>
      <c r="BK37" t="s">
        <v>238</v>
      </c>
      <c r="BL37" t="s">
        <v>237</v>
      </c>
      <c r="BM37">
        <v>0.69739572113544035</v>
      </c>
      <c r="BN37" t="s">
        <v>70</v>
      </c>
      <c r="BO37" t="s">
        <v>188</v>
      </c>
      <c r="BP37">
        <v>2652.933</v>
      </c>
    </row>
    <row r="38" spans="1:68" ht="16.5" x14ac:dyDescent="0.25">
      <c r="A38" s="110" t="str">
        <f t="shared" si="18"/>
        <v>인천교통공사</v>
      </c>
      <c r="B38" s="111" t="str">
        <f t="shared" si="19"/>
        <v>박상준</v>
      </c>
      <c r="C38" s="112" t="str">
        <f t="shared" si="20"/>
        <v>C</v>
      </c>
      <c r="D38" s="113">
        <f t="shared" si="21"/>
        <v>0.88418613399736778</v>
      </c>
      <c r="E38" s="114">
        <f t="shared" si="22"/>
        <v>2128</v>
      </c>
      <c r="F38" s="115" t="str">
        <f t="shared" si="23"/>
        <v>순환41</v>
      </c>
      <c r="G38" s="116" t="str">
        <f t="shared" si="24"/>
        <v>70바4926</v>
      </c>
      <c r="H38" s="117">
        <f t="shared" si="25"/>
        <v>3</v>
      </c>
      <c r="I38" s="118">
        <f t="shared" si="26"/>
        <v>2943.5810000000001</v>
      </c>
      <c r="J38" s="119">
        <f t="shared" si="27"/>
        <v>9.134621814002793E-3</v>
      </c>
      <c r="K38" s="119">
        <f t="shared" si="28"/>
        <v>0.3267374605085594</v>
      </c>
      <c r="L38" s="119">
        <f t="shared" si="29"/>
        <v>0.11040973562473735</v>
      </c>
      <c r="M38" s="120">
        <f t="shared" si="30"/>
        <v>5.6660000000000004</v>
      </c>
      <c r="N38" s="121">
        <f t="shared" si="31"/>
        <v>3.3972226346073033E-2</v>
      </c>
      <c r="O38" s="121">
        <f t="shared" si="32"/>
        <v>27.38161443493486</v>
      </c>
      <c r="P38" s="233">
        <f t="shared" si="33"/>
        <v>0</v>
      </c>
      <c r="Q38" s="234">
        <f t="shared" si="34"/>
        <v>1</v>
      </c>
      <c r="R38" s="234">
        <f t="shared" si="35"/>
        <v>806</v>
      </c>
      <c r="T38">
        <v>528</v>
      </c>
      <c r="U38">
        <v>2128</v>
      </c>
      <c r="V38" t="s">
        <v>298</v>
      </c>
      <c r="W38">
        <v>2943.5810000000001</v>
      </c>
      <c r="X38">
        <v>1038.212</v>
      </c>
      <c r="Y38">
        <v>2.835</v>
      </c>
      <c r="Z38">
        <v>5.6660000000000004</v>
      </c>
      <c r="AA38">
        <v>186.642976</v>
      </c>
      <c r="AB38">
        <v>1.7049129999999999</v>
      </c>
      <c r="AC38">
        <v>60.983252</v>
      </c>
      <c r="AD38" s="1">
        <v>325</v>
      </c>
      <c r="AE38">
        <v>1</v>
      </c>
      <c r="AF38">
        <v>806</v>
      </c>
      <c r="AG38">
        <v>61</v>
      </c>
      <c r="AH38">
        <v>15.771184999999999</v>
      </c>
      <c r="AI38">
        <v>0</v>
      </c>
      <c r="AJ38">
        <v>0</v>
      </c>
      <c r="AK38">
        <v>0</v>
      </c>
      <c r="AL38">
        <v>0</v>
      </c>
      <c r="AM38" t="s">
        <v>299</v>
      </c>
      <c r="AN38" t="s">
        <v>511</v>
      </c>
      <c r="AO38">
        <v>2567.3009999999999</v>
      </c>
      <c r="AR38" t="s">
        <v>118</v>
      </c>
      <c r="AS38" t="s">
        <v>120</v>
      </c>
      <c r="AT38" t="s">
        <v>224</v>
      </c>
      <c r="AU38" t="s">
        <v>298</v>
      </c>
      <c r="AV38" t="s">
        <v>223</v>
      </c>
      <c r="AW38">
        <v>3</v>
      </c>
      <c r="BB38">
        <v>0.88418613399736778</v>
      </c>
      <c r="BC38" t="s">
        <v>69</v>
      </c>
      <c r="BF38" t="s">
        <v>118</v>
      </c>
      <c r="BG38" t="s">
        <v>120</v>
      </c>
      <c r="BH38" t="s">
        <v>298</v>
      </c>
      <c r="BI38">
        <v>2128</v>
      </c>
      <c r="BJ38">
        <v>3</v>
      </c>
      <c r="BK38" t="s">
        <v>224</v>
      </c>
      <c r="BL38" t="s">
        <v>220</v>
      </c>
      <c r="BM38">
        <v>0.88418613399736778</v>
      </c>
      <c r="BN38" t="s">
        <v>69</v>
      </c>
      <c r="BO38" t="s">
        <v>177</v>
      </c>
      <c r="BP38">
        <v>2943.5810000000001</v>
      </c>
    </row>
    <row r="39" spans="1:68" ht="16.5" x14ac:dyDescent="0.25">
      <c r="A39" s="127" t="str">
        <f t="shared" si="18"/>
        <v>인천교통공사</v>
      </c>
      <c r="B39" s="128" t="str">
        <f t="shared" si="19"/>
        <v>박상태</v>
      </c>
      <c r="C39" s="129" t="str">
        <f t="shared" si="20"/>
        <v>F</v>
      </c>
      <c r="D39" s="130">
        <f t="shared" si="21"/>
        <v>0.7160581331385949</v>
      </c>
      <c r="E39" s="131">
        <f t="shared" si="22"/>
        <v>7028</v>
      </c>
      <c r="F39" s="132" t="str">
        <f t="shared" si="23"/>
        <v>63</v>
      </c>
      <c r="G39" s="133" t="str">
        <f t="shared" si="24"/>
        <v>70바4911</v>
      </c>
      <c r="H39" s="134">
        <f t="shared" si="25"/>
        <v>4</v>
      </c>
      <c r="I39" s="135">
        <f t="shared" si="26"/>
        <v>2845.2330000000002</v>
      </c>
      <c r="J39" s="136">
        <f t="shared" si="27"/>
        <v>1.2850324549292772E-2</v>
      </c>
      <c r="K39" s="136">
        <f t="shared" si="28"/>
        <v>0.34553979816246855</v>
      </c>
      <c r="L39" s="136">
        <f t="shared" si="29"/>
        <v>0.16343125501496714</v>
      </c>
      <c r="M39" s="137">
        <f t="shared" si="30"/>
        <v>12.038</v>
      </c>
      <c r="N39" s="138">
        <f t="shared" si="31"/>
        <v>0.10543951936449492</v>
      </c>
      <c r="O39" s="138">
        <f t="shared" si="32"/>
        <v>9.1029451718013945</v>
      </c>
      <c r="P39" s="231">
        <f t="shared" si="33"/>
        <v>2</v>
      </c>
      <c r="Q39" s="232">
        <f t="shared" si="34"/>
        <v>3</v>
      </c>
      <c r="R39" s="232">
        <f t="shared" si="35"/>
        <v>259</v>
      </c>
      <c r="T39">
        <v>528</v>
      </c>
      <c r="U39">
        <v>7028</v>
      </c>
      <c r="V39" t="s">
        <v>196</v>
      </c>
      <c r="W39">
        <v>2845.2330000000002</v>
      </c>
      <c r="X39">
        <v>1128.575</v>
      </c>
      <c r="Y39">
        <v>2.5209999999999999</v>
      </c>
      <c r="Z39">
        <v>12.038</v>
      </c>
      <c r="AA39">
        <v>167.523551</v>
      </c>
      <c r="AB39">
        <v>2.1527319999999999</v>
      </c>
      <c r="AC39">
        <v>57.886054000000001</v>
      </c>
      <c r="AD39" s="1">
        <v>465</v>
      </c>
      <c r="AE39">
        <v>3</v>
      </c>
      <c r="AF39">
        <v>259</v>
      </c>
      <c r="AG39">
        <v>83</v>
      </c>
      <c r="AH39">
        <v>16.984076999999999</v>
      </c>
      <c r="AI39">
        <v>288.5</v>
      </c>
      <c r="AJ39">
        <v>0</v>
      </c>
      <c r="AK39">
        <v>2</v>
      </c>
      <c r="AL39">
        <v>68</v>
      </c>
      <c r="AM39" t="s">
        <v>300</v>
      </c>
      <c r="AN39" t="s">
        <v>512</v>
      </c>
      <c r="AO39">
        <v>2259.0500000000002</v>
      </c>
      <c r="AR39" t="s">
        <v>118</v>
      </c>
      <c r="AS39" t="s">
        <v>119</v>
      </c>
      <c r="AT39" t="s">
        <v>208</v>
      </c>
      <c r="AU39" t="s">
        <v>196</v>
      </c>
      <c r="AV39" t="s">
        <v>48</v>
      </c>
      <c r="AW39">
        <v>4</v>
      </c>
      <c r="BB39">
        <v>0.7160581331385949</v>
      </c>
      <c r="BC39" t="s">
        <v>70</v>
      </c>
      <c r="BF39" t="s">
        <v>118</v>
      </c>
      <c r="BG39" t="s">
        <v>119</v>
      </c>
      <c r="BH39" t="s">
        <v>196</v>
      </c>
      <c r="BI39">
        <v>7028</v>
      </c>
      <c r="BJ39">
        <v>4</v>
      </c>
      <c r="BK39" t="s">
        <v>208</v>
      </c>
      <c r="BL39" t="s">
        <v>243</v>
      </c>
      <c r="BM39">
        <v>0.7160581331385949</v>
      </c>
      <c r="BN39" t="s">
        <v>70</v>
      </c>
      <c r="BO39" t="s">
        <v>188</v>
      </c>
      <c r="BP39">
        <v>2845.2330000000002</v>
      </c>
    </row>
    <row r="40" spans="1:68" ht="16.5" x14ac:dyDescent="0.25">
      <c r="A40" s="110" t="str">
        <f t="shared" si="18"/>
        <v>인천교통공사</v>
      </c>
      <c r="B40" s="111" t="str">
        <f t="shared" si="19"/>
        <v>박은하</v>
      </c>
      <c r="C40" s="112" t="str">
        <f t="shared" si="20"/>
        <v>F</v>
      </c>
      <c r="D40" s="113">
        <f t="shared" si="21"/>
        <v>0.76145009082273896</v>
      </c>
      <c r="E40" s="114">
        <f t="shared" si="22"/>
        <v>4956</v>
      </c>
      <c r="F40" s="115" t="str">
        <f t="shared" si="23"/>
        <v>순환41</v>
      </c>
      <c r="G40" s="116" t="str">
        <f t="shared" si="24"/>
        <v>70바4924</v>
      </c>
      <c r="H40" s="117">
        <f t="shared" si="25"/>
        <v>3</v>
      </c>
      <c r="I40" s="118">
        <f t="shared" si="26"/>
        <v>2804.4180000000006</v>
      </c>
      <c r="J40" s="119">
        <f t="shared" si="27"/>
        <v>1.0937053800142219E-2</v>
      </c>
      <c r="K40" s="119">
        <f t="shared" si="28"/>
        <v>0.32187011107823071</v>
      </c>
      <c r="L40" s="119">
        <f t="shared" si="29"/>
        <v>6.9176563550797335E-2</v>
      </c>
      <c r="M40" s="120">
        <f t="shared" si="30"/>
        <v>5.9710000000000001</v>
      </c>
      <c r="N40" s="121">
        <f t="shared" si="31"/>
        <v>3.565802244886461E-2</v>
      </c>
      <c r="O40" s="121">
        <f t="shared" si="32"/>
        <v>2.3177714591761998</v>
      </c>
      <c r="P40" s="233">
        <f t="shared" si="33"/>
        <v>3</v>
      </c>
      <c r="Q40" s="234">
        <f t="shared" si="34"/>
        <v>1</v>
      </c>
      <c r="R40" s="234">
        <f t="shared" si="35"/>
        <v>65</v>
      </c>
      <c r="T40">
        <v>528</v>
      </c>
      <c r="U40">
        <v>4956</v>
      </c>
      <c r="V40" t="s">
        <v>301</v>
      </c>
      <c r="W40">
        <v>2804.4180000000001</v>
      </c>
      <c r="X40">
        <v>1148.6030000000001</v>
      </c>
      <c r="Y40">
        <v>2.4420000000000002</v>
      </c>
      <c r="Z40">
        <v>5.9710000000000001</v>
      </c>
      <c r="AA40">
        <v>186.18688700000001</v>
      </c>
      <c r="AB40">
        <v>2.0363359999999999</v>
      </c>
      <c r="AC40">
        <v>59.927993999999998</v>
      </c>
      <c r="AD40" s="1">
        <v>194</v>
      </c>
      <c r="AE40">
        <v>1</v>
      </c>
      <c r="AF40">
        <v>65</v>
      </c>
      <c r="AG40">
        <v>61</v>
      </c>
      <c r="AH40">
        <v>15.062381</v>
      </c>
      <c r="AI40">
        <v>0</v>
      </c>
      <c r="AJ40">
        <v>0</v>
      </c>
      <c r="AK40">
        <v>3</v>
      </c>
      <c r="AL40">
        <v>53</v>
      </c>
      <c r="AM40" t="s">
        <v>302</v>
      </c>
      <c r="AN40" t="s">
        <v>513</v>
      </c>
      <c r="AO40">
        <v>2375.5770000000002</v>
      </c>
      <c r="AR40" t="s">
        <v>118</v>
      </c>
      <c r="AS40" t="s">
        <v>120</v>
      </c>
      <c r="AT40" t="s">
        <v>222</v>
      </c>
      <c r="AU40" t="s">
        <v>301</v>
      </c>
      <c r="AV40" t="s">
        <v>223</v>
      </c>
      <c r="AW40">
        <v>3</v>
      </c>
      <c r="BB40">
        <v>0.76145009082273896</v>
      </c>
      <c r="BC40" t="s">
        <v>70</v>
      </c>
      <c r="BF40" t="s">
        <v>118</v>
      </c>
      <c r="BG40" t="s">
        <v>120</v>
      </c>
      <c r="BH40" t="s">
        <v>301</v>
      </c>
      <c r="BI40">
        <v>4956</v>
      </c>
      <c r="BJ40">
        <v>3</v>
      </c>
      <c r="BK40" t="s">
        <v>222</v>
      </c>
      <c r="BL40" t="s">
        <v>458</v>
      </c>
      <c r="BM40">
        <v>0.76145009082273896</v>
      </c>
      <c r="BN40" t="s">
        <v>70</v>
      </c>
      <c r="BO40" t="s">
        <v>188</v>
      </c>
      <c r="BP40">
        <v>2804.4180000000006</v>
      </c>
    </row>
    <row r="41" spans="1:68" ht="16.5" x14ac:dyDescent="0.25">
      <c r="A41" s="127" t="str">
        <f t="shared" si="18"/>
        <v>인천교통공사</v>
      </c>
      <c r="B41" s="128" t="str">
        <f t="shared" si="19"/>
        <v>박인학</v>
      </c>
      <c r="C41" s="129" t="str">
        <f t="shared" si="20"/>
        <v>F</v>
      </c>
      <c r="D41" s="130">
        <f t="shared" si="21"/>
        <v>0.74082894220608209</v>
      </c>
      <c r="E41" s="131">
        <f t="shared" si="22"/>
        <v>2491</v>
      </c>
      <c r="F41" s="132" t="str">
        <f t="shared" si="23"/>
        <v>63</v>
      </c>
      <c r="G41" s="133" t="str">
        <f t="shared" si="24"/>
        <v>70바4917</v>
      </c>
      <c r="H41" s="134">
        <f t="shared" si="25"/>
        <v>8</v>
      </c>
      <c r="I41" s="135">
        <f t="shared" si="26"/>
        <v>2337.636</v>
      </c>
      <c r="J41" s="136">
        <f t="shared" si="27"/>
        <v>9.3707418118012253E-3</v>
      </c>
      <c r="K41" s="136">
        <f t="shared" si="28"/>
        <v>0.33111736804778791</v>
      </c>
      <c r="L41" s="136">
        <f t="shared" si="29"/>
        <v>0.24640277613794448</v>
      </c>
      <c r="M41" s="137">
        <f t="shared" si="30"/>
        <v>10.365</v>
      </c>
      <c r="N41" s="138">
        <f t="shared" si="31"/>
        <v>0.25666955847702549</v>
      </c>
      <c r="O41" s="138">
        <f t="shared" si="32"/>
        <v>4.7483868318249716</v>
      </c>
      <c r="P41" s="231">
        <f t="shared" si="33"/>
        <v>0</v>
      </c>
      <c r="Q41" s="232">
        <f t="shared" si="34"/>
        <v>6</v>
      </c>
      <c r="R41" s="232">
        <f t="shared" si="35"/>
        <v>111</v>
      </c>
      <c r="T41">
        <v>528</v>
      </c>
      <c r="U41">
        <v>2491</v>
      </c>
      <c r="V41" t="s">
        <v>303</v>
      </c>
      <c r="W41">
        <v>2337.636</v>
      </c>
      <c r="X41">
        <v>902.05399999999997</v>
      </c>
      <c r="Y41">
        <v>2.5910000000000002</v>
      </c>
      <c r="Z41">
        <v>10.365</v>
      </c>
      <c r="AA41">
        <v>136.14578499999999</v>
      </c>
      <c r="AB41">
        <v>1.275787</v>
      </c>
      <c r="AC41">
        <v>45.080233999999997</v>
      </c>
      <c r="AD41" s="1">
        <v>576</v>
      </c>
      <c r="AE41">
        <v>6</v>
      </c>
      <c r="AF41">
        <v>111</v>
      </c>
      <c r="AG41">
        <v>74</v>
      </c>
      <c r="AH41">
        <v>17.170093999999999</v>
      </c>
      <c r="AI41">
        <v>364</v>
      </c>
      <c r="AJ41">
        <v>0</v>
      </c>
      <c r="AK41">
        <v>0</v>
      </c>
      <c r="AL41">
        <v>0</v>
      </c>
      <c r="AM41" t="s">
        <v>304</v>
      </c>
      <c r="AN41" t="s">
        <v>514</v>
      </c>
      <c r="AO41">
        <v>595.17200000000003</v>
      </c>
      <c r="AR41" t="s">
        <v>118</v>
      </c>
      <c r="AS41" t="s">
        <v>119</v>
      </c>
      <c r="AT41" t="s">
        <v>216</v>
      </c>
      <c r="AU41" t="s">
        <v>303</v>
      </c>
      <c r="AV41" t="s">
        <v>48</v>
      </c>
      <c r="AW41">
        <v>8</v>
      </c>
      <c r="BB41">
        <v>0.74082894220608209</v>
      </c>
      <c r="BC41" t="s">
        <v>70</v>
      </c>
      <c r="BF41" t="s">
        <v>118</v>
      </c>
      <c r="BG41" t="s">
        <v>119</v>
      </c>
      <c r="BH41" t="s">
        <v>303</v>
      </c>
      <c r="BI41">
        <v>2491</v>
      </c>
      <c r="BJ41">
        <v>8</v>
      </c>
      <c r="BK41" t="s">
        <v>216</v>
      </c>
      <c r="BL41" t="s">
        <v>207</v>
      </c>
      <c r="BM41">
        <v>0.74082894220608209</v>
      </c>
      <c r="BN41" t="s">
        <v>70</v>
      </c>
      <c r="BO41" t="s">
        <v>188</v>
      </c>
      <c r="BP41">
        <v>2337.636</v>
      </c>
    </row>
    <row r="42" spans="1:68" ht="16.5" x14ac:dyDescent="0.25">
      <c r="A42" s="110" t="str">
        <f t="shared" si="18"/>
        <v>인천교통공사</v>
      </c>
      <c r="B42" s="111" t="str">
        <f t="shared" si="19"/>
        <v>박종영</v>
      </c>
      <c r="C42" s="112" t="str">
        <f t="shared" si="20"/>
        <v>F</v>
      </c>
      <c r="D42" s="113">
        <f t="shared" si="21"/>
        <v>0.72826100809707217</v>
      </c>
      <c r="E42" s="114">
        <f t="shared" si="22"/>
        <v>7241</v>
      </c>
      <c r="F42" s="115" t="str">
        <f t="shared" si="23"/>
        <v>순환47</v>
      </c>
      <c r="G42" s="116" t="str">
        <f t="shared" si="24"/>
        <v>70바4944</v>
      </c>
      <c r="H42" s="117">
        <f t="shared" si="25"/>
        <v>4</v>
      </c>
      <c r="I42" s="118">
        <f t="shared" si="26"/>
        <v>2480.3570000000004</v>
      </c>
      <c r="J42" s="119">
        <f t="shared" si="27"/>
        <v>2.6240596162974857E-2</v>
      </c>
      <c r="K42" s="119">
        <f t="shared" si="28"/>
        <v>0.3256473430685326</v>
      </c>
      <c r="L42" s="119">
        <f t="shared" si="29"/>
        <v>9.1519083744799626E-2</v>
      </c>
      <c r="M42" s="120">
        <f t="shared" si="30"/>
        <v>6.4059999999999997</v>
      </c>
      <c r="N42" s="121">
        <f t="shared" si="31"/>
        <v>0</v>
      </c>
      <c r="O42" s="121">
        <f t="shared" si="32"/>
        <v>4.0316776980087949</v>
      </c>
      <c r="P42" s="233">
        <f t="shared" si="33"/>
        <v>1</v>
      </c>
      <c r="Q42" s="234">
        <f t="shared" si="34"/>
        <v>0</v>
      </c>
      <c r="R42" s="234">
        <f t="shared" si="35"/>
        <v>100</v>
      </c>
      <c r="T42">
        <v>528</v>
      </c>
      <c r="U42">
        <v>7241</v>
      </c>
      <c r="V42" t="s">
        <v>305</v>
      </c>
      <c r="W42">
        <v>2480.357</v>
      </c>
      <c r="X42">
        <v>955.35400000000004</v>
      </c>
      <c r="Y42">
        <v>2.5960000000000001</v>
      </c>
      <c r="Z42">
        <v>6.4059999999999997</v>
      </c>
      <c r="AA42">
        <v>153.099075</v>
      </c>
      <c r="AB42">
        <v>4.0174110000000001</v>
      </c>
      <c r="AC42">
        <v>49.856307000000001</v>
      </c>
      <c r="AD42" s="1">
        <v>227</v>
      </c>
      <c r="AE42">
        <v>0</v>
      </c>
      <c r="AF42">
        <v>100</v>
      </c>
      <c r="AG42">
        <v>62</v>
      </c>
      <c r="AH42">
        <v>16.200991999999999</v>
      </c>
      <c r="AI42">
        <v>0</v>
      </c>
      <c r="AJ42">
        <v>0</v>
      </c>
      <c r="AK42">
        <v>1</v>
      </c>
      <c r="AL42">
        <v>232</v>
      </c>
      <c r="AM42" t="s">
        <v>306</v>
      </c>
      <c r="AN42" t="s">
        <v>515</v>
      </c>
      <c r="AO42">
        <v>810.18600000000004</v>
      </c>
      <c r="AR42" t="s">
        <v>118</v>
      </c>
      <c r="AS42" t="s">
        <v>123</v>
      </c>
      <c r="AT42" t="s">
        <v>242</v>
      </c>
      <c r="AU42" t="s">
        <v>305</v>
      </c>
      <c r="AV42" t="s">
        <v>223</v>
      </c>
      <c r="AW42">
        <v>4</v>
      </c>
      <c r="BB42">
        <v>0.72826100809707217</v>
      </c>
      <c r="BC42" t="s">
        <v>70</v>
      </c>
      <c r="BF42" t="s">
        <v>118</v>
      </c>
      <c r="BG42" t="s">
        <v>123</v>
      </c>
      <c r="BH42" t="s">
        <v>305</v>
      </c>
      <c r="BI42">
        <v>7241</v>
      </c>
      <c r="BJ42">
        <v>4</v>
      </c>
      <c r="BK42" t="s">
        <v>242</v>
      </c>
      <c r="BL42" t="s">
        <v>240</v>
      </c>
      <c r="BM42">
        <v>0.72826100809707217</v>
      </c>
      <c r="BN42" t="s">
        <v>70</v>
      </c>
      <c r="BO42" t="s">
        <v>188</v>
      </c>
      <c r="BP42">
        <v>2480.3570000000004</v>
      </c>
    </row>
    <row r="43" spans="1:68" ht="16.5" x14ac:dyDescent="0.25">
      <c r="A43" s="127" t="str">
        <f t="shared" si="18"/>
        <v>인천교통공사</v>
      </c>
      <c r="B43" s="128" t="str">
        <f t="shared" si="19"/>
        <v>박종원</v>
      </c>
      <c r="C43" s="129" t="str">
        <f t="shared" si="20"/>
        <v>F</v>
      </c>
      <c r="D43" s="130">
        <f t="shared" si="21"/>
        <v>0.70841522942696111</v>
      </c>
      <c r="E43" s="131">
        <f t="shared" si="22"/>
        <v>9824</v>
      </c>
      <c r="F43" s="132" t="str">
        <f t="shared" si="23"/>
        <v>순환42</v>
      </c>
      <c r="G43" s="133" t="str">
        <f t="shared" si="24"/>
        <v>70바4933</v>
      </c>
      <c r="H43" s="134">
        <f t="shared" si="25"/>
        <v>7</v>
      </c>
      <c r="I43" s="135">
        <f t="shared" si="26"/>
        <v>2878.567</v>
      </c>
      <c r="J43" s="136">
        <f t="shared" si="27"/>
        <v>4.7631671799331929E-3</v>
      </c>
      <c r="K43" s="136">
        <f t="shared" si="28"/>
        <v>0.35074407338596758</v>
      </c>
      <c r="L43" s="136">
        <f t="shared" si="29"/>
        <v>0.18411938996035179</v>
      </c>
      <c r="M43" s="137">
        <f t="shared" si="30"/>
        <v>5.6520000000000001</v>
      </c>
      <c r="N43" s="138">
        <f t="shared" si="31"/>
        <v>3.5434297690482799</v>
      </c>
      <c r="O43" s="138">
        <f t="shared" si="32"/>
        <v>1.3548407940478717</v>
      </c>
      <c r="P43" s="231">
        <f t="shared" si="33"/>
        <v>0</v>
      </c>
      <c r="Q43" s="232">
        <f t="shared" si="34"/>
        <v>102</v>
      </c>
      <c r="R43" s="232">
        <f t="shared" si="35"/>
        <v>39</v>
      </c>
      <c r="T43">
        <v>528</v>
      </c>
      <c r="U43">
        <v>9824</v>
      </c>
      <c r="V43" t="s">
        <v>197</v>
      </c>
      <c r="W43">
        <v>2878.567</v>
      </c>
      <c r="X43">
        <v>1181.288</v>
      </c>
      <c r="Y43">
        <v>2.4369999999999998</v>
      </c>
      <c r="Z43">
        <v>5.6520000000000001</v>
      </c>
      <c r="AA43">
        <v>191.269373</v>
      </c>
      <c r="AB43">
        <v>0.91104799999999997</v>
      </c>
      <c r="AC43">
        <v>67.086599000000007</v>
      </c>
      <c r="AD43" s="1">
        <v>530</v>
      </c>
      <c r="AE43">
        <v>102</v>
      </c>
      <c r="AF43">
        <v>39</v>
      </c>
      <c r="AG43">
        <v>63</v>
      </c>
      <c r="AH43">
        <v>15.049806</v>
      </c>
      <c r="AI43">
        <v>0</v>
      </c>
      <c r="AJ43">
        <v>0</v>
      </c>
      <c r="AK43">
        <v>0</v>
      </c>
      <c r="AL43">
        <v>0</v>
      </c>
      <c r="AM43" t="s">
        <v>307</v>
      </c>
      <c r="AN43" t="s">
        <v>516</v>
      </c>
      <c r="AO43">
        <v>1805.4380000000001</v>
      </c>
      <c r="AR43" t="s">
        <v>118</v>
      </c>
      <c r="AS43" t="s">
        <v>121</v>
      </c>
      <c r="AT43" t="s">
        <v>231</v>
      </c>
      <c r="AU43" t="s">
        <v>197</v>
      </c>
      <c r="AV43" t="s">
        <v>223</v>
      </c>
      <c r="AW43">
        <v>7</v>
      </c>
      <c r="BB43">
        <v>0.70841522942696111</v>
      </c>
      <c r="BC43" t="s">
        <v>70</v>
      </c>
      <c r="BF43" t="s">
        <v>118</v>
      </c>
      <c r="BG43" t="s">
        <v>121</v>
      </c>
      <c r="BH43" t="s">
        <v>197</v>
      </c>
      <c r="BI43">
        <v>9824</v>
      </c>
      <c r="BJ43">
        <v>7</v>
      </c>
      <c r="BK43" t="s">
        <v>231</v>
      </c>
      <c r="BL43" t="s">
        <v>230</v>
      </c>
      <c r="BM43">
        <v>0.70841522942696111</v>
      </c>
      <c r="BN43" t="s">
        <v>70</v>
      </c>
      <c r="BO43" t="s">
        <v>188</v>
      </c>
      <c r="BP43">
        <v>2878.567</v>
      </c>
    </row>
    <row r="44" spans="1:68" ht="16.5" x14ac:dyDescent="0.25">
      <c r="A44" s="110" t="str">
        <f t="shared" si="18"/>
        <v>인천교통공사</v>
      </c>
      <c r="B44" s="111" t="str">
        <f t="shared" si="19"/>
        <v>박창웅</v>
      </c>
      <c r="C44" s="112" t="str">
        <f t="shared" si="20"/>
        <v>D</v>
      </c>
      <c r="D44" s="113">
        <f t="shared" si="21"/>
        <v>0.80589233582458142</v>
      </c>
      <c r="E44" s="114">
        <f t="shared" si="22"/>
        <v>9912</v>
      </c>
      <c r="F44" s="115" t="str">
        <f t="shared" si="23"/>
        <v>순환41</v>
      </c>
      <c r="G44" s="116" t="str">
        <f t="shared" si="24"/>
        <v>70바4927</v>
      </c>
      <c r="H44" s="117">
        <f t="shared" si="25"/>
        <v>3</v>
      </c>
      <c r="I44" s="118">
        <f t="shared" si="26"/>
        <v>2960.8380000000002</v>
      </c>
      <c r="J44" s="119">
        <f t="shared" si="27"/>
        <v>7.1358653360351736E-3</v>
      </c>
      <c r="K44" s="119">
        <f t="shared" si="28"/>
        <v>0.36166658732682899</v>
      </c>
      <c r="L44" s="119">
        <f t="shared" si="29"/>
        <v>8.4435555069206747E-2</v>
      </c>
      <c r="M44" s="120">
        <f t="shared" si="30"/>
        <v>6.3369999999999997</v>
      </c>
      <c r="N44" s="121">
        <f t="shared" si="31"/>
        <v>3.3774222027682703E-2</v>
      </c>
      <c r="O44" s="121">
        <f t="shared" si="32"/>
        <v>1.4185173251626735</v>
      </c>
      <c r="P44" s="233">
        <f t="shared" si="33"/>
        <v>0</v>
      </c>
      <c r="Q44" s="234">
        <f t="shared" si="34"/>
        <v>1</v>
      </c>
      <c r="R44" s="234">
        <f t="shared" si="35"/>
        <v>42</v>
      </c>
      <c r="T44">
        <v>528</v>
      </c>
      <c r="U44">
        <v>9912</v>
      </c>
      <c r="V44" t="s">
        <v>308</v>
      </c>
      <c r="W44">
        <v>2960.8380000000002</v>
      </c>
      <c r="X44">
        <v>1146.3409999999999</v>
      </c>
      <c r="Y44">
        <v>2.5830000000000002</v>
      </c>
      <c r="Z44">
        <v>6.3369999999999997</v>
      </c>
      <c r="AA44">
        <v>190.887711</v>
      </c>
      <c r="AB44">
        <v>1.3621490000000001</v>
      </c>
      <c r="AC44">
        <v>69.037706999999997</v>
      </c>
      <c r="AD44" s="1">
        <v>250</v>
      </c>
      <c r="AE44">
        <v>1</v>
      </c>
      <c r="AF44">
        <v>42</v>
      </c>
      <c r="AG44">
        <v>68</v>
      </c>
      <c r="AH44">
        <v>15.510888</v>
      </c>
      <c r="AI44">
        <v>0</v>
      </c>
      <c r="AJ44">
        <v>0</v>
      </c>
      <c r="AK44">
        <v>0</v>
      </c>
      <c r="AL44">
        <v>0</v>
      </c>
      <c r="AM44" t="s">
        <v>309</v>
      </c>
      <c r="AN44" t="s">
        <v>517</v>
      </c>
      <c r="AO44">
        <v>2760.36</v>
      </c>
      <c r="AR44" t="s">
        <v>118</v>
      </c>
      <c r="AS44" t="s">
        <v>120</v>
      </c>
      <c r="AT44" t="s">
        <v>225</v>
      </c>
      <c r="AU44" t="s">
        <v>308</v>
      </c>
      <c r="AV44" t="s">
        <v>223</v>
      </c>
      <c r="AW44">
        <v>3</v>
      </c>
      <c r="BB44">
        <v>0.80589233582458142</v>
      </c>
      <c r="BC44" t="s">
        <v>67</v>
      </c>
      <c r="BF44" t="s">
        <v>118</v>
      </c>
      <c r="BG44" t="s">
        <v>120</v>
      </c>
      <c r="BH44" t="s">
        <v>308</v>
      </c>
      <c r="BI44">
        <v>9912</v>
      </c>
      <c r="BJ44">
        <v>3</v>
      </c>
      <c r="BK44" t="s">
        <v>225</v>
      </c>
      <c r="BL44" t="s">
        <v>218</v>
      </c>
      <c r="BM44">
        <v>0.80589233582458142</v>
      </c>
      <c r="BN44" t="s">
        <v>67</v>
      </c>
      <c r="BO44" t="s">
        <v>179</v>
      </c>
      <c r="BP44">
        <v>2960.8380000000002</v>
      </c>
    </row>
    <row r="45" spans="1:68" ht="16.5" x14ac:dyDescent="0.25">
      <c r="A45" s="127" t="str">
        <f t="shared" si="18"/>
        <v>인천교통공사</v>
      </c>
      <c r="B45" s="128" t="str">
        <f t="shared" si="19"/>
        <v>박희진</v>
      </c>
      <c r="C45" s="129" t="str">
        <f t="shared" si="20"/>
        <v>D</v>
      </c>
      <c r="D45" s="130">
        <f t="shared" si="21"/>
        <v>0.81367288527136705</v>
      </c>
      <c r="E45" s="131">
        <f t="shared" si="22"/>
        <v>2300</v>
      </c>
      <c r="F45" s="132" t="str">
        <f t="shared" si="23"/>
        <v>순환43</v>
      </c>
      <c r="G45" s="133" t="str">
        <f t="shared" si="24"/>
        <v>70바4938</v>
      </c>
      <c r="H45" s="134">
        <f t="shared" si="25"/>
        <v>8</v>
      </c>
      <c r="I45" s="135">
        <f t="shared" si="26"/>
        <v>3472.8590000000004</v>
      </c>
      <c r="J45" s="136">
        <f t="shared" si="27"/>
        <v>3.6279969323434287E-3</v>
      </c>
      <c r="K45" s="136">
        <f t="shared" si="28"/>
        <v>0.2869442264044596</v>
      </c>
      <c r="L45" s="136">
        <f t="shared" si="29"/>
        <v>0.11172351080190701</v>
      </c>
      <c r="M45" s="137">
        <f t="shared" si="30"/>
        <v>4.3479999999999999</v>
      </c>
      <c r="N45" s="138">
        <f t="shared" si="31"/>
        <v>0</v>
      </c>
      <c r="O45" s="138">
        <f t="shared" si="32"/>
        <v>5.8165332943260868</v>
      </c>
      <c r="P45" s="231">
        <f t="shared" si="33"/>
        <v>0</v>
      </c>
      <c r="Q45" s="232">
        <f t="shared" si="34"/>
        <v>0</v>
      </c>
      <c r="R45" s="232">
        <f t="shared" si="35"/>
        <v>202</v>
      </c>
      <c r="T45">
        <v>528</v>
      </c>
      <c r="U45">
        <v>2300</v>
      </c>
      <c r="V45" t="s">
        <v>310</v>
      </c>
      <c r="W45">
        <v>3472.8589999999999</v>
      </c>
      <c r="X45">
        <v>1096.0450000000001</v>
      </c>
      <c r="Y45">
        <v>3.169</v>
      </c>
      <c r="Z45">
        <v>4.3479999999999999</v>
      </c>
      <c r="AA45">
        <v>197.67271400000001</v>
      </c>
      <c r="AB45">
        <v>0.71715600000000002</v>
      </c>
      <c r="AC45">
        <v>56.721043999999999</v>
      </c>
      <c r="AD45" s="1">
        <v>388</v>
      </c>
      <c r="AE45">
        <v>0</v>
      </c>
      <c r="AF45">
        <v>202</v>
      </c>
      <c r="AG45">
        <v>62</v>
      </c>
      <c r="AH45">
        <v>17.568732000000001</v>
      </c>
      <c r="AI45">
        <v>0</v>
      </c>
      <c r="AJ45">
        <v>0</v>
      </c>
      <c r="AK45">
        <v>0</v>
      </c>
      <c r="AL45">
        <v>0</v>
      </c>
      <c r="AM45" t="s">
        <v>311</v>
      </c>
      <c r="AN45" t="s">
        <v>518</v>
      </c>
      <c r="AO45">
        <v>804.22</v>
      </c>
      <c r="AR45" t="s">
        <v>118</v>
      </c>
      <c r="AS45" t="s">
        <v>122</v>
      </c>
      <c r="AT45" t="s">
        <v>236</v>
      </c>
      <c r="AU45" t="s">
        <v>310</v>
      </c>
      <c r="AV45" t="s">
        <v>223</v>
      </c>
      <c r="AW45">
        <v>8</v>
      </c>
      <c r="BB45">
        <v>0.81367288527136705</v>
      </c>
      <c r="BC45" t="s">
        <v>67</v>
      </c>
      <c r="BF45" t="s">
        <v>118</v>
      </c>
      <c r="BG45" t="s">
        <v>122</v>
      </c>
      <c r="BH45" t="s">
        <v>310</v>
      </c>
      <c r="BI45">
        <v>2300</v>
      </c>
      <c r="BJ45">
        <v>8</v>
      </c>
      <c r="BK45" t="s">
        <v>236</v>
      </c>
      <c r="BL45" t="s">
        <v>239</v>
      </c>
      <c r="BM45">
        <v>0.81367288527136705</v>
      </c>
      <c r="BN45" t="s">
        <v>67</v>
      </c>
      <c r="BO45" t="s">
        <v>179</v>
      </c>
      <c r="BP45">
        <v>3472.8590000000004</v>
      </c>
    </row>
    <row r="46" spans="1:68" ht="16.5" x14ac:dyDescent="0.25">
      <c r="A46" s="110" t="str">
        <f t="shared" si="18"/>
        <v>인천교통공사</v>
      </c>
      <c r="B46" s="111" t="str">
        <f t="shared" si="19"/>
        <v>방수남</v>
      </c>
      <c r="C46" s="112" t="str">
        <f t="shared" si="20"/>
        <v>F</v>
      </c>
      <c r="D46" s="113">
        <f t="shared" si="21"/>
        <v>0.69861115471446278</v>
      </c>
      <c r="E46" s="114">
        <f t="shared" si="22"/>
        <v>1335</v>
      </c>
      <c r="F46" s="115" t="str">
        <f t="shared" si="23"/>
        <v>순환41</v>
      </c>
      <c r="G46" s="116" t="str">
        <f t="shared" si="24"/>
        <v>70바4926</v>
      </c>
      <c r="H46" s="117">
        <f t="shared" si="25"/>
        <v>9</v>
      </c>
      <c r="I46" s="118">
        <f t="shared" si="26"/>
        <v>2789.5139999999997</v>
      </c>
      <c r="J46" s="119">
        <f t="shared" si="27"/>
        <v>2.1025802122012823E-2</v>
      </c>
      <c r="K46" s="119">
        <f t="shared" si="28"/>
        <v>0.34289081438137753</v>
      </c>
      <c r="L46" s="119">
        <f t="shared" si="29"/>
        <v>0.25058128405163055</v>
      </c>
      <c r="M46" s="120">
        <f t="shared" si="30"/>
        <v>9.952</v>
      </c>
      <c r="N46" s="121">
        <f t="shared" si="31"/>
        <v>0</v>
      </c>
      <c r="O46" s="121">
        <f t="shared" si="32"/>
        <v>7.4206474676233922</v>
      </c>
      <c r="P46" s="233">
        <f t="shared" si="33"/>
        <v>3</v>
      </c>
      <c r="Q46" s="234">
        <f t="shared" si="34"/>
        <v>0</v>
      </c>
      <c r="R46" s="234">
        <f t="shared" si="35"/>
        <v>207</v>
      </c>
      <c r="T46">
        <v>528</v>
      </c>
      <c r="U46">
        <v>1335</v>
      </c>
      <c r="V46" t="s">
        <v>519</v>
      </c>
      <c r="W46">
        <v>2789.5140000000001</v>
      </c>
      <c r="X46">
        <v>1289.8989999999999</v>
      </c>
      <c r="Y46">
        <v>2.1629999999999998</v>
      </c>
      <c r="Z46">
        <v>9.952</v>
      </c>
      <c r="AA46">
        <v>183.07881800000001</v>
      </c>
      <c r="AB46">
        <v>3.8493789999999999</v>
      </c>
      <c r="AC46">
        <v>62.776045000000003</v>
      </c>
      <c r="AD46" s="1">
        <v>699</v>
      </c>
      <c r="AE46">
        <v>0</v>
      </c>
      <c r="AF46">
        <v>207</v>
      </c>
      <c r="AG46">
        <v>73</v>
      </c>
      <c r="AH46">
        <v>15.236682999999999</v>
      </c>
      <c r="AI46">
        <v>105</v>
      </c>
      <c r="AJ46">
        <v>0</v>
      </c>
      <c r="AK46">
        <v>3</v>
      </c>
      <c r="AL46">
        <v>1318</v>
      </c>
      <c r="AM46" t="s">
        <v>520</v>
      </c>
      <c r="AN46" t="s">
        <v>521</v>
      </c>
      <c r="AO46">
        <v>721.83399999999995</v>
      </c>
      <c r="AR46" t="s">
        <v>118</v>
      </c>
      <c r="AS46" t="s">
        <v>120</v>
      </c>
      <c r="AT46" t="s">
        <v>224</v>
      </c>
      <c r="AU46" t="s">
        <v>519</v>
      </c>
      <c r="AV46" t="s">
        <v>223</v>
      </c>
      <c r="AW46">
        <v>9</v>
      </c>
      <c r="BB46">
        <v>0.69861115471446278</v>
      </c>
      <c r="BC46" t="s">
        <v>70</v>
      </c>
      <c r="BF46" t="s">
        <v>118</v>
      </c>
      <c r="BG46" t="s">
        <v>120</v>
      </c>
      <c r="BH46" t="s">
        <v>519</v>
      </c>
      <c r="BI46">
        <v>1335</v>
      </c>
      <c r="BJ46">
        <v>9</v>
      </c>
      <c r="BK46" t="s">
        <v>224</v>
      </c>
      <c r="BL46" t="s">
        <v>458</v>
      </c>
      <c r="BM46">
        <v>0.69861115471446278</v>
      </c>
      <c r="BN46" t="s">
        <v>70</v>
      </c>
      <c r="BO46" t="s">
        <v>188</v>
      </c>
      <c r="BP46">
        <v>2789.5139999999997</v>
      </c>
    </row>
    <row r="47" spans="1:68" ht="16.5" x14ac:dyDescent="0.25">
      <c r="A47" s="127" t="str">
        <f t="shared" si="18"/>
        <v>인천교통공사</v>
      </c>
      <c r="B47" s="128" t="str">
        <f t="shared" si="19"/>
        <v>배성호</v>
      </c>
      <c r="C47" s="129" t="str">
        <f t="shared" si="20"/>
        <v>F</v>
      </c>
      <c r="D47" s="130">
        <f t="shared" si="21"/>
        <v>0.75231795758221354</v>
      </c>
      <c r="E47" s="131">
        <f t="shared" si="22"/>
        <v>1223</v>
      </c>
      <c r="F47" s="132" t="str">
        <f t="shared" si="23"/>
        <v>순환41</v>
      </c>
      <c r="G47" s="133" t="str">
        <f t="shared" si="24"/>
        <v>70바4919</v>
      </c>
      <c r="H47" s="134">
        <f t="shared" si="25"/>
        <v>2</v>
      </c>
      <c r="I47" s="135">
        <f t="shared" si="26"/>
        <v>2988.0590000000002</v>
      </c>
      <c r="J47" s="136">
        <f t="shared" si="27"/>
        <v>8.7937431916813823E-3</v>
      </c>
      <c r="K47" s="136">
        <f t="shared" si="28"/>
        <v>0.36799252027777446</v>
      </c>
      <c r="L47" s="136">
        <f t="shared" si="29"/>
        <v>0.14591412016964858</v>
      </c>
      <c r="M47" s="137">
        <f t="shared" si="30"/>
        <v>10.295</v>
      </c>
      <c r="N47" s="138">
        <f t="shared" si="31"/>
        <v>3.3466541323313892E-2</v>
      </c>
      <c r="O47" s="138">
        <f t="shared" si="32"/>
        <v>5.9235778142265598</v>
      </c>
      <c r="P47" s="231">
        <f t="shared" si="33"/>
        <v>0</v>
      </c>
      <c r="Q47" s="232">
        <f t="shared" si="34"/>
        <v>1</v>
      </c>
      <c r="R47" s="232">
        <f t="shared" si="35"/>
        <v>177</v>
      </c>
      <c r="T47">
        <v>528</v>
      </c>
      <c r="U47">
        <v>1223</v>
      </c>
      <c r="V47" t="s">
        <v>312</v>
      </c>
      <c r="W47">
        <v>2988.0590000000002</v>
      </c>
      <c r="X47">
        <v>1205.23</v>
      </c>
      <c r="Y47">
        <v>2.4790000000000001</v>
      </c>
      <c r="Z47">
        <v>10.295</v>
      </c>
      <c r="AA47">
        <v>192.67881299999999</v>
      </c>
      <c r="AB47">
        <v>1.6943680000000001</v>
      </c>
      <c r="AC47">
        <v>70.904362000000006</v>
      </c>
      <c r="AD47" s="1">
        <v>436</v>
      </c>
      <c r="AE47">
        <v>1</v>
      </c>
      <c r="AF47">
        <v>177</v>
      </c>
      <c r="AG47">
        <v>60</v>
      </c>
      <c r="AH47">
        <v>15.507979000000001</v>
      </c>
      <c r="AI47">
        <v>0</v>
      </c>
      <c r="AJ47">
        <v>0</v>
      </c>
      <c r="AK47">
        <v>0</v>
      </c>
      <c r="AL47">
        <v>0</v>
      </c>
      <c r="AM47" t="s">
        <v>313</v>
      </c>
      <c r="AN47" t="s">
        <v>522</v>
      </c>
      <c r="AO47">
        <v>2879.5450000000001</v>
      </c>
      <c r="AR47" t="s">
        <v>118</v>
      </c>
      <c r="AS47" t="s">
        <v>120</v>
      </c>
      <c r="AT47" t="s">
        <v>217</v>
      </c>
      <c r="AU47" t="s">
        <v>312</v>
      </c>
      <c r="AV47" t="s">
        <v>48</v>
      </c>
      <c r="AW47">
        <v>2</v>
      </c>
      <c r="BB47">
        <v>0.75231795758221354</v>
      </c>
      <c r="BC47" t="s">
        <v>70</v>
      </c>
      <c r="BF47" t="s">
        <v>118</v>
      </c>
      <c r="BG47" t="s">
        <v>120</v>
      </c>
      <c r="BH47" t="s">
        <v>312</v>
      </c>
      <c r="BI47">
        <v>1223</v>
      </c>
      <c r="BJ47">
        <v>2</v>
      </c>
      <c r="BK47" t="s">
        <v>217</v>
      </c>
      <c r="BL47" t="s">
        <v>458</v>
      </c>
      <c r="BM47">
        <v>0.75231795758221354</v>
      </c>
      <c r="BN47" t="s">
        <v>70</v>
      </c>
      <c r="BO47" t="s">
        <v>188</v>
      </c>
      <c r="BP47">
        <v>2988.0590000000002</v>
      </c>
    </row>
    <row r="48" spans="1:68" ht="16.5" x14ac:dyDescent="0.25">
      <c r="A48" s="110" t="str">
        <f t="shared" si="18"/>
        <v>인천교통공사</v>
      </c>
      <c r="B48" s="111" t="str">
        <f t="shared" si="19"/>
        <v>서한호</v>
      </c>
      <c r="C48" s="112" t="str">
        <f t="shared" si="20"/>
        <v>F</v>
      </c>
      <c r="D48" s="113">
        <f t="shared" si="21"/>
        <v>0.77349774716967978</v>
      </c>
      <c r="E48" s="114">
        <f t="shared" si="22"/>
        <v>1612</v>
      </c>
      <c r="F48" s="115" t="str">
        <f t="shared" si="23"/>
        <v>순환41</v>
      </c>
      <c r="G48" s="116" t="str">
        <f t="shared" si="24"/>
        <v>70바4923</v>
      </c>
      <c r="H48" s="117">
        <f t="shared" si="25"/>
        <v>5</v>
      </c>
      <c r="I48" s="118">
        <f t="shared" si="26"/>
        <v>2720.8559999999998</v>
      </c>
      <c r="J48" s="119">
        <f t="shared" si="27"/>
        <v>4.1837246533673158E-3</v>
      </c>
      <c r="K48" s="119">
        <f t="shared" si="28"/>
        <v>0.33745048837272856</v>
      </c>
      <c r="L48" s="119">
        <f t="shared" si="29"/>
        <v>0.20875783209401749</v>
      </c>
      <c r="M48" s="120">
        <f t="shared" si="30"/>
        <v>8.4190000000000005</v>
      </c>
      <c r="N48" s="121">
        <f t="shared" si="31"/>
        <v>0</v>
      </c>
      <c r="O48" s="121">
        <f t="shared" si="32"/>
        <v>9.004519166027162</v>
      </c>
      <c r="P48" s="233">
        <f t="shared" si="33"/>
        <v>0</v>
      </c>
      <c r="Q48" s="234">
        <f t="shared" si="34"/>
        <v>0</v>
      </c>
      <c r="R48" s="234">
        <f t="shared" si="35"/>
        <v>245</v>
      </c>
      <c r="T48">
        <v>528</v>
      </c>
      <c r="U48">
        <v>1612</v>
      </c>
      <c r="V48" t="s">
        <v>314</v>
      </c>
      <c r="W48">
        <v>2720.8560000000002</v>
      </c>
      <c r="X48">
        <v>1064.8820000000001</v>
      </c>
      <c r="Y48">
        <v>2.5550000000000002</v>
      </c>
      <c r="Z48">
        <v>8.4190000000000005</v>
      </c>
      <c r="AA48">
        <v>179.11575500000001</v>
      </c>
      <c r="AB48">
        <v>0.74937100000000001</v>
      </c>
      <c r="AC48">
        <v>60.442698999999998</v>
      </c>
      <c r="AD48" s="1">
        <v>568</v>
      </c>
      <c r="AE48">
        <v>0</v>
      </c>
      <c r="AF48">
        <v>245</v>
      </c>
      <c r="AG48">
        <v>60</v>
      </c>
      <c r="AH48">
        <v>15.190488999999999</v>
      </c>
      <c r="AI48">
        <v>0</v>
      </c>
      <c r="AJ48">
        <v>0</v>
      </c>
      <c r="AK48">
        <v>0</v>
      </c>
      <c r="AL48">
        <v>0</v>
      </c>
      <c r="AM48" t="s">
        <v>315</v>
      </c>
      <c r="AN48" t="s">
        <v>523</v>
      </c>
      <c r="AO48">
        <v>2279.63</v>
      </c>
      <c r="AR48" t="s">
        <v>118</v>
      </c>
      <c r="AS48" t="s">
        <v>120</v>
      </c>
      <c r="AT48" t="s">
        <v>221</v>
      </c>
      <c r="AU48" t="s">
        <v>314</v>
      </c>
      <c r="AV48" t="s">
        <v>48</v>
      </c>
      <c r="AW48">
        <v>5</v>
      </c>
      <c r="BB48">
        <v>0.77349774716967978</v>
      </c>
      <c r="BC48" t="s">
        <v>70</v>
      </c>
      <c r="BF48" t="s">
        <v>118</v>
      </c>
      <c r="BG48" t="s">
        <v>120</v>
      </c>
      <c r="BH48" t="s">
        <v>314</v>
      </c>
      <c r="BI48">
        <v>1612</v>
      </c>
      <c r="BJ48">
        <v>5</v>
      </c>
      <c r="BK48" t="s">
        <v>221</v>
      </c>
      <c r="BL48" t="s">
        <v>244</v>
      </c>
      <c r="BM48">
        <v>0.77349774716967978</v>
      </c>
      <c r="BN48" t="s">
        <v>70</v>
      </c>
      <c r="BO48" t="s">
        <v>188</v>
      </c>
      <c r="BP48">
        <v>2720.8559999999998</v>
      </c>
    </row>
    <row r="49" spans="1:68" ht="16.5" x14ac:dyDescent="0.25">
      <c r="A49" s="127" t="str">
        <f t="shared" si="18"/>
        <v>인천교통공사</v>
      </c>
      <c r="B49" s="128" t="str">
        <f t="shared" si="19"/>
        <v>손진</v>
      </c>
      <c r="C49" s="129" t="str">
        <f t="shared" si="20"/>
        <v>F</v>
      </c>
      <c r="D49" s="130">
        <f t="shared" si="21"/>
        <v>0.77628571428571436</v>
      </c>
      <c r="E49" s="131">
        <f t="shared" si="22"/>
        <v>4089</v>
      </c>
      <c r="F49" s="132" t="str">
        <f t="shared" si="23"/>
        <v>순환42</v>
      </c>
      <c r="G49" s="133" t="str">
        <f t="shared" si="24"/>
        <v>70바4929</v>
      </c>
      <c r="H49" s="134">
        <f t="shared" si="25"/>
        <v>2</v>
      </c>
      <c r="I49" s="135">
        <f t="shared" si="26"/>
        <v>1230.1369999999999</v>
      </c>
      <c r="J49" s="136">
        <f t="shared" si="27"/>
        <v>6.8708439591383917E-3</v>
      </c>
      <c r="K49" s="136">
        <f t="shared" si="28"/>
        <v>0.40898822937045132</v>
      </c>
      <c r="L49" s="136">
        <f t="shared" si="29"/>
        <v>8.5356346488236687E-2</v>
      </c>
      <c r="M49" s="137">
        <f t="shared" si="30"/>
        <v>8.0709999999999997</v>
      </c>
      <c r="N49" s="138">
        <f t="shared" si="31"/>
        <v>95.599108066825082</v>
      </c>
      <c r="O49" s="138">
        <f t="shared" si="32"/>
        <v>23.168151189664243</v>
      </c>
      <c r="P49" s="231">
        <f t="shared" si="33"/>
        <v>1</v>
      </c>
      <c r="Q49" s="232">
        <f t="shared" si="34"/>
        <v>1176</v>
      </c>
      <c r="R49" s="232">
        <f t="shared" si="35"/>
        <v>285</v>
      </c>
      <c r="T49">
        <v>528</v>
      </c>
      <c r="U49">
        <v>4089</v>
      </c>
      <c r="V49" t="s">
        <v>316</v>
      </c>
      <c r="W49">
        <v>1230.1369999999999</v>
      </c>
      <c r="X49">
        <v>571.26</v>
      </c>
      <c r="Y49">
        <v>2.153</v>
      </c>
      <c r="Z49">
        <v>8.0709999999999997</v>
      </c>
      <c r="AA49">
        <v>93.304694999999995</v>
      </c>
      <c r="AB49">
        <v>0.64108200000000004</v>
      </c>
      <c r="AC49">
        <v>38.160522</v>
      </c>
      <c r="AD49" s="1">
        <v>105</v>
      </c>
      <c r="AE49">
        <v>1176</v>
      </c>
      <c r="AF49">
        <v>285</v>
      </c>
      <c r="AG49">
        <v>108</v>
      </c>
      <c r="AH49">
        <v>13.184084</v>
      </c>
      <c r="AI49">
        <v>0</v>
      </c>
      <c r="AJ49">
        <v>0</v>
      </c>
      <c r="AK49">
        <v>1</v>
      </c>
      <c r="AL49">
        <v>2</v>
      </c>
      <c r="AM49" t="s">
        <v>317</v>
      </c>
      <c r="AN49" t="s">
        <v>524</v>
      </c>
      <c r="AO49">
        <v>1118.797</v>
      </c>
      <c r="AR49" t="s">
        <v>118</v>
      </c>
      <c r="AS49" t="s">
        <v>121</v>
      </c>
      <c r="AT49" t="s">
        <v>227</v>
      </c>
      <c r="AU49" t="s">
        <v>316</v>
      </c>
      <c r="AV49" t="s">
        <v>223</v>
      </c>
      <c r="AW49">
        <v>2</v>
      </c>
      <c r="BB49">
        <v>0.77628571428571436</v>
      </c>
      <c r="BC49" t="s">
        <v>70</v>
      </c>
      <c r="BF49" t="s">
        <v>118</v>
      </c>
      <c r="BG49" t="s">
        <v>121</v>
      </c>
      <c r="BH49" t="s">
        <v>316</v>
      </c>
      <c r="BI49">
        <v>4089</v>
      </c>
      <c r="BJ49">
        <v>2</v>
      </c>
      <c r="BK49" t="s">
        <v>227</v>
      </c>
      <c r="BL49" t="s">
        <v>226</v>
      </c>
      <c r="BM49">
        <v>0.77628571428571436</v>
      </c>
      <c r="BN49" t="s">
        <v>70</v>
      </c>
      <c r="BO49" t="s">
        <v>188</v>
      </c>
      <c r="BP49">
        <v>1230.1369999999999</v>
      </c>
    </row>
    <row r="50" spans="1:68" ht="16.5" x14ac:dyDescent="0.25">
      <c r="A50" s="110" t="str">
        <f t="shared" si="18"/>
        <v>인천교통공사</v>
      </c>
      <c r="B50" s="111" t="str">
        <f t="shared" si="19"/>
        <v>송대건</v>
      </c>
      <c r="C50" s="112" t="str">
        <f t="shared" si="20"/>
        <v>F</v>
      </c>
      <c r="D50" s="113">
        <f t="shared" si="21"/>
        <v>0.76914297372401685</v>
      </c>
      <c r="E50" s="114">
        <f t="shared" si="22"/>
        <v>742</v>
      </c>
      <c r="F50" s="115" t="str">
        <f t="shared" si="23"/>
        <v>순환43</v>
      </c>
      <c r="G50" s="116" t="str">
        <f t="shared" si="24"/>
        <v>70바4941</v>
      </c>
      <c r="H50" s="117">
        <f t="shared" si="25"/>
        <v>5</v>
      </c>
      <c r="I50" s="118">
        <f t="shared" si="26"/>
        <v>3627.8629999999998</v>
      </c>
      <c r="J50" s="119">
        <f t="shared" si="27"/>
        <v>3.7241746961826751E-3</v>
      </c>
      <c r="K50" s="119">
        <f t="shared" si="28"/>
        <v>0.26433584419754791</v>
      </c>
      <c r="L50" s="119">
        <f t="shared" si="29"/>
        <v>9.8405038999543268E-2</v>
      </c>
      <c r="M50" s="120">
        <f t="shared" si="30"/>
        <v>4.4329999999999998</v>
      </c>
      <c r="N50" s="121">
        <f t="shared" si="31"/>
        <v>0</v>
      </c>
      <c r="O50" s="121">
        <f t="shared" si="32"/>
        <v>1.2128352145601971</v>
      </c>
      <c r="P50" s="233">
        <f t="shared" si="33"/>
        <v>0</v>
      </c>
      <c r="Q50" s="234">
        <f t="shared" si="34"/>
        <v>0</v>
      </c>
      <c r="R50" s="234">
        <f t="shared" si="35"/>
        <v>44</v>
      </c>
      <c r="T50">
        <v>528</v>
      </c>
      <c r="U50">
        <v>742</v>
      </c>
      <c r="V50" t="s">
        <v>318</v>
      </c>
      <c r="W50">
        <v>3627.8629999999998</v>
      </c>
      <c r="X50">
        <v>1185.0930000000001</v>
      </c>
      <c r="Y50">
        <v>3.0609999999999999</v>
      </c>
      <c r="Z50">
        <v>4.4329999999999998</v>
      </c>
      <c r="AA50">
        <v>200.32465199999999</v>
      </c>
      <c r="AB50">
        <v>0.74604400000000004</v>
      </c>
      <c r="AC50">
        <v>52.952986000000003</v>
      </c>
      <c r="AD50" s="1">
        <v>357</v>
      </c>
      <c r="AE50">
        <v>0</v>
      </c>
      <c r="AF50">
        <v>44</v>
      </c>
      <c r="AG50">
        <v>61</v>
      </c>
      <c r="AH50">
        <v>18.109916999999999</v>
      </c>
      <c r="AI50">
        <v>0</v>
      </c>
      <c r="AJ50">
        <v>0</v>
      </c>
      <c r="AK50">
        <v>0</v>
      </c>
      <c r="AL50">
        <v>0</v>
      </c>
      <c r="AM50" t="s">
        <v>319</v>
      </c>
      <c r="AN50" t="s">
        <v>525</v>
      </c>
      <c r="AO50">
        <v>2672.4679999999998</v>
      </c>
      <c r="AR50" t="s">
        <v>118</v>
      </c>
      <c r="AS50" t="s">
        <v>122</v>
      </c>
      <c r="AT50" t="s">
        <v>239</v>
      </c>
      <c r="AU50" t="s">
        <v>318</v>
      </c>
      <c r="AV50" t="s">
        <v>223</v>
      </c>
      <c r="AW50">
        <v>5</v>
      </c>
      <c r="BB50">
        <v>0.76914297372401685</v>
      </c>
      <c r="BC50" t="s">
        <v>70</v>
      </c>
      <c r="BF50" t="s">
        <v>118</v>
      </c>
      <c r="BG50" t="s">
        <v>122</v>
      </c>
      <c r="BH50" t="s">
        <v>318</v>
      </c>
      <c r="BI50">
        <v>742</v>
      </c>
      <c r="BJ50">
        <v>5</v>
      </c>
      <c r="BK50" t="s">
        <v>239</v>
      </c>
      <c r="BL50" t="s">
        <v>235</v>
      </c>
      <c r="BM50">
        <v>0.76914297372401685</v>
      </c>
      <c r="BN50" t="s">
        <v>70</v>
      </c>
      <c r="BO50" t="s">
        <v>188</v>
      </c>
      <c r="BP50">
        <v>3627.8629999999998</v>
      </c>
    </row>
    <row r="51" spans="1:68" ht="16.5" x14ac:dyDescent="0.25">
      <c r="A51" s="127" t="str">
        <f t="shared" si="18"/>
        <v>인천교통공사</v>
      </c>
      <c r="B51" s="128" t="str">
        <f t="shared" si="19"/>
        <v>송생근</v>
      </c>
      <c r="C51" s="129" t="str">
        <f t="shared" si="20"/>
        <v>F</v>
      </c>
      <c r="D51" s="130">
        <f t="shared" si="21"/>
        <v>0.69970962017404104</v>
      </c>
      <c r="E51" s="131">
        <f t="shared" si="22"/>
        <v>3718</v>
      </c>
      <c r="F51" s="132" t="str">
        <f t="shared" si="23"/>
        <v>순환41</v>
      </c>
      <c r="G51" s="133" t="str">
        <f t="shared" si="24"/>
        <v>70바4925</v>
      </c>
      <c r="H51" s="134">
        <f t="shared" si="25"/>
        <v>9</v>
      </c>
      <c r="I51" s="135">
        <f t="shared" si="26"/>
        <v>2373.069</v>
      </c>
      <c r="J51" s="136">
        <f t="shared" si="27"/>
        <v>8.6648054001669788E-3</v>
      </c>
      <c r="K51" s="136">
        <f t="shared" si="28"/>
        <v>0.33208811748771505</v>
      </c>
      <c r="L51" s="136">
        <f t="shared" si="29"/>
        <v>0.11714787897022801</v>
      </c>
      <c r="M51" s="137">
        <f t="shared" si="30"/>
        <v>8.202</v>
      </c>
      <c r="N51" s="138">
        <f t="shared" si="31"/>
        <v>0</v>
      </c>
      <c r="O51" s="138">
        <f t="shared" si="32"/>
        <v>6.8687425439378291</v>
      </c>
      <c r="P51" s="231">
        <f t="shared" si="33"/>
        <v>1</v>
      </c>
      <c r="Q51" s="232">
        <f t="shared" si="34"/>
        <v>0</v>
      </c>
      <c r="R51" s="232">
        <f t="shared" si="35"/>
        <v>163</v>
      </c>
      <c r="T51">
        <v>528</v>
      </c>
      <c r="U51">
        <v>3718</v>
      </c>
      <c r="V51" t="s">
        <v>526</v>
      </c>
      <c r="W51">
        <v>2373.069</v>
      </c>
      <c r="X51">
        <v>1051.692</v>
      </c>
      <c r="Y51">
        <v>2.2559999999999998</v>
      </c>
      <c r="Z51">
        <v>8.202</v>
      </c>
      <c r="AA51">
        <v>156.34049899999999</v>
      </c>
      <c r="AB51">
        <v>1.35466</v>
      </c>
      <c r="AC51">
        <v>51.918821999999999</v>
      </c>
      <c r="AD51" s="1">
        <v>278</v>
      </c>
      <c r="AE51">
        <v>0</v>
      </c>
      <c r="AF51">
        <v>163</v>
      </c>
      <c r="AG51">
        <v>72</v>
      </c>
      <c r="AH51">
        <v>15.178850000000001</v>
      </c>
      <c r="AI51">
        <v>17.600000000000001</v>
      </c>
      <c r="AJ51">
        <v>0</v>
      </c>
      <c r="AK51">
        <v>1</v>
      </c>
      <c r="AL51">
        <v>22</v>
      </c>
      <c r="AM51" t="s">
        <v>527</v>
      </c>
      <c r="AN51" t="s">
        <v>528</v>
      </c>
      <c r="AO51">
        <v>905.74400000000003</v>
      </c>
      <c r="AR51" t="s">
        <v>118</v>
      </c>
      <c r="AS51" t="s">
        <v>120</v>
      </c>
      <c r="AT51" t="s">
        <v>458</v>
      </c>
      <c r="AU51" t="s">
        <v>526</v>
      </c>
      <c r="AV51" t="s">
        <v>223</v>
      </c>
      <c r="AW51">
        <v>9</v>
      </c>
      <c r="BB51">
        <v>0.69970962017404104</v>
      </c>
      <c r="BC51" t="s">
        <v>70</v>
      </c>
      <c r="BF51" t="s">
        <v>118</v>
      </c>
      <c r="BG51" t="s">
        <v>120</v>
      </c>
      <c r="BH51" t="s">
        <v>526</v>
      </c>
      <c r="BI51">
        <v>3718</v>
      </c>
      <c r="BJ51">
        <v>9</v>
      </c>
      <c r="BK51" t="s">
        <v>458</v>
      </c>
      <c r="BL51" t="s">
        <v>219</v>
      </c>
      <c r="BM51">
        <v>0.69970962017404104</v>
      </c>
      <c r="BN51" t="s">
        <v>70</v>
      </c>
      <c r="BO51" t="s">
        <v>188</v>
      </c>
      <c r="BP51">
        <v>2373.069</v>
      </c>
    </row>
    <row r="52" spans="1:68" ht="16.5" x14ac:dyDescent="0.25">
      <c r="A52" s="110" t="str">
        <f t="shared" si="18"/>
        <v>인천교통공사</v>
      </c>
      <c r="B52" s="111" t="str">
        <f t="shared" si="19"/>
        <v>송윤호</v>
      </c>
      <c r="C52" s="112" t="str">
        <f t="shared" si="20"/>
        <v>B</v>
      </c>
      <c r="D52" s="113">
        <f t="shared" si="21"/>
        <v>0.90910293428019384</v>
      </c>
      <c r="E52" s="114">
        <f t="shared" si="22"/>
        <v>7552</v>
      </c>
      <c r="F52" s="115" t="str">
        <f t="shared" si="23"/>
        <v>순환47</v>
      </c>
      <c r="G52" s="116" t="str">
        <f t="shared" si="24"/>
        <v>70바4943</v>
      </c>
      <c r="H52" s="117">
        <f t="shared" si="25"/>
        <v>2</v>
      </c>
      <c r="I52" s="118">
        <f t="shared" si="26"/>
        <v>2244.5349999999999</v>
      </c>
      <c r="J52" s="119">
        <f t="shared" si="27"/>
        <v>5.3080112580108103E-3</v>
      </c>
      <c r="K52" s="119">
        <f t="shared" si="28"/>
        <v>0.16678532207430355</v>
      </c>
      <c r="L52" s="119">
        <f t="shared" si="29"/>
        <v>6.2819247639266038E-2</v>
      </c>
      <c r="M52" s="120">
        <f t="shared" si="30"/>
        <v>2.6509999999999998</v>
      </c>
      <c r="N52" s="121">
        <f t="shared" si="31"/>
        <v>12.697507501553774</v>
      </c>
      <c r="O52" s="121">
        <f t="shared" si="32"/>
        <v>4.2325025005179251</v>
      </c>
      <c r="P52" s="233">
        <f t="shared" si="33"/>
        <v>0</v>
      </c>
      <c r="Q52" s="234">
        <f t="shared" si="34"/>
        <v>285</v>
      </c>
      <c r="R52" s="234">
        <f t="shared" si="35"/>
        <v>95</v>
      </c>
      <c r="T52">
        <v>528</v>
      </c>
      <c r="U52">
        <v>7552</v>
      </c>
      <c r="V52" t="s">
        <v>320</v>
      </c>
      <c r="W52">
        <v>2244.5349999999999</v>
      </c>
      <c r="X52">
        <v>667.34699999999998</v>
      </c>
      <c r="Y52">
        <v>3.363</v>
      </c>
      <c r="Z52">
        <v>2.6509999999999998</v>
      </c>
      <c r="AA52">
        <v>117.765387</v>
      </c>
      <c r="AB52">
        <v>0.62509999999999999</v>
      </c>
      <c r="AC52">
        <v>19.641538000000001</v>
      </c>
      <c r="AD52" s="1">
        <v>141</v>
      </c>
      <c r="AE52">
        <v>285</v>
      </c>
      <c r="AF52">
        <v>95</v>
      </c>
      <c r="AG52">
        <v>62</v>
      </c>
      <c r="AH52">
        <v>19.059377000000001</v>
      </c>
      <c r="AI52">
        <v>0</v>
      </c>
      <c r="AJ52">
        <v>0</v>
      </c>
      <c r="AK52">
        <v>0</v>
      </c>
      <c r="AL52">
        <v>0</v>
      </c>
      <c r="AM52" t="s">
        <v>321</v>
      </c>
      <c r="AN52" t="s">
        <v>529</v>
      </c>
      <c r="AO52">
        <v>2143.4859999999999</v>
      </c>
      <c r="AR52" t="s">
        <v>118</v>
      </c>
      <c r="AS52" t="s">
        <v>123</v>
      </c>
      <c r="AT52" t="s">
        <v>241</v>
      </c>
      <c r="AU52" t="s">
        <v>320</v>
      </c>
      <c r="AV52" t="s">
        <v>223</v>
      </c>
      <c r="AW52">
        <v>2</v>
      </c>
      <c r="BB52">
        <v>0.90910293428019384</v>
      </c>
      <c r="BC52" t="s">
        <v>68</v>
      </c>
      <c r="BF52" t="s">
        <v>118</v>
      </c>
      <c r="BG52" t="s">
        <v>123</v>
      </c>
      <c r="BH52" t="s">
        <v>320</v>
      </c>
      <c r="BI52">
        <v>7552</v>
      </c>
      <c r="BJ52">
        <v>2</v>
      </c>
      <c r="BK52" t="s">
        <v>241</v>
      </c>
      <c r="BL52" t="s">
        <v>240</v>
      </c>
      <c r="BM52">
        <v>0.90910293428019384</v>
      </c>
      <c r="BN52" t="s">
        <v>68</v>
      </c>
      <c r="BO52" t="s">
        <v>176</v>
      </c>
      <c r="BP52">
        <v>2244.5349999999999</v>
      </c>
    </row>
    <row r="53" spans="1:68" ht="16.5" x14ac:dyDescent="0.25">
      <c r="A53" s="127" t="str">
        <f t="shared" si="18"/>
        <v>인천교통공사</v>
      </c>
      <c r="B53" s="128" t="str">
        <f t="shared" si="19"/>
        <v>신동민</v>
      </c>
      <c r="C53" s="129" t="str">
        <f t="shared" si="20"/>
        <v>F</v>
      </c>
      <c r="D53" s="130">
        <f t="shared" si="21"/>
        <v>0.71201895218566214</v>
      </c>
      <c r="E53" s="131">
        <f t="shared" si="22"/>
        <v>2709</v>
      </c>
      <c r="F53" s="132" t="str">
        <f t="shared" si="23"/>
        <v>순환43</v>
      </c>
      <c r="G53" s="133" t="str">
        <f t="shared" si="24"/>
        <v>70바4939</v>
      </c>
      <c r="H53" s="134">
        <f t="shared" si="25"/>
        <v>4</v>
      </c>
      <c r="I53" s="135">
        <f t="shared" si="26"/>
        <v>2958.2339999999999</v>
      </c>
      <c r="J53" s="136">
        <f t="shared" si="27"/>
        <v>1.151610963314656E-2</v>
      </c>
      <c r="K53" s="136">
        <f t="shared" si="28"/>
        <v>0.28933772023343335</v>
      </c>
      <c r="L53" s="136">
        <f t="shared" si="29"/>
        <v>9.8369500181527222E-2</v>
      </c>
      <c r="M53" s="137">
        <f t="shared" si="30"/>
        <v>5.66</v>
      </c>
      <c r="N53" s="138">
        <f t="shared" si="31"/>
        <v>0</v>
      </c>
      <c r="O53" s="138">
        <f t="shared" si="32"/>
        <v>1.1831383183345199</v>
      </c>
      <c r="P53" s="231">
        <f t="shared" si="33"/>
        <v>3</v>
      </c>
      <c r="Q53" s="232">
        <f t="shared" si="34"/>
        <v>0</v>
      </c>
      <c r="R53" s="232">
        <f t="shared" si="35"/>
        <v>35</v>
      </c>
      <c r="T53">
        <v>528</v>
      </c>
      <c r="U53">
        <v>2709</v>
      </c>
      <c r="V53" t="s">
        <v>322</v>
      </c>
      <c r="W53">
        <v>2958.2339999999999</v>
      </c>
      <c r="X53">
        <v>1051.133</v>
      </c>
      <c r="Y53">
        <v>2.8140000000000001</v>
      </c>
      <c r="Z53">
        <v>5.66</v>
      </c>
      <c r="AA53">
        <v>176.10217900000001</v>
      </c>
      <c r="AB53">
        <v>2.0280119999999999</v>
      </c>
      <c r="AC53">
        <v>50.953003000000002</v>
      </c>
      <c r="AD53" s="1">
        <v>291</v>
      </c>
      <c r="AE53">
        <v>0</v>
      </c>
      <c r="AF53">
        <v>35</v>
      </c>
      <c r="AG53">
        <v>62</v>
      </c>
      <c r="AH53">
        <v>16.798394999999999</v>
      </c>
      <c r="AI53">
        <v>0</v>
      </c>
      <c r="AJ53">
        <v>0</v>
      </c>
      <c r="AK53">
        <v>3</v>
      </c>
      <c r="AL53">
        <v>72</v>
      </c>
      <c r="AM53" t="s">
        <v>323</v>
      </c>
      <c r="AN53" t="s">
        <v>530</v>
      </c>
      <c r="AO53">
        <v>2184.3130000000001</v>
      </c>
      <c r="AR53" t="s">
        <v>118</v>
      </c>
      <c r="AS53" t="s">
        <v>122</v>
      </c>
      <c r="AT53" t="s">
        <v>237</v>
      </c>
      <c r="AU53" t="s">
        <v>322</v>
      </c>
      <c r="AV53" t="s">
        <v>223</v>
      </c>
      <c r="AW53">
        <v>4</v>
      </c>
      <c r="BB53">
        <v>0.71201895218566214</v>
      </c>
      <c r="BC53" t="s">
        <v>70</v>
      </c>
      <c r="BF53" t="s">
        <v>118</v>
      </c>
      <c r="BG53" t="s">
        <v>122</v>
      </c>
      <c r="BH53" t="s">
        <v>322</v>
      </c>
      <c r="BI53">
        <v>2709</v>
      </c>
      <c r="BJ53">
        <v>4</v>
      </c>
      <c r="BK53" t="s">
        <v>237</v>
      </c>
      <c r="BL53" t="s">
        <v>244</v>
      </c>
      <c r="BM53">
        <v>0.71201895218566214</v>
      </c>
      <c r="BN53" t="s">
        <v>70</v>
      </c>
      <c r="BO53" t="s">
        <v>188</v>
      </c>
      <c r="BP53">
        <v>2958.2339999999999</v>
      </c>
    </row>
    <row r="54" spans="1:68" ht="16.5" x14ac:dyDescent="0.25">
      <c r="A54" s="110" t="str">
        <f t="shared" si="18"/>
        <v>인천교통공사</v>
      </c>
      <c r="B54" s="111" t="str">
        <f t="shared" si="19"/>
        <v>신소연</v>
      </c>
      <c r="C54" s="112" t="str">
        <f t="shared" si="20"/>
        <v>F</v>
      </c>
      <c r="D54" s="113">
        <f t="shared" si="21"/>
        <v>0.71748652720939055</v>
      </c>
      <c r="E54" s="114">
        <f t="shared" si="22"/>
        <v>6034</v>
      </c>
      <c r="F54" s="115" t="str">
        <f t="shared" si="23"/>
        <v>순환42</v>
      </c>
      <c r="G54" s="116" t="str">
        <f t="shared" si="24"/>
        <v>70바4929</v>
      </c>
      <c r="H54" s="117">
        <f t="shared" si="25"/>
        <v>5</v>
      </c>
      <c r="I54" s="118">
        <f t="shared" si="26"/>
        <v>1979.4770000000001</v>
      </c>
      <c r="J54" s="119">
        <f t="shared" si="27"/>
        <v>1.0333372593535277E-2</v>
      </c>
      <c r="K54" s="119">
        <f t="shared" si="28"/>
        <v>0.41081886085446884</v>
      </c>
      <c r="L54" s="119">
        <f t="shared" si="29"/>
        <v>0.12730635415314245</v>
      </c>
      <c r="M54" s="120">
        <f t="shared" si="30"/>
        <v>7.0209999999999999</v>
      </c>
      <c r="N54" s="121">
        <f t="shared" si="31"/>
        <v>64.815100150191185</v>
      </c>
      <c r="O54" s="121">
        <f t="shared" si="32"/>
        <v>14.902926379038503</v>
      </c>
      <c r="P54" s="233">
        <f t="shared" si="33"/>
        <v>3</v>
      </c>
      <c r="Q54" s="234">
        <f t="shared" si="34"/>
        <v>1283</v>
      </c>
      <c r="R54" s="234">
        <f t="shared" si="35"/>
        <v>295</v>
      </c>
      <c r="T54">
        <v>528</v>
      </c>
      <c r="U54">
        <v>6034</v>
      </c>
      <c r="V54" t="s">
        <v>531</v>
      </c>
      <c r="W54">
        <v>1979.4770000000001</v>
      </c>
      <c r="X54">
        <v>896.23400000000004</v>
      </c>
      <c r="Y54">
        <v>2.2090000000000001</v>
      </c>
      <c r="Z54">
        <v>7.0209999999999999</v>
      </c>
      <c r="AA54">
        <v>157.81885199999999</v>
      </c>
      <c r="AB54">
        <v>1.6308009999999999</v>
      </c>
      <c r="AC54">
        <v>64.834961000000007</v>
      </c>
      <c r="AD54" s="1">
        <v>252</v>
      </c>
      <c r="AE54">
        <v>1283</v>
      </c>
      <c r="AF54">
        <v>295</v>
      </c>
      <c r="AG54">
        <v>107</v>
      </c>
      <c r="AH54">
        <v>12.542714999999999</v>
      </c>
      <c r="AI54">
        <v>64.400000000000006</v>
      </c>
      <c r="AJ54">
        <v>11.8</v>
      </c>
      <c r="AK54">
        <v>3</v>
      </c>
      <c r="AL54">
        <v>382</v>
      </c>
      <c r="AM54" t="s">
        <v>532</v>
      </c>
      <c r="AN54" t="s">
        <v>533</v>
      </c>
      <c r="AO54">
        <v>1423.8810000000001</v>
      </c>
      <c r="AR54" t="s">
        <v>118</v>
      </c>
      <c r="AS54" t="s">
        <v>121</v>
      </c>
      <c r="AT54" t="s">
        <v>227</v>
      </c>
      <c r="AU54" t="s">
        <v>531</v>
      </c>
      <c r="AV54" t="s">
        <v>223</v>
      </c>
      <c r="AW54">
        <v>5</v>
      </c>
      <c r="BB54">
        <v>0.71748652720939055</v>
      </c>
      <c r="BC54" t="s">
        <v>70</v>
      </c>
      <c r="BF54" t="s">
        <v>118</v>
      </c>
      <c r="BG54" t="s">
        <v>121</v>
      </c>
      <c r="BH54" t="s">
        <v>531</v>
      </c>
      <c r="BI54">
        <v>6034</v>
      </c>
      <c r="BJ54">
        <v>5</v>
      </c>
      <c r="BK54" t="s">
        <v>227</v>
      </c>
      <c r="BL54" t="s">
        <v>230</v>
      </c>
      <c r="BM54">
        <v>0.71748652720939055</v>
      </c>
      <c r="BN54" t="s">
        <v>70</v>
      </c>
      <c r="BO54" t="s">
        <v>188</v>
      </c>
      <c r="BP54">
        <v>1979.4770000000001</v>
      </c>
    </row>
    <row r="55" spans="1:68" ht="16.5" x14ac:dyDescent="0.25">
      <c r="A55" s="127" t="str">
        <f t="shared" si="18"/>
        <v>인천교통공사</v>
      </c>
      <c r="B55" s="128" t="str">
        <f t="shared" si="19"/>
        <v>신숙현</v>
      </c>
      <c r="C55" s="129" t="str">
        <f t="shared" si="20"/>
        <v>B</v>
      </c>
      <c r="D55" s="130">
        <f t="shared" si="21"/>
        <v>0.9472524318134421</v>
      </c>
      <c r="E55" s="131">
        <f t="shared" si="22"/>
        <v>1839</v>
      </c>
      <c r="F55" s="132" t="str">
        <f t="shared" si="23"/>
        <v>순환42</v>
      </c>
      <c r="G55" s="133" t="str">
        <f t="shared" si="24"/>
        <v>70바4928</v>
      </c>
      <c r="H55" s="134">
        <f t="shared" si="25"/>
        <v>3</v>
      </c>
      <c r="I55" s="135">
        <f t="shared" si="26"/>
        <v>3061.2809999999999</v>
      </c>
      <c r="J55" s="136">
        <f t="shared" si="27"/>
        <v>7.9452353640523023E-3</v>
      </c>
      <c r="K55" s="136">
        <f t="shared" si="28"/>
        <v>0.29268565853115036</v>
      </c>
      <c r="L55" s="136">
        <f t="shared" si="29"/>
        <v>7.3498643215046247E-2</v>
      </c>
      <c r="M55" s="137">
        <f t="shared" si="30"/>
        <v>1.79</v>
      </c>
      <c r="N55" s="138">
        <f t="shared" si="31"/>
        <v>0</v>
      </c>
      <c r="O55" s="138">
        <f t="shared" si="32"/>
        <v>0.45732489111584335</v>
      </c>
      <c r="P55" s="231">
        <f t="shared" si="33"/>
        <v>0</v>
      </c>
      <c r="Q55" s="232">
        <f t="shared" si="34"/>
        <v>0</v>
      </c>
      <c r="R55" s="232">
        <f t="shared" si="35"/>
        <v>14</v>
      </c>
      <c r="T55">
        <v>528</v>
      </c>
      <c r="U55">
        <v>1839</v>
      </c>
      <c r="V55" t="s">
        <v>324</v>
      </c>
      <c r="W55">
        <v>3061.2809999999999</v>
      </c>
      <c r="X55">
        <v>926.024</v>
      </c>
      <c r="Y55">
        <v>3.306</v>
      </c>
      <c r="Z55">
        <v>1.79</v>
      </c>
      <c r="AA55">
        <v>209.51827399999999</v>
      </c>
      <c r="AB55">
        <v>1.6646719999999999</v>
      </c>
      <c r="AC55">
        <v>61.322994000000001</v>
      </c>
      <c r="AD55" s="1">
        <v>225</v>
      </c>
      <c r="AE55">
        <v>0</v>
      </c>
      <c r="AF55">
        <v>14</v>
      </c>
      <c r="AG55">
        <v>58</v>
      </c>
      <c r="AH55">
        <v>14.611045000000001</v>
      </c>
      <c r="AI55">
        <v>0</v>
      </c>
      <c r="AJ55">
        <v>0</v>
      </c>
      <c r="AK55">
        <v>0</v>
      </c>
      <c r="AL55">
        <v>0</v>
      </c>
      <c r="AM55" t="s">
        <v>325</v>
      </c>
      <c r="AN55" t="s">
        <v>534</v>
      </c>
      <c r="AO55">
        <v>2371.846</v>
      </c>
      <c r="AR55" t="s">
        <v>118</v>
      </c>
      <c r="AS55" t="s">
        <v>121</v>
      </c>
      <c r="AT55" t="s">
        <v>226</v>
      </c>
      <c r="AU55" t="s">
        <v>324</v>
      </c>
      <c r="AV55" t="s">
        <v>223</v>
      </c>
      <c r="AW55">
        <v>3</v>
      </c>
      <c r="BB55">
        <v>0.9472524318134421</v>
      </c>
      <c r="BC55" t="s">
        <v>68</v>
      </c>
      <c r="BF55" t="s">
        <v>118</v>
      </c>
      <c r="BG55" t="s">
        <v>121</v>
      </c>
      <c r="BH55" t="s">
        <v>324</v>
      </c>
      <c r="BI55">
        <v>1839</v>
      </c>
      <c r="BJ55">
        <v>3</v>
      </c>
      <c r="BK55" t="s">
        <v>226</v>
      </c>
      <c r="BL55" t="s">
        <v>231</v>
      </c>
      <c r="BM55">
        <v>0.9472524318134421</v>
      </c>
      <c r="BN55" t="s">
        <v>68</v>
      </c>
      <c r="BO55" t="s">
        <v>176</v>
      </c>
      <c r="BP55">
        <v>3061.2809999999999</v>
      </c>
    </row>
    <row r="56" spans="1:68" ht="16.5" x14ac:dyDescent="0.25">
      <c r="A56" s="110" t="str">
        <f t="shared" si="18"/>
        <v>인천교통공사</v>
      </c>
      <c r="B56" s="111" t="str">
        <f t="shared" si="19"/>
        <v>신정호</v>
      </c>
      <c r="C56" s="112" t="str">
        <f t="shared" si="20"/>
        <v>F</v>
      </c>
      <c r="D56" s="113">
        <f t="shared" si="21"/>
        <v>0.6853315933780304</v>
      </c>
      <c r="E56" s="114">
        <f t="shared" si="22"/>
        <v>5990</v>
      </c>
      <c r="F56" s="115" t="str">
        <f t="shared" si="23"/>
        <v>순환42</v>
      </c>
      <c r="G56" s="116" t="str">
        <f t="shared" si="24"/>
        <v>70바4933</v>
      </c>
      <c r="H56" s="117">
        <f t="shared" si="25"/>
        <v>10</v>
      </c>
      <c r="I56" s="118">
        <f t="shared" si="26"/>
        <v>2774.7050000000004</v>
      </c>
      <c r="J56" s="119">
        <f t="shared" si="27"/>
        <v>1.5413872345699771E-2</v>
      </c>
      <c r="K56" s="119">
        <f t="shared" si="28"/>
        <v>0.37593693114246712</v>
      </c>
      <c r="L56" s="119">
        <f t="shared" si="29"/>
        <v>0.17587455242989794</v>
      </c>
      <c r="M56" s="120">
        <f t="shared" si="30"/>
        <v>8.3819999999999997</v>
      </c>
      <c r="N56" s="121">
        <f t="shared" si="31"/>
        <v>7.0998538583380935</v>
      </c>
      <c r="O56" s="121">
        <f t="shared" si="32"/>
        <v>22.452837328652958</v>
      </c>
      <c r="P56" s="233">
        <f t="shared" si="33"/>
        <v>2</v>
      </c>
      <c r="Q56" s="234">
        <f t="shared" si="34"/>
        <v>197</v>
      </c>
      <c r="R56" s="234">
        <f t="shared" si="35"/>
        <v>623</v>
      </c>
      <c r="T56">
        <v>528</v>
      </c>
      <c r="U56">
        <v>5990</v>
      </c>
      <c r="V56" t="s">
        <v>535</v>
      </c>
      <c r="W56">
        <v>2774.7049999999999</v>
      </c>
      <c r="X56">
        <v>1293.9079999999999</v>
      </c>
      <c r="Y56">
        <v>2.1440000000000001</v>
      </c>
      <c r="Z56">
        <v>8.3819999999999997</v>
      </c>
      <c r="AA56">
        <v>190.08493999999999</v>
      </c>
      <c r="AB56">
        <v>2.929945</v>
      </c>
      <c r="AC56">
        <v>71.459948999999995</v>
      </c>
      <c r="AD56" s="1">
        <v>488</v>
      </c>
      <c r="AE56">
        <v>197</v>
      </c>
      <c r="AF56">
        <v>623</v>
      </c>
      <c r="AG56">
        <v>65</v>
      </c>
      <c r="AH56">
        <v>14.597184</v>
      </c>
      <c r="AI56">
        <v>9.9</v>
      </c>
      <c r="AJ56">
        <v>0</v>
      </c>
      <c r="AK56">
        <v>2</v>
      </c>
      <c r="AL56">
        <v>21</v>
      </c>
      <c r="AM56" t="s">
        <v>536</v>
      </c>
      <c r="AN56" t="s">
        <v>537</v>
      </c>
      <c r="AO56">
        <v>814.34500000000003</v>
      </c>
      <c r="AR56" t="s">
        <v>118</v>
      </c>
      <c r="AS56" t="s">
        <v>121</v>
      </c>
      <c r="AT56" t="s">
        <v>231</v>
      </c>
      <c r="AU56" t="s">
        <v>535</v>
      </c>
      <c r="AV56" t="s">
        <v>223</v>
      </c>
      <c r="AW56">
        <v>10</v>
      </c>
      <c r="BB56">
        <v>0.6853315933780304</v>
      </c>
      <c r="BC56" t="s">
        <v>70</v>
      </c>
      <c r="BF56" t="s">
        <v>118</v>
      </c>
      <c r="BG56" t="s">
        <v>121</v>
      </c>
      <c r="BH56" t="s">
        <v>535</v>
      </c>
      <c r="BI56">
        <v>5990</v>
      </c>
      <c r="BJ56">
        <v>10</v>
      </c>
      <c r="BK56" t="s">
        <v>231</v>
      </c>
      <c r="BL56" t="s">
        <v>230</v>
      </c>
      <c r="BM56">
        <v>0.6853315933780304</v>
      </c>
      <c r="BN56" t="s">
        <v>70</v>
      </c>
      <c r="BO56" t="s">
        <v>188</v>
      </c>
      <c r="BP56">
        <v>2774.7050000000004</v>
      </c>
    </row>
    <row r="57" spans="1:68" ht="16.5" x14ac:dyDescent="0.25">
      <c r="A57" s="127" t="str">
        <f t="shared" si="18"/>
        <v>인천교통공사</v>
      </c>
      <c r="B57" s="128" t="str">
        <f t="shared" si="19"/>
        <v>심순기</v>
      </c>
      <c r="C57" s="129" t="str">
        <f t="shared" si="20"/>
        <v>F</v>
      </c>
      <c r="D57" s="130">
        <f t="shared" si="21"/>
        <v>0.72488382477860713</v>
      </c>
      <c r="E57" s="131">
        <f t="shared" si="22"/>
        <v>8552</v>
      </c>
      <c r="F57" s="132" t="str">
        <f t="shared" si="23"/>
        <v>63</v>
      </c>
      <c r="G57" s="133" t="str">
        <f t="shared" si="24"/>
        <v>70바4905</v>
      </c>
      <c r="H57" s="134">
        <f t="shared" si="25"/>
        <v>3</v>
      </c>
      <c r="I57" s="135">
        <f t="shared" si="26"/>
        <v>2839.5430000000001</v>
      </c>
      <c r="J57" s="136">
        <f t="shared" si="27"/>
        <v>6.5589178620661494E-3</v>
      </c>
      <c r="K57" s="136">
        <f t="shared" si="28"/>
        <v>0.3461162832302867</v>
      </c>
      <c r="L57" s="136">
        <f t="shared" si="29"/>
        <v>0.16340657633992511</v>
      </c>
      <c r="M57" s="137">
        <f t="shared" si="30"/>
        <v>8.6769999999999996</v>
      </c>
      <c r="N57" s="138">
        <f t="shared" si="31"/>
        <v>0.27866194891987145</v>
      </c>
      <c r="O57" s="138">
        <f t="shared" si="32"/>
        <v>2.2989610785889396</v>
      </c>
      <c r="P57" s="231">
        <f t="shared" si="33"/>
        <v>0</v>
      </c>
      <c r="Q57" s="232">
        <f t="shared" si="34"/>
        <v>8</v>
      </c>
      <c r="R57" s="232">
        <f t="shared" si="35"/>
        <v>66</v>
      </c>
      <c r="T57">
        <v>528</v>
      </c>
      <c r="U57">
        <v>8552</v>
      </c>
      <c r="V57" t="s">
        <v>326</v>
      </c>
      <c r="W57">
        <v>2870.8620000000001</v>
      </c>
      <c r="X57">
        <v>1123.567</v>
      </c>
      <c r="Y57">
        <v>2.5550000000000002</v>
      </c>
      <c r="Z57">
        <v>8.6769999999999996</v>
      </c>
      <c r="AA57">
        <v>174.223557</v>
      </c>
      <c r="AB57">
        <v>1.1427179999999999</v>
      </c>
      <c r="AC57">
        <v>60.301609999999997</v>
      </c>
      <c r="AD57" s="1">
        <v>464</v>
      </c>
      <c r="AE57">
        <v>8</v>
      </c>
      <c r="AF57">
        <v>66</v>
      </c>
      <c r="AG57">
        <v>77</v>
      </c>
      <c r="AH57">
        <v>16.478034999999998</v>
      </c>
      <c r="AI57">
        <v>393.3</v>
      </c>
      <c r="AJ57">
        <v>0</v>
      </c>
      <c r="AK57">
        <v>0</v>
      </c>
      <c r="AL57">
        <v>0</v>
      </c>
      <c r="AM57" t="s">
        <v>327</v>
      </c>
      <c r="AN57" t="s">
        <v>538</v>
      </c>
      <c r="AO57">
        <v>2327.241</v>
      </c>
      <c r="AR57" t="s">
        <v>118</v>
      </c>
      <c r="AS57" t="s">
        <v>119</v>
      </c>
      <c r="AT57" t="s">
        <v>201</v>
      </c>
      <c r="AU57" t="s">
        <v>326</v>
      </c>
      <c r="AV57" t="s">
        <v>48</v>
      </c>
      <c r="AW57">
        <v>3</v>
      </c>
      <c r="BB57">
        <v>0.72488382477860713</v>
      </c>
      <c r="BC57" t="s">
        <v>70</v>
      </c>
      <c r="BF57" t="s">
        <v>118</v>
      </c>
      <c r="BG57" t="s">
        <v>119</v>
      </c>
      <c r="BH57" t="s">
        <v>326</v>
      </c>
      <c r="BI57">
        <v>8552</v>
      </c>
      <c r="BJ57">
        <v>3</v>
      </c>
      <c r="BK57" t="s">
        <v>201</v>
      </c>
      <c r="BL57" t="s">
        <v>207</v>
      </c>
      <c r="BM57">
        <v>0.72488382477860713</v>
      </c>
      <c r="BN57" t="s">
        <v>70</v>
      </c>
      <c r="BO57" t="s">
        <v>188</v>
      </c>
      <c r="BP57">
        <v>2839.5430000000001</v>
      </c>
    </row>
    <row r="58" spans="1:68" ht="16.5" x14ac:dyDescent="0.25">
      <c r="A58" s="110" t="str">
        <f t="shared" si="18"/>
        <v>인천교통공사</v>
      </c>
      <c r="B58" s="111" t="str">
        <f t="shared" si="19"/>
        <v>안길도</v>
      </c>
      <c r="C58" s="112" t="str">
        <f t="shared" si="20"/>
        <v>D</v>
      </c>
      <c r="D58" s="113">
        <f t="shared" si="21"/>
        <v>0.8426265729361968</v>
      </c>
      <c r="E58" s="114">
        <f t="shared" si="22"/>
        <v>7731</v>
      </c>
      <c r="F58" s="115" t="str">
        <f t="shared" si="23"/>
        <v>순환47</v>
      </c>
      <c r="G58" s="116" t="str">
        <f t="shared" si="24"/>
        <v>70바4942</v>
      </c>
      <c r="H58" s="117">
        <f t="shared" si="25"/>
        <v>2</v>
      </c>
      <c r="I58" s="118">
        <f t="shared" si="26"/>
        <v>1991.3029999999999</v>
      </c>
      <c r="J58" s="119">
        <f t="shared" si="27"/>
        <v>4.4451570534657665E-3</v>
      </c>
      <c r="K58" s="119">
        <f t="shared" si="28"/>
        <v>0.2724609917363659</v>
      </c>
      <c r="L58" s="119">
        <f t="shared" si="29"/>
        <v>6.7794805712641432E-2</v>
      </c>
      <c r="M58" s="120">
        <f t="shared" si="30"/>
        <v>3.0139999999999998</v>
      </c>
      <c r="N58" s="121">
        <f t="shared" si="31"/>
        <v>5.0218374601956606E-2</v>
      </c>
      <c r="O58" s="121">
        <f t="shared" si="32"/>
        <v>1.0545858666410888</v>
      </c>
      <c r="P58" s="233">
        <f t="shared" si="33"/>
        <v>0</v>
      </c>
      <c r="Q58" s="234">
        <f t="shared" si="34"/>
        <v>1</v>
      </c>
      <c r="R58" s="234">
        <f t="shared" si="35"/>
        <v>21</v>
      </c>
      <c r="T58">
        <v>528</v>
      </c>
      <c r="U58">
        <v>7731</v>
      </c>
      <c r="V58" t="s">
        <v>328</v>
      </c>
      <c r="W58">
        <v>1991.3030000000001</v>
      </c>
      <c r="X58">
        <v>639.96699999999998</v>
      </c>
      <c r="Y58">
        <v>3.1120000000000001</v>
      </c>
      <c r="Z58">
        <v>3.0139999999999998</v>
      </c>
      <c r="AA58">
        <v>123.464929</v>
      </c>
      <c r="AB58">
        <v>0.548821</v>
      </c>
      <c r="AC58">
        <v>33.639377000000003</v>
      </c>
      <c r="AD58" s="1">
        <v>135</v>
      </c>
      <c r="AE58">
        <v>1</v>
      </c>
      <c r="AF58">
        <v>21</v>
      </c>
      <c r="AG58">
        <v>59</v>
      </c>
      <c r="AH58">
        <v>16.128491</v>
      </c>
      <c r="AI58">
        <v>0</v>
      </c>
      <c r="AJ58">
        <v>0</v>
      </c>
      <c r="AK58">
        <v>0</v>
      </c>
      <c r="AL58">
        <v>0</v>
      </c>
      <c r="AM58" t="s">
        <v>329</v>
      </c>
      <c r="AN58" t="s">
        <v>539</v>
      </c>
      <c r="AO58">
        <v>1879.117</v>
      </c>
      <c r="AR58" t="s">
        <v>118</v>
      </c>
      <c r="AS58" t="s">
        <v>123</v>
      </c>
      <c r="AT58" t="s">
        <v>240</v>
      </c>
      <c r="AU58" t="s">
        <v>328</v>
      </c>
      <c r="AV58" t="s">
        <v>223</v>
      </c>
      <c r="AW58">
        <v>2</v>
      </c>
      <c r="BB58">
        <v>0.8426265729361968</v>
      </c>
      <c r="BC58" t="s">
        <v>67</v>
      </c>
      <c r="BF58" t="s">
        <v>118</v>
      </c>
      <c r="BG58" t="s">
        <v>123</v>
      </c>
      <c r="BH58" t="s">
        <v>328</v>
      </c>
      <c r="BI58">
        <v>7731</v>
      </c>
      <c r="BJ58">
        <v>2</v>
      </c>
      <c r="BK58" t="s">
        <v>240</v>
      </c>
      <c r="BL58" t="s">
        <v>244</v>
      </c>
      <c r="BM58">
        <v>0.8426265729361968</v>
      </c>
      <c r="BN58" t="s">
        <v>67</v>
      </c>
      <c r="BO58" t="s">
        <v>179</v>
      </c>
      <c r="BP58">
        <v>1991.3029999999999</v>
      </c>
    </row>
    <row r="59" spans="1:68" ht="16.5" x14ac:dyDescent="0.25">
      <c r="A59" s="127" t="str">
        <f t="shared" si="18"/>
        <v>인천교통공사</v>
      </c>
      <c r="B59" s="128" t="str">
        <f t="shared" si="19"/>
        <v>안험</v>
      </c>
      <c r="C59" s="129" t="str">
        <f t="shared" si="20"/>
        <v>F</v>
      </c>
      <c r="D59" s="130">
        <f t="shared" si="21"/>
        <v>0.68717297898937302</v>
      </c>
      <c r="E59" s="131">
        <f t="shared" si="22"/>
        <v>1092</v>
      </c>
      <c r="F59" s="132" t="str">
        <f t="shared" si="23"/>
        <v>63</v>
      </c>
      <c r="G59" s="133" t="str">
        <f t="shared" si="24"/>
        <v>70바4913</v>
      </c>
      <c r="H59" s="134">
        <f t="shared" si="25"/>
        <v>6</v>
      </c>
      <c r="I59" s="135">
        <f t="shared" si="26"/>
        <v>2776.6040000000003</v>
      </c>
      <c r="J59" s="136">
        <f t="shared" si="27"/>
        <v>2.3304602482377382E-2</v>
      </c>
      <c r="K59" s="136">
        <f t="shared" si="28"/>
        <v>0.37406494274276048</v>
      </c>
      <c r="L59" s="136">
        <f t="shared" si="29"/>
        <v>0.25030576920583558</v>
      </c>
      <c r="M59" s="137">
        <f t="shared" si="30"/>
        <v>12.914999999999999</v>
      </c>
      <c r="N59" s="138">
        <f t="shared" si="31"/>
        <v>0.10802857571884915</v>
      </c>
      <c r="O59" s="138">
        <f t="shared" si="32"/>
        <v>12.7473719348242</v>
      </c>
      <c r="P59" s="231">
        <f t="shared" si="33"/>
        <v>7</v>
      </c>
      <c r="Q59" s="232">
        <f t="shared" si="34"/>
        <v>3</v>
      </c>
      <c r="R59" s="232">
        <f t="shared" si="35"/>
        <v>354</v>
      </c>
      <c r="T59">
        <v>528</v>
      </c>
      <c r="U59">
        <v>1092</v>
      </c>
      <c r="V59" t="s">
        <v>330</v>
      </c>
      <c r="W59">
        <v>2777.0430000000001</v>
      </c>
      <c r="X59">
        <v>1152.7239999999999</v>
      </c>
      <c r="Y59">
        <v>2.4089999999999998</v>
      </c>
      <c r="Z59">
        <v>12.914999999999999</v>
      </c>
      <c r="AA59">
        <v>164.724672</v>
      </c>
      <c r="AB59">
        <v>3.8388429999999998</v>
      </c>
      <c r="AC59">
        <v>61.617725</v>
      </c>
      <c r="AD59" s="1">
        <v>695</v>
      </c>
      <c r="AE59">
        <v>3</v>
      </c>
      <c r="AF59">
        <v>354</v>
      </c>
      <c r="AG59">
        <v>70</v>
      </c>
      <c r="AH59">
        <v>16.858694</v>
      </c>
      <c r="AI59">
        <v>129.4</v>
      </c>
      <c r="AJ59">
        <v>0</v>
      </c>
      <c r="AK59">
        <v>7</v>
      </c>
      <c r="AL59">
        <v>873</v>
      </c>
      <c r="AM59" t="s">
        <v>331</v>
      </c>
      <c r="AN59" t="s">
        <v>540</v>
      </c>
      <c r="AO59">
        <v>1930.559</v>
      </c>
      <c r="AR59" t="s">
        <v>118</v>
      </c>
      <c r="AS59" t="s">
        <v>119</v>
      </c>
      <c r="AT59" t="s">
        <v>210</v>
      </c>
      <c r="AU59" t="s">
        <v>330</v>
      </c>
      <c r="AV59" t="s">
        <v>48</v>
      </c>
      <c r="AW59">
        <v>6</v>
      </c>
      <c r="BB59">
        <v>0.68717297898937302</v>
      </c>
      <c r="BC59" t="s">
        <v>70</v>
      </c>
      <c r="BF59" t="s">
        <v>118</v>
      </c>
      <c r="BG59" t="s">
        <v>119</v>
      </c>
      <c r="BH59" t="s">
        <v>330</v>
      </c>
      <c r="BI59">
        <v>1092</v>
      </c>
      <c r="BJ59">
        <v>6</v>
      </c>
      <c r="BK59" t="s">
        <v>210</v>
      </c>
      <c r="BL59" t="s">
        <v>243</v>
      </c>
      <c r="BM59">
        <v>0.68717297898937302</v>
      </c>
      <c r="BN59" t="s">
        <v>70</v>
      </c>
      <c r="BO59" t="s">
        <v>188</v>
      </c>
      <c r="BP59">
        <v>2776.6040000000003</v>
      </c>
    </row>
    <row r="60" spans="1:68" ht="16.5" x14ac:dyDescent="0.25">
      <c r="A60" s="110" t="str">
        <f t="shared" si="18"/>
        <v>인천교통공사</v>
      </c>
      <c r="B60" s="111" t="str">
        <f t="shared" si="19"/>
        <v>안희열</v>
      </c>
      <c r="C60" s="112" t="str">
        <f t="shared" si="20"/>
        <v>D</v>
      </c>
      <c r="D60" s="113">
        <f t="shared" si="21"/>
        <v>0.81863656514082384</v>
      </c>
      <c r="E60" s="114">
        <f t="shared" si="22"/>
        <v>8233</v>
      </c>
      <c r="F60" s="115" t="str">
        <f t="shared" si="23"/>
        <v>63</v>
      </c>
      <c r="G60" s="116" t="str">
        <f t="shared" si="24"/>
        <v>70바4917</v>
      </c>
      <c r="H60" s="117">
        <f t="shared" si="25"/>
        <v>7</v>
      </c>
      <c r="I60" s="118">
        <f t="shared" si="26"/>
        <v>2300.165</v>
      </c>
      <c r="J60" s="119">
        <f t="shared" si="27"/>
        <v>3.3204356601803566E-3</v>
      </c>
      <c r="K60" s="119">
        <f t="shared" si="28"/>
        <v>0.31156687624773233</v>
      </c>
      <c r="L60" s="119">
        <f t="shared" si="29"/>
        <v>0.12346940328193848</v>
      </c>
      <c r="M60" s="120">
        <f t="shared" si="30"/>
        <v>7.9740000000000002</v>
      </c>
      <c r="N60" s="121">
        <f t="shared" si="31"/>
        <v>0.39127627800614306</v>
      </c>
      <c r="O60" s="121">
        <f t="shared" si="32"/>
        <v>4.9561661880778116</v>
      </c>
      <c r="P60" s="233">
        <f t="shared" si="33"/>
        <v>0</v>
      </c>
      <c r="Q60" s="234">
        <f t="shared" si="34"/>
        <v>9</v>
      </c>
      <c r="R60" s="234">
        <f t="shared" si="35"/>
        <v>114</v>
      </c>
      <c r="T60">
        <v>528</v>
      </c>
      <c r="U60">
        <v>8233</v>
      </c>
      <c r="V60" t="s">
        <v>332</v>
      </c>
      <c r="W60">
        <v>2300.165</v>
      </c>
      <c r="X60">
        <v>804.13900000000001</v>
      </c>
      <c r="Y60">
        <v>2.86</v>
      </c>
      <c r="Z60">
        <v>7.9740000000000002</v>
      </c>
      <c r="AA60">
        <v>136.09690000000001</v>
      </c>
      <c r="AB60">
        <v>0.451901</v>
      </c>
      <c r="AC60">
        <v>42.403286000000001</v>
      </c>
      <c r="AD60" s="1">
        <v>284</v>
      </c>
      <c r="AE60">
        <v>9</v>
      </c>
      <c r="AF60">
        <v>114</v>
      </c>
      <c r="AG60">
        <v>72</v>
      </c>
      <c r="AH60">
        <v>16.900936000000002</v>
      </c>
      <c r="AI60">
        <v>222.6</v>
      </c>
      <c r="AJ60">
        <v>0</v>
      </c>
      <c r="AK60">
        <v>0</v>
      </c>
      <c r="AL60">
        <v>0</v>
      </c>
      <c r="AM60" t="s">
        <v>333</v>
      </c>
      <c r="AN60" t="s">
        <v>541</v>
      </c>
      <c r="AO60">
        <v>849.87599999999998</v>
      </c>
      <c r="AR60" t="s">
        <v>118</v>
      </c>
      <c r="AS60" t="s">
        <v>119</v>
      </c>
      <c r="AT60" t="s">
        <v>216</v>
      </c>
      <c r="AU60" t="s">
        <v>332</v>
      </c>
      <c r="AV60" t="s">
        <v>48</v>
      </c>
      <c r="AW60">
        <v>7</v>
      </c>
      <c r="BB60">
        <v>0.81863656514082384</v>
      </c>
      <c r="BC60" t="s">
        <v>67</v>
      </c>
      <c r="BF60" t="s">
        <v>118</v>
      </c>
      <c r="BG60" t="s">
        <v>119</v>
      </c>
      <c r="BH60" t="s">
        <v>332</v>
      </c>
      <c r="BI60">
        <v>8233</v>
      </c>
      <c r="BJ60">
        <v>7</v>
      </c>
      <c r="BK60" t="s">
        <v>216</v>
      </c>
      <c r="BL60" t="s">
        <v>207</v>
      </c>
      <c r="BM60">
        <v>0.81863656514082384</v>
      </c>
      <c r="BN60" t="s">
        <v>67</v>
      </c>
      <c r="BO60" t="s">
        <v>179</v>
      </c>
      <c r="BP60">
        <v>2300.165</v>
      </c>
    </row>
    <row r="61" spans="1:68" ht="16.5" x14ac:dyDescent="0.25">
      <c r="A61" s="127" t="str">
        <f t="shared" si="18"/>
        <v>인천교통공사</v>
      </c>
      <c r="B61" s="128" t="str">
        <f t="shared" si="19"/>
        <v>오경택</v>
      </c>
      <c r="C61" s="129" t="str">
        <f t="shared" si="20"/>
        <v>F</v>
      </c>
      <c r="D61" s="130">
        <f t="shared" si="21"/>
        <v>0.76426161684839156</v>
      </c>
      <c r="E61" s="131">
        <f t="shared" si="22"/>
        <v>6899</v>
      </c>
      <c r="F61" s="132" t="str">
        <f t="shared" si="23"/>
        <v>63</v>
      </c>
      <c r="G61" s="133" t="str">
        <f t="shared" si="24"/>
        <v>70바4907</v>
      </c>
      <c r="H61" s="134">
        <f t="shared" si="25"/>
        <v>3</v>
      </c>
      <c r="I61" s="135">
        <f t="shared" si="26"/>
        <v>584.34</v>
      </c>
      <c r="J61" s="136">
        <f t="shared" si="27"/>
        <v>3.6230638343721496E-3</v>
      </c>
      <c r="K61" s="136">
        <f t="shared" si="28"/>
        <v>0.32746484500082024</v>
      </c>
      <c r="L61" s="136">
        <f t="shared" si="29"/>
        <v>0.28065852072423586</v>
      </c>
      <c r="M61" s="137">
        <f t="shared" si="30"/>
        <v>9.8019999999999996</v>
      </c>
      <c r="N61" s="138">
        <f t="shared" si="31"/>
        <v>0.17113324434404625</v>
      </c>
      <c r="O61" s="138">
        <f t="shared" si="32"/>
        <v>5.3051305746654345</v>
      </c>
      <c r="P61" s="231">
        <f t="shared" si="33"/>
        <v>0</v>
      </c>
      <c r="Q61" s="232">
        <f t="shared" si="34"/>
        <v>1</v>
      </c>
      <c r="R61" s="232">
        <f t="shared" si="35"/>
        <v>31</v>
      </c>
      <c r="T61">
        <v>528</v>
      </c>
      <c r="U61">
        <v>6899</v>
      </c>
      <c r="V61" t="s">
        <v>334</v>
      </c>
      <c r="W61">
        <v>584.34</v>
      </c>
      <c r="X61">
        <v>215.15700000000001</v>
      </c>
      <c r="Y61">
        <v>2.7160000000000002</v>
      </c>
      <c r="Z61">
        <v>9.8019999999999996</v>
      </c>
      <c r="AA61">
        <v>33.040819999999997</v>
      </c>
      <c r="AB61">
        <v>0.119709</v>
      </c>
      <c r="AC61">
        <v>10.819706999999999</v>
      </c>
      <c r="AD61" s="1">
        <v>164</v>
      </c>
      <c r="AE61">
        <v>1</v>
      </c>
      <c r="AF61">
        <v>31</v>
      </c>
      <c r="AG61">
        <v>68</v>
      </c>
      <c r="AH61">
        <v>17.685396000000001</v>
      </c>
      <c r="AI61">
        <v>41.4</v>
      </c>
      <c r="AJ61">
        <v>0</v>
      </c>
      <c r="AK61">
        <v>0</v>
      </c>
      <c r="AL61">
        <v>0</v>
      </c>
      <c r="AM61" t="s">
        <v>335</v>
      </c>
      <c r="AN61" t="s">
        <v>542</v>
      </c>
      <c r="AO61">
        <v>271.75799999999998</v>
      </c>
      <c r="AR61" t="s">
        <v>118</v>
      </c>
      <c r="AS61" t="s">
        <v>119</v>
      </c>
      <c r="AT61" t="s">
        <v>203</v>
      </c>
      <c r="AU61" t="s">
        <v>334</v>
      </c>
      <c r="AV61" t="s">
        <v>48</v>
      </c>
      <c r="AW61">
        <v>3</v>
      </c>
      <c r="BB61">
        <v>0.76426161684839156</v>
      </c>
      <c r="BC61" t="s">
        <v>70</v>
      </c>
      <c r="BF61" t="s">
        <v>118</v>
      </c>
      <c r="BG61" t="s">
        <v>119</v>
      </c>
      <c r="BH61" t="s">
        <v>334</v>
      </c>
      <c r="BI61">
        <v>6899</v>
      </c>
      <c r="BJ61">
        <v>3</v>
      </c>
      <c r="BK61" t="s">
        <v>203</v>
      </c>
      <c r="BL61" t="s">
        <v>243</v>
      </c>
      <c r="BM61">
        <v>0.76426161684839156</v>
      </c>
      <c r="BN61" t="s">
        <v>70</v>
      </c>
      <c r="BO61" t="s">
        <v>188</v>
      </c>
      <c r="BP61">
        <v>584.34</v>
      </c>
    </row>
    <row r="62" spans="1:68" ht="16.5" x14ac:dyDescent="0.25">
      <c r="A62" s="110" t="str">
        <f t="shared" si="18"/>
        <v>인천교통공사</v>
      </c>
      <c r="B62" s="111" t="str">
        <f t="shared" si="19"/>
        <v>윤세경</v>
      </c>
      <c r="C62" s="112" t="str">
        <f t="shared" si="20"/>
        <v>F</v>
      </c>
      <c r="D62" s="113">
        <f t="shared" si="21"/>
        <v>0.72542895466538637</v>
      </c>
      <c r="E62" s="114">
        <f t="shared" si="22"/>
        <v>8809</v>
      </c>
      <c r="F62" s="115" t="str">
        <f t="shared" si="23"/>
        <v>순환42</v>
      </c>
      <c r="G62" s="116" t="str">
        <f t="shared" si="24"/>
        <v>70바4931</v>
      </c>
      <c r="H62" s="117">
        <f t="shared" si="25"/>
        <v>9</v>
      </c>
      <c r="I62" s="118">
        <f t="shared" si="26"/>
        <v>2798.4380000000006</v>
      </c>
      <c r="J62" s="119">
        <f t="shared" si="27"/>
        <v>5.8611161107343275E-3</v>
      </c>
      <c r="K62" s="119">
        <f t="shared" si="28"/>
        <v>0.36704533349873042</v>
      </c>
      <c r="L62" s="119">
        <f t="shared" si="29"/>
        <v>0.10756000311602398</v>
      </c>
      <c r="M62" s="120">
        <f t="shared" si="30"/>
        <v>5.8369999999999997</v>
      </c>
      <c r="N62" s="121">
        <f t="shared" si="31"/>
        <v>12.649913987731727</v>
      </c>
      <c r="O62" s="121">
        <f t="shared" si="32"/>
        <v>7.6471231451259589</v>
      </c>
      <c r="P62" s="233">
        <f t="shared" si="33"/>
        <v>1</v>
      </c>
      <c r="Q62" s="234">
        <f t="shared" si="34"/>
        <v>354</v>
      </c>
      <c r="R62" s="234">
        <f t="shared" si="35"/>
        <v>214</v>
      </c>
      <c r="T62">
        <v>528</v>
      </c>
      <c r="U62">
        <v>8809</v>
      </c>
      <c r="V62" t="s">
        <v>543</v>
      </c>
      <c r="W62">
        <v>2798.4380000000001</v>
      </c>
      <c r="X62">
        <v>1120.423</v>
      </c>
      <c r="Y62">
        <v>2.4980000000000002</v>
      </c>
      <c r="Z62">
        <v>5.8369999999999997</v>
      </c>
      <c r="AA62">
        <v>194.73134099999999</v>
      </c>
      <c r="AB62">
        <v>1.141343</v>
      </c>
      <c r="AC62">
        <v>71.475229999999996</v>
      </c>
      <c r="AD62" s="1">
        <v>301</v>
      </c>
      <c r="AE62">
        <v>354</v>
      </c>
      <c r="AF62">
        <v>214</v>
      </c>
      <c r="AG62">
        <v>80</v>
      </c>
      <c r="AH62">
        <v>14.370763</v>
      </c>
      <c r="AI62">
        <v>25.2</v>
      </c>
      <c r="AJ62">
        <v>0</v>
      </c>
      <c r="AK62">
        <v>1</v>
      </c>
      <c r="AL62">
        <v>163</v>
      </c>
      <c r="AM62" t="s">
        <v>544</v>
      </c>
      <c r="AN62" t="s">
        <v>545</v>
      </c>
      <c r="AO62">
        <v>547.71400000000006</v>
      </c>
      <c r="AR62" t="s">
        <v>118</v>
      </c>
      <c r="AS62" t="s">
        <v>121</v>
      </c>
      <c r="AT62" t="s">
        <v>229</v>
      </c>
      <c r="AU62" t="s">
        <v>543</v>
      </c>
      <c r="AV62" t="s">
        <v>223</v>
      </c>
      <c r="AW62">
        <v>9</v>
      </c>
      <c r="BB62">
        <v>0.72542895466538637</v>
      </c>
      <c r="BC62" t="s">
        <v>70</v>
      </c>
      <c r="BF62" t="s">
        <v>118</v>
      </c>
      <c r="BG62" t="s">
        <v>121</v>
      </c>
      <c r="BH62" t="s">
        <v>543</v>
      </c>
      <c r="BI62">
        <v>8809</v>
      </c>
      <c r="BJ62">
        <v>9</v>
      </c>
      <c r="BK62" t="s">
        <v>229</v>
      </c>
      <c r="BL62" t="s">
        <v>226</v>
      </c>
      <c r="BM62">
        <v>0.72542895466538637</v>
      </c>
      <c r="BN62" t="s">
        <v>70</v>
      </c>
      <c r="BO62" t="s">
        <v>188</v>
      </c>
      <c r="BP62">
        <v>2798.4380000000006</v>
      </c>
    </row>
    <row r="63" spans="1:68" ht="16.5" x14ac:dyDescent="0.25">
      <c r="A63" s="127" t="str">
        <f t="shared" si="18"/>
        <v>인천교통공사</v>
      </c>
      <c r="B63" s="128" t="str">
        <f t="shared" si="19"/>
        <v>이대일</v>
      </c>
      <c r="C63" s="129" t="str">
        <f t="shared" si="20"/>
        <v>F</v>
      </c>
      <c r="D63" s="130">
        <f t="shared" si="21"/>
        <v>0.7451172035514948</v>
      </c>
      <c r="E63" s="131">
        <f t="shared" si="22"/>
        <v>1371</v>
      </c>
      <c r="F63" s="132" t="str">
        <f t="shared" si="23"/>
        <v>순환43</v>
      </c>
      <c r="G63" s="133" t="str">
        <f t="shared" si="24"/>
        <v>70바4939</v>
      </c>
      <c r="H63" s="134">
        <f t="shared" si="25"/>
        <v>5</v>
      </c>
      <c r="I63" s="135">
        <f t="shared" si="26"/>
        <v>3293.5990000000002</v>
      </c>
      <c r="J63" s="136">
        <f t="shared" si="27"/>
        <v>5.4408641857350299E-3</v>
      </c>
      <c r="K63" s="136">
        <f t="shared" si="28"/>
        <v>0.31258731507280885</v>
      </c>
      <c r="L63" s="136">
        <f t="shared" si="29"/>
        <v>0.10717758901432749</v>
      </c>
      <c r="M63" s="137">
        <f t="shared" si="30"/>
        <v>6.1130000000000004</v>
      </c>
      <c r="N63" s="138">
        <f t="shared" si="31"/>
        <v>0</v>
      </c>
      <c r="O63" s="138">
        <f t="shared" si="32"/>
        <v>0.75904808083801334</v>
      </c>
      <c r="P63" s="231">
        <f t="shared" si="33"/>
        <v>0</v>
      </c>
      <c r="Q63" s="232">
        <f t="shared" si="34"/>
        <v>0</v>
      </c>
      <c r="R63" s="232">
        <f t="shared" si="35"/>
        <v>25</v>
      </c>
      <c r="T63">
        <v>528</v>
      </c>
      <c r="U63">
        <v>1371</v>
      </c>
      <c r="V63" t="s">
        <v>336</v>
      </c>
      <c r="W63">
        <v>3293.5990000000002</v>
      </c>
      <c r="X63">
        <v>1120.5930000000001</v>
      </c>
      <c r="Y63">
        <v>2.9390000000000001</v>
      </c>
      <c r="Z63">
        <v>6.1130000000000004</v>
      </c>
      <c r="AA63">
        <v>185.87855999999999</v>
      </c>
      <c r="AB63">
        <v>1.0113399999999999</v>
      </c>
      <c r="AC63">
        <v>58.103279999999998</v>
      </c>
      <c r="AD63" s="1">
        <v>353</v>
      </c>
      <c r="AE63">
        <v>0</v>
      </c>
      <c r="AF63">
        <v>25</v>
      </c>
      <c r="AG63">
        <v>70</v>
      </c>
      <c r="AH63">
        <v>17.719090000000001</v>
      </c>
      <c r="AI63">
        <v>21</v>
      </c>
      <c r="AJ63">
        <v>0</v>
      </c>
      <c r="AK63">
        <v>0</v>
      </c>
      <c r="AL63">
        <v>0</v>
      </c>
      <c r="AM63" t="s">
        <v>337</v>
      </c>
      <c r="AN63" t="s">
        <v>546</v>
      </c>
      <c r="AO63">
        <v>2357.2449999999999</v>
      </c>
      <c r="AR63" t="s">
        <v>118</v>
      </c>
      <c r="AS63" t="s">
        <v>122</v>
      </c>
      <c r="AT63" t="s">
        <v>237</v>
      </c>
      <c r="AU63" t="s">
        <v>336</v>
      </c>
      <c r="AV63" t="s">
        <v>223</v>
      </c>
      <c r="AW63">
        <v>5</v>
      </c>
      <c r="BB63">
        <v>0.7451172035514948</v>
      </c>
      <c r="BC63" t="s">
        <v>70</v>
      </c>
      <c r="BF63" t="s">
        <v>118</v>
      </c>
      <c r="BG63" t="s">
        <v>122</v>
      </c>
      <c r="BH63" t="s">
        <v>336</v>
      </c>
      <c r="BI63">
        <v>1371</v>
      </c>
      <c r="BJ63">
        <v>5</v>
      </c>
      <c r="BK63" t="s">
        <v>237</v>
      </c>
      <c r="BL63" t="s">
        <v>244</v>
      </c>
      <c r="BM63">
        <v>0.7451172035514948</v>
      </c>
      <c r="BN63" t="s">
        <v>70</v>
      </c>
      <c r="BO63" t="s">
        <v>188</v>
      </c>
      <c r="BP63">
        <v>3293.5990000000002</v>
      </c>
    </row>
    <row r="64" spans="1:68" ht="16.5" x14ac:dyDescent="0.25">
      <c r="A64" s="110" t="str">
        <f t="shared" si="18"/>
        <v>인천교통공사</v>
      </c>
      <c r="B64" s="111" t="str">
        <f t="shared" si="19"/>
        <v>이명덕</v>
      </c>
      <c r="C64" s="112" t="str">
        <f t="shared" si="20"/>
        <v>D</v>
      </c>
      <c r="D64" s="113">
        <f t="shared" si="21"/>
        <v>0.8254287336577304</v>
      </c>
      <c r="E64" s="114">
        <f t="shared" si="22"/>
        <v>1768</v>
      </c>
      <c r="F64" s="115" t="str">
        <f t="shared" si="23"/>
        <v>순환47</v>
      </c>
      <c r="G64" s="116" t="str">
        <f t="shared" si="24"/>
        <v>70바4942</v>
      </c>
      <c r="H64" s="117">
        <f t="shared" si="25"/>
        <v>2</v>
      </c>
      <c r="I64" s="118">
        <f t="shared" si="26"/>
        <v>2398.279</v>
      </c>
      <c r="J64" s="119">
        <f t="shared" si="27"/>
        <v>3.4559917667382023E-3</v>
      </c>
      <c r="K64" s="119">
        <f t="shared" si="28"/>
        <v>0.29123133096198911</v>
      </c>
      <c r="L64" s="119">
        <f t="shared" si="29"/>
        <v>2.9604562271528877E-2</v>
      </c>
      <c r="M64" s="120">
        <f t="shared" si="30"/>
        <v>3.1030000000000002</v>
      </c>
      <c r="N64" s="121">
        <f t="shared" si="31"/>
        <v>0</v>
      </c>
      <c r="O64" s="121">
        <f t="shared" si="32"/>
        <v>0.16678626631847254</v>
      </c>
      <c r="P64" s="233">
        <f t="shared" si="33"/>
        <v>0</v>
      </c>
      <c r="Q64" s="234">
        <f t="shared" si="34"/>
        <v>0</v>
      </c>
      <c r="R64" s="234">
        <f t="shared" si="35"/>
        <v>4</v>
      </c>
      <c r="T64">
        <v>528</v>
      </c>
      <c r="U64">
        <v>1768</v>
      </c>
      <c r="V64" t="s">
        <v>338</v>
      </c>
      <c r="W64">
        <v>2398.279</v>
      </c>
      <c r="X64">
        <v>788.03599999999994</v>
      </c>
      <c r="Y64">
        <v>3.0430000000000001</v>
      </c>
      <c r="Z64">
        <v>3.1030000000000002</v>
      </c>
      <c r="AA64">
        <v>153.65574799999999</v>
      </c>
      <c r="AB64">
        <v>0.53103299999999998</v>
      </c>
      <c r="AC64">
        <v>44.749367999999997</v>
      </c>
      <c r="AD64" s="1">
        <v>71</v>
      </c>
      <c r="AE64">
        <v>0</v>
      </c>
      <c r="AF64">
        <v>4</v>
      </c>
      <c r="AG64">
        <v>53</v>
      </c>
      <c r="AH64">
        <v>15.608129999999999</v>
      </c>
      <c r="AI64">
        <v>0</v>
      </c>
      <c r="AJ64">
        <v>0</v>
      </c>
      <c r="AK64">
        <v>0</v>
      </c>
      <c r="AL64">
        <v>0</v>
      </c>
      <c r="AM64" t="s">
        <v>339</v>
      </c>
      <c r="AN64" t="s">
        <v>547</v>
      </c>
      <c r="AO64">
        <v>2190.1390000000001</v>
      </c>
      <c r="AR64" t="s">
        <v>118</v>
      </c>
      <c r="AS64" t="s">
        <v>123</v>
      </c>
      <c r="AT64" t="s">
        <v>240</v>
      </c>
      <c r="AU64" t="s">
        <v>338</v>
      </c>
      <c r="AV64" t="s">
        <v>223</v>
      </c>
      <c r="AW64">
        <v>2</v>
      </c>
      <c r="BB64">
        <v>0.8254287336577304</v>
      </c>
      <c r="BC64" t="s">
        <v>67</v>
      </c>
      <c r="BF64" t="s">
        <v>118</v>
      </c>
      <c r="BG64" t="s">
        <v>123</v>
      </c>
      <c r="BH64" t="s">
        <v>338</v>
      </c>
      <c r="BI64">
        <v>1768</v>
      </c>
      <c r="BJ64">
        <v>2</v>
      </c>
      <c r="BK64" t="s">
        <v>240</v>
      </c>
      <c r="BL64" t="s">
        <v>244</v>
      </c>
      <c r="BM64">
        <v>0.8254287336577304</v>
      </c>
      <c r="BN64" t="s">
        <v>67</v>
      </c>
      <c r="BO64" t="s">
        <v>179</v>
      </c>
      <c r="BP64">
        <v>2398.279</v>
      </c>
    </row>
    <row r="65" spans="1:68" ht="16.5" x14ac:dyDescent="0.25">
      <c r="A65" s="127" t="str">
        <f t="shared" si="18"/>
        <v>인천교통공사</v>
      </c>
      <c r="B65" s="128" t="str">
        <f t="shared" si="19"/>
        <v>이민호</v>
      </c>
      <c r="C65" s="129" t="str">
        <f t="shared" si="20"/>
        <v>이상</v>
      </c>
      <c r="D65" s="130">
        <f t="shared" si="21"/>
        <v>0</v>
      </c>
      <c r="E65" s="131">
        <f t="shared" si="22"/>
        <v>2271</v>
      </c>
      <c r="F65" s="132" t="str">
        <f t="shared" si="23"/>
        <v>순환41</v>
      </c>
      <c r="G65" s="133" t="str">
        <f t="shared" si="24"/>
        <v>70바4920</v>
      </c>
      <c r="H65" s="134">
        <f t="shared" si="25"/>
        <v>1</v>
      </c>
      <c r="I65" s="135">
        <f t="shared" si="26"/>
        <v>2788.0230000000001</v>
      </c>
      <c r="J65" s="136">
        <f t="shared" si="27"/>
        <v>5.7465810658570964E-3</v>
      </c>
      <c r="K65" s="136">
        <f t="shared" si="28"/>
        <v>0.35603263634346261</v>
      </c>
      <c r="L65" s="136">
        <f t="shared" si="29"/>
        <v>0.16212204849099163</v>
      </c>
      <c r="M65" s="137">
        <f t="shared" si="30"/>
        <v>11.773999999999999</v>
      </c>
      <c r="N65" s="138">
        <f t="shared" si="31"/>
        <v>0</v>
      </c>
      <c r="O65" s="138">
        <f t="shared" si="32"/>
        <v>31.671187791492393</v>
      </c>
      <c r="P65" s="231">
        <f t="shared" si="33"/>
        <v>0</v>
      </c>
      <c r="Q65" s="232">
        <f t="shared" si="34"/>
        <v>0</v>
      </c>
      <c r="R65" s="232">
        <f t="shared" si="35"/>
        <v>883</v>
      </c>
      <c r="T65">
        <v>528</v>
      </c>
      <c r="U65">
        <v>2271</v>
      </c>
      <c r="V65" t="s">
        <v>548</v>
      </c>
      <c r="W65">
        <v>2788.0230000000001</v>
      </c>
      <c r="X65">
        <v>1326.096</v>
      </c>
      <c r="Y65">
        <v>2.1019999999999999</v>
      </c>
      <c r="Z65">
        <v>11.773999999999999</v>
      </c>
      <c r="AA65">
        <v>185.94325699999999</v>
      </c>
      <c r="AB65">
        <v>1.068538</v>
      </c>
      <c r="AC65">
        <v>66.201868000000005</v>
      </c>
      <c r="AD65" s="1">
        <v>452</v>
      </c>
      <c r="AE65">
        <v>0</v>
      </c>
      <c r="AF65">
        <v>883</v>
      </c>
      <c r="AG65">
        <v>61</v>
      </c>
      <c r="AH65">
        <v>14.993945</v>
      </c>
      <c r="AI65">
        <v>0</v>
      </c>
      <c r="AJ65">
        <v>0</v>
      </c>
      <c r="AK65">
        <v>0</v>
      </c>
      <c r="AL65">
        <v>0</v>
      </c>
      <c r="AM65" t="s">
        <v>549</v>
      </c>
      <c r="AN65" t="s">
        <v>550</v>
      </c>
      <c r="AO65">
        <v>2788.0230000000001</v>
      </c>
      <c r="AR65" t="s">
        <v>118</v>
      </c>
      <c r="AS65" t="s">
        <v>120</v>
      </c>
      <c r="AT65" t="s">
        <v>218</v>
      </c>
      <c r="AU65" t="s">
        <v>548</v>
      </c>
      <c r="AV65" t="s">
        <v>48</v>
      </c>
      <c r="AW65">
        <v>1</v>
      </c>
      <c r="BB65">
        <v>0</v>
      </c>
      <c r="BC65" t="s">
        <v>551</v>
      </c>
      <c r="BF65" t="s">
        <v>118</v>
      </c>
      <c r="BG65" t="s">
        <v>120</v>
      </c>
      <c r="BH65" t="s">
        <v>548</v>
      </c>
      <c r="BI65">
        <v>2271</v>
      </c>
      <c r="BJ65">
        <v>1</v>
      </c>
      <c r="BK65" t="s">
        <v>218</v>
      </c>
      <c r="BL65" t="s">
        <v>175</v>
      </c>
      <c r="BM65">
        <v>0</v>
      </c>
      <c r="BN65" t="s">
        <v>551</v>
      </c>
      <c r="BO65" t="e">
        <v>#N/A</v>
      </c>
      <c r="BP65">
        <v>2788.0230000000001</v>
      </c>
    </row>
    <row r="66" spans="1:68" ht="16.5" x14ac:dyDescent="0.25">
      <c r="A66" s="110" t="str">
        <f t="shared" si="18"/>
        <v>인천교통공사</v>
      </c>
      <c r="B66" s="111" t="str">
        <f t="shared" si="19"/>
        <v>이병범</v>
      </c>
      <c r="C66" s="112" t="str">
        <f t="shared" si="20"/>
        <v>F</v>
      </c>
      <c r="D66" s="113">
        <f t="shared" si="21"/>
        <v>0.72221859539840849</v>
      </c>
      <c r="E66" s="114">
        <f t="shared" si="22"/>
        <v>1733</v>
      </c>
      <c r="F66" s="115" t="str">
        <f t="shared" si="23"/>
        <v>순환42</v>
      </c>
      <c r="G66" s="116" t="str">
        <f t="shared" si="24"/>
        <v>70바4928</v>
      </c>
      <c r="H66" s="117">
        <f t="shared" si="25"/>
        <v>5</v>
      </c>
      <c r="I66" s="118">
        <f t="shared" si="26"/>
        <v>2954.1469999999999</v>
      </c>
      <c r="J66" s="119">
        <f t="shared" si="27"/>
        <v>6.3524690396219372E-3</v>
      </c>
      <c r="K66" s="119">
        <f t="shared" si="28"/>
        <v>0.35594595648255295</v>
      </c>
      <c r="L66" s="119">
        <f t="shared" si="29"/>
        <v>0.1205085596620615</v>
      </c>
      <c r="M66" s="120">
        <f t="shared" si="30"/>
        <v>6.3710000000000004</v>
      </c>
      <c r="N66" s="121">
        <f t="shared" si="31"/>
        <v>11.272289429063619</v>
      </c>
      <c r="O66" s="121">
        <f t="shared" si="32"/>
        <v>12.727870346330091</v>
      </c>
      <c r="P66" s="233">
        <f t="shared" si="33"/>
        <v>0</v>
      </c>
      <c r="Q66" s="234">
        <f t="shared" si="34"/>
        <v>333</v>
      </c>
      <c r="R66" s="234">
        <f t="shared" si="35"/>
        <v>376</v>
      </c>
      <c r="T66">
        <v>528</v>
      </c>
      <c r="U66">
        <v>1733</v>
      </c>
      <c r="V66" t="s">
        <v>552</v>
      </c>
      <c r="W66">
        <v>2954.1469999999999</v>
      </c>
      <c r="X66">
        <v>1209.683</v>
      </c>
      <c r="Y66">
        <v>2.4420000000000002</v>
      </c>
      <c r="Z66">
        <v>6.3710000000000004</v>
      </c>
      <c r="AA66">
        <v>201.049386</v>
      </c>
      <c r="AB66">
        <v>1.2771600000000001</v>
      </c>
      <c r="AC66">
        <v>71.562715999999995</v>
      </c>
      <c r="AD66" s="1">
        <v>356</v>
      </c>
      <c r="AE66">
        <v>333</v>
      </c>
      <c r="AF66">
        <v>376</v>
      </c>
      <c r="AG66">
        <v>78</v>
      </c>
      <c r="AH66">
        <v>14.693638</v>
      </c>
      <c r="AI66">
        <v>36</v>
      </c>
      <c r="AJ66">
        <v>0</v>
      </c>
      <c r="AK66">
        <v>0</v>
      </c>
      <c r="AL66">
        <v>0</v>
      </c>
      <c r="AM66" t="s">
        <v>553</v>
      </c>
      <c r="AN66" t="s">
        <v>554</v>
      </c>
      <c r="AO66">
        <v>2129.75</v>
      </c>
      <c r="AR66" t="s">
        <v>118</v>
      </c>
      <c r="AS66" t="s">
        <v>121</v>
      </c>
      <c r="AT66" t="s">
        <v>226</v>
      </c>
      <c r="AU66" t="s">
        <v>552</v>
      </c>
      <c r="AV66" t="s">
        <v>223</v>
      </c>
      <c r="AW66">
        <v>5</v>
      </c>
      <c r="BB66">
        <v>0.72221859539840849</v>
      </c>
      <c r="BC66" t="s">
        <v>70</v>
      </c>
      <c r="BF66" t="s">
        <v>118</v>
      </c>
      <c r="BG66" t="s">
        <v>121</v>
      </c>
      <c r="BH66" t="s">
        <v>552</v>
      </c>
      <c r="BI66">
        <v>1733</v>
      </c>
      <c r="BJ66">
        <v>5</v>
      </c>
      <c r="BK66" t="s">
        <v>226</v>
      </c>
      <c r="BL66" t="s">
        <v>234</v>
      </c>
      <c r="BM66">
        <v>0.72221859539840849</v>
      </c>
      <c r="BN66" t="s">
        <v>70</v>
      </c>
      <c r="BO66" t="s">
        <v>188</v>
      </c>
      <c r="BP66">
        <v>2954.1469999999999</v>
      </c>
    </row>
    <row r="67" spans="1:68" ht="16.5" x14ac:dyDescent="0.25">
      <c r="A67" s="127" t="str">
        <f t="shared" si="18"/>
        <v>인천교통공사</v>
      </c>
      <c r="B67" s="128" t="str">
        <f t="shared" si="19"/>
        <v>이봉춘</v>
      </c>
      <c r="C67" s="129" t="str">
        <f t="shared" si="20"/>
        <v>F</v>
      </c>
      <c r="D67" s="130">
        <f t="shared" si="21"/>
        <v>0.75133160862213755</v>
      </c>
      <c r="E67" s="131">
        <f t="shared" si="22"/>
        <v>3637</v>
      </c>
      <c r="F67" s="132" t="str">
        <f t="shared" si="23"/>
        <v>예비</v>
      </c>
      <c r="G67" s="133" t="str">
        <f t="shared" si="24"/>
        <v>70바4918</v>
      </c>
      <c r="H67" s="134">
        <f t="shared" si="25"/>
        <v>2</v>
      </c>
      <c r="I67" s="135">
        <f t="shared" si="26"/>
        <v>505.57100000000003</v>
      </c>
      <c r="J67" s="136">
        <f t="shared" si="27"/>
        <v>2.9984304471790046E-3</v>
      </c>
      <c r="K67" s="136">
        <f t="shared" si="28"/>
        <v>0.34403764948159904</v>
      </c>
      <c r="L67" s="136">
        <f t="shared" si="29"/>
        <v>0.19581819368595113</v>
      </c>
      <c r="M67" s="137">
        <f t="shared" si="30"/>
        <v>9.2710000000000008</v>
      </c>
      <c r="N67" s="138">
        <f t="shared" si="31"/>
        <v>0.39559231047666893</v>
      </c>
      <c r="O67" s="138">
        <f t="shared" si="32"/>
        <v>2.9669423285750169</v>
      </c>
      <c r="P67" s="231">
        <f t="shared" si="33"/>
        <v>0</v>
      </c>
      <c r="Q67" s="232">
        <f t="shared" si="34"/>
        <v>2</v>
      </c>
      <c r="R67" s="232">
        <f t="shared" si="35"/>
        <v>15</v>
      </c>
      <c r="T67">
        <v>528</v>
      </c>
      <c r="U67">
        <v>3637</v>
      </c>
      <c r="V67" t="s">
        <v>409</v>
      </c>
      <c r="W67">
        <v>505.57100000000003</v>
      </c>
      <c r="X67">
        <v>186.96100000000001</v>
      </c>
      <c r="Y67">
        <v>2.7040000000000002</v>
      </c>
      <c r="Z67">
        <v>9.2710000000000008</v>
      </c>
      <c r="AA67">
        <v>29.919986999999999</v>
      </c>
      <c r="AB67">
        <v>8.9713000000000001E-2</v>
      </c>
      <c r="AC67">
        <v>10.293602</v>
      </c>
      <c r="AD67" s="1">
        <v>99</v>
      </c>
      <c r="AE67">
        <v>2</v>
      </c>
      <c r="AF67">
        <v>15</v>
      </c>
      <c r="AG67">
        <v>62</v>
      </c>
      <c r="AH67">
        <v>16.897432999999999</v>
      </c>
      <c r="AI67">
        <v>0</v>
      </c>
      <c r="AJ67">
        <v>0</v>
      </c>
      <c r="AK67">
        <v>0</v>
      </c>
      <c r="AL67">
        <v>0</v>
      </c>
      <c r="AM67" t="s">
        <v>410</v>
      </c>
      <c r="AN67" t="s">
        <v>555</v>
      </c>
      <c r="AO67">
        <v>318.66399999999999</v>
      </c>
      <c r="AR67" t="s">
        <v>118</v>
      </c>
      <c r="AS67" t="s">
        <v>90</v>
      </c>
      <c r="AT67" t="s">
        <v>243</v>
      </c>
      <c r="AU67" t="s">
        <v>409</v>
      </c>
      <c r="AV67" t="s">
        <v>48</v>
      </c>
      <c r="AW67">
        <v>2</v>
      </c>
      <c r="BB67">
        <v>0.75133160862213755</v>
      </c>
      <c r="BC67" t="s">
        <v>70</v>
      </c>
      <c r="BF67" t="s">
        <v>118</v>
      </c>
      <c r="BG67" t="s">
        <v>90</v>
      </c>
      <c r="BH67" t="s">
        <v>409</v>
      </c>
      <c r="BI67">
        <v>3637</v>
      </c>
      <c r="BJ67">
        <v>2</v>
      </c>
      <c r="BK67" t="s">
        <v>243</v>
      </c>
      <c r="BL67" t="s">
        <v>210</v>
      </c>
      <c r="BM67">
        <v>0.75133160862213755</v>
      </c>
      <c r="BN67" t="s">
        <v>70</v>
      </c>
      <c r="BO67" t="s">
        <v>188</v>
      </c>
      <c r="BP67">
        <v>505.57100000000003</v>
      </c>
    </row>
    <row r="68" spans="1:68" ht="16.5" x14ac:dyDescent="0.25">
      <c r="A68" s="110" t="str">
        <f t="shared" si="18"/>
        <v>인천교통공사</v>
      </c>
      <c r="B68" s="111" t="str">
        <f t="shared" si="19"/>
        <v>이상훈</v>
      </c>
      <c r="C68" s="112" t="str">
        <f t="shared" si="20"/>
        <v>F</v>
      </c>
      <c r="D68" s="113">
        <f t="shared" si="21"/>
        <v>0.70887810634972781</v>
      </c>
      <c r="E68" s="114">
        <f t="shared" si="22"/>
        <v>7958</v>
      </c>
      <c r="F68" s="115" t="str">
        <f t="shared" si="23"/>
        <v>63</v>
      </c>
      <c r="G68" s="116" t="str">
        <f t="shared" si="24"/>
        <v>70바4910</v>
      </c>
      <c r="H68" s="117">
        <f t="shared" si="25"/>
        <v>6</v>
      </c>
      <c r="I68" s="118">
        <f t="shared" si="26"/>
        <v>2467.39</v>
      </c>
      <c r="J68" s="119">
        <f t="shared" si="27"/>
        <v>5.7063933657749873E-3</v>
      </c>
      <c r="K68" s="119">
        <f t="shared" si="28"/>
        <v>0.36835481995449665</v>
      </c>
      <c r="L68" s="119">
        <f t="shared" si="29"/>
        <v>0.24965651964221303</v>
      </c>
      <c r="M68" s="120">
        <f t="shared" si="30"/>
        <v>10.429</v>
      </c>
      <c r="N68" s="121">
        <f t="shared" si="31"/>
        <v>0.16211462314429417</v>
      </c>
      <c r="O68" s="121">
        <f t="shared" si="32"/>
        <v>11.30749496431452</v>
      </c>
      <c r="P68" s="233">
        <f t="shared" si="33"/>
        <v>0</v>
      </c>
      <c r="Q68" s="234">
        <f t="shared" si="34"/>
        <v>4</v>
      </c>
      <c r="R68" s="234">
        <f t="shared" si="35"/>
        <v>279</v>
      </c>
      <c r="T68">
        <v>528</v>
      </c>
      <c r="U68">
        <v>7958</v>
      </c>
      <c r="V68" t="s">
        <v>340</v>
      </c>
      <c r="W68">
        <v>2467.39</v>
      </c>
      <c r="X68">
        <v>991.32500000000005</v>
      </c>
      <c r="Y68">
        <v>2.4889999999999999</v>
      </c>
      <c r="Z68">
        <v>10.429</v>
      </c>
      <c r="AA68">
        <v>147.19717800000001</v>
      </c>
      <c r="AB68">
        <v>0.83996499999999996</v>
      </c>
      <c r="AC68">
        <v>54.220790000000001</v>
      </c>
      <c r="AD68" s="1">
        <v>616</v>
      </c>
      <c r="AE68">
        <v>4</v>
      </c>
      <c r="AF68">
        <v>279</v>
      </c>
      <c r="AG68">
        <v>69</v>
      </c>
      <c r="AH68">
        <v>16.762481000000001</v>
      </c>
      <c r="AI68">
        <v>237.4</v>
      </c>
      <c r="AJ68">
        <v>0</v>
      </c>
      <c r="AK68">
        <v>0</v>
      </c>
      <c r="AL68">
        <v>0</v>
      </c>
      <c r="AM68" t="s">
        <v>341</v>
      </c>
      <c r="AN68" t="s">
        <v>556</v>
      </c>
      <c r="AO68">
        <v>1856.798</v>
      </c>
      <c r="AR68" t="s">
        <v>118</v>
      </c>
      <c r="AS68" t="s">
        <v>119</v>
      </c>
      <c r="AT68" t="s">
        <v>207</v>
      </c>
      <c r="AU68" t="s">
        <v>340</v>
      </c>
      <c r="AV68" t="s">
        <v>48</v>
      </c>
      <c r="AW68">
        <v>6</v>
      </c>
      <c r="BB68">
        <v>0.70887810634972781</v>
      </c>
      <c r="BC68" t="s">
        <v>70</v>
      </c>
      <c r="BF68" t="s">
        <v>118</v>
      </c>
      <c r="BG68" t="s">
        <v>119</v>
      </c>
      <c r="BH68" t="s">
        <v>340</v>
      </c>
      <c r="BI68">
        <v>7958</v>
      </c>
      <c r="BJ68">
        <v>6</v>
      </c>
      <c r="BK68" t="s">
        <v>207</v>
      </c>
      <c r="BL68" t="s">
        <v>243</v>
      </c>
      <c r="BM68">
        <v>0.70887810634972781</v>
      </c>
      <c r="BN68" t="s">
        <v>70</v>
      </c>
      <c r="BO68" t="s">
        <v>188</v>
      </c>
      <c r="BP68">
        <v>2467.39</v>
      </c>
    </row>
    <row r="69" spans="1:68" ht="16.5" x14ac:dyDescent="0.25">
      <c r="A69" s="127" t="str">
        <f t="shared" si="18"/>
        <v>인천교통공사</v>
      </c>
      <c r="B69" s="128" t="str">
        <f t="shared" si="19"/>
        <v>이숙향</v>
      </c>
      <c r="C69" s="129" t="str">
        <f t="shared" si="20"/>
        <v>F</v>
      </c>
      <c r="D69" s="130">
        <f t="shared" si="21"/>
        <v>0.70577529720597887</v>
      </c>
      <c r="E69" s="131">
        <f t="shared" si="22"/>
        <v>292</v>
      </c>
      <c r="F69" s="132" t="str">
        <f t="shared" si="23"/>
        <v>순환42</v>
      </c>
      <c r="G69" s="133" t="str">
        <f t="shared" si="24"/>
        <v>70바4934</v>
      </c>
      <c r="H69" s="134">
        <f t="shared" si="25"/>
        <v>6</v>
      </c>
      <c r="I69" s="135">
        <f t="shared" si="26"/>
        <v>2617.7470000000003</v>
      </c>
      <c r="J69" s="136">
        <f t="shared" si="27"/>
        <v>5.5121276957867948E-3</v>
      </c>
      <c r="K69" s="136">
        <f t="shared" si="28"/>
        <v>0.34334689339021479</v>
      </c>
      <c r="L69" s="136">
        <f t="shared" si="29"/>
        <v>0.12453457114075575</v>
      </c>
      <c r="M69" s="137">
        <f t="shared" si="30"/>
        <v>6.98</v>
      </c>
      <c r="N69" s="138">
        <f t="shared" si="31"/>
        <v>4.775098586685421</v>
      </c>
      <c r="O69" s="138">
        <f t="shared" si="32"/>
        <v>32.92907985378266</v>
      </c>
      <c r="P69" s="231">
        <f t="shared" si="33"/>
        <v>0</v>
      </c>
      <c r="Q69" s="232">
        <f t="shared" si="34"/>
        <v>125</v>
      </c>
      <c r="R69" s="232">
        <f t="shared" si="35"/>
        <v>862</v>
      </c>
      <c r="T69">
        <v>528</v>
      </c>
      <c r="U69">
        <v>292</v>
      </c>
      <c r="V69" t="s">
        <v>342</v>
      </c>
      <c r="W69">
        <v>2617.7469999999998</v>
      </c>
      <c r="X69">
        <v>1085.193</v>
      </c>
      <c r="Y69">
        <v>2.4119999999999999</v>
      </c>
      <c r="Z69">
        <v>6.98</v>
      </c>
      <c r="AA69">
        <v>165.83632499999999</v>
      </c>
      <c r="AB69">
        <v>0.91411100000000001</v>
      </c>
      <c r="AC69">
        <v>56.939387000000004</v>
      </c>
      <c r="AD69" s="1">
        <v>326</v>
      </c>
      <c r="AE69">
        <v>125</v>
      </c>
      <c r="AF69">
        <v>862</v>
      </c>
      <c r="AG69">
        <v>70</v>
      </c>
      <c r="AH69">
        <v>15.785124</v>
      </c>
      <c r="AI69">
        <v>28.1</v>
      </c>
      <c r="AJ69">
        <v>0</v>
      </c>
      <c r="AK69">
        <v>0</v>
      </c>
      <c r="AL69">
        <v>0</v>
      </c>
      <c r="AM69" t="s">
        <v>343</v>
      </c>
      <c r="AN69" t="s">
        <v>557</v>
      </c>
      <c r="AO69">
        <v>1886.1379999999999</v>
      </c>
      <c r="AR69" t="s">
        <v>118</v>
      </c>
      <c r="AS69" t="s">
        <v>121</v>
      </c>
      <c r="AT69" t="s">
        <v>232</v>
      </c>
      <c r="AU69" t="s">
        <v>342</v>
      </c>
      <c r="AV69" t="s">
        <v>223</v>
      </c>
      <c r="AW69">
        <v>6</v>
      </c>
      <c r="BB69">
        <v>0.70577529720597887</v>
      </c>
      <c r="BC69" t="s">
        <v>70</v>
      </c>
      <c r="BF69" t="s">
        <v>118</v>
      </c>
      <c r="BG69" t="s">
        <v>121</v>
      </c>
      <c r="BH69" t="s">
        <v>342</v>
      </c>
      <c r="BI69">
        <v>292</v>
      </c>
      <c r="BJ69">
        <v>6</v>
      </c>
      <c r="BK69" t="s">
        <v>232</v>
      </c>
      <c r="BL69" t="s">
        <v>230</v>
      </c>
      <c r="BM69">
        <v>0.70577529720597887</v>
      </c>
      <c r="BN69" t="s">
        <v>70</v>
      </c>
      <c r="BO69" t="s">
        <v>188</v>
      </c>
      <c r="BP69">
        <v>2617.7470000000003</v>
      </c>
    </row>
    <row r="70" spans="1:68" ht="16.5" x14ac:dyDescent="0.25">
      <c r="A70" s="110" t="str">
        <f t="shared" si="18"/>
        <v>인천교통공사</v>
      </c>
      <c r="B70" s="111" t="str">
        <f t="shared" si="19"/>
        <v>이영식</v>
      </c>
      <c r="C70" s="112" t="str">
        <f t="shared" si="20"/>
        <v>F</v>
      </c>
      <c r="D70" s="113">
        <f t="shared" si="21"/>
        <v>0.69880428703901842</v>
      </c>
      <c r="E70" s="114">
        <f t="shared" si="22"/>
        <v>8356</v>
      </c>
      <c r="F70" s="115" t="str">
        <f t="shared" si="23"/>
        <v>순환43</v>
      </c>
      <c r="G70" s="116" t="str">
        <f t="shared" si="24"/>
        <v>70바4940</v>
      </c>
      <c r="H70" s="117">
        <f t="shared" si="25"/>
        <v>2</v>
      </c>
      <c r="I70" s="118">
        <f t="shared" si="26"/>
        <v>3154.2750000000001</v>
      </c>
      <c r="J70" s="119">
        <f t="shared" si="27"/>
        <v>3.0836926277238289E-3</v>
      </c>
      <c r="K70" s="119">
        <f t="shared" si="28"/>
        <v>0.29140329343568977</v>
      </c>
      <c r="L70" s="119">
        <f t="shared" si="29"/>
        <v>7.8623455469164855E-2</v>
      </c>
      <c r="M70" s="120">
        <f t="shared" si="30"/>
        <v>7.008</v>
      </c>
      <c r="N70" s="121">
        <f t="shared" si="31"/>
        <v>3.1703006237566479E-2</v>
      </c>
      <c r="O70" s="121">
        <f t="shared" si="32"/>
        <v>5.1675900167233353</v>
      </c>
      <c r="P70" s="233">
        <f t="shared" si="33"/>
        <v>0</v>
      </c>
      <c r="Q70" s="234">
        <f t="shared" si="34"/>
        <v>1</v>
      </c>
      <c r="R70" s="234">
        <f t="shared" si="35"/>
        <v>163</v>
      </c>
      <c r="T70">
        <v>528</v>
      </c>
      <c r="U70">
        <v>8356</v>
      </c>
      <c r="V70" t="s">
        <v>344</v>
      </c>
      <c r="W70">
        <v>3154.2750000000001</v>
      </c>
      <c r="X70">
        <v>1128.7470000000001</v>
      </c>
      <c r="Y70">
        <v>2.794</v>
      </c>
      <c r="Z70">
        <v>7.008</v>
      </c>
      <c r="AA70">
        <v>174.73855699999999</v>
      </c>
      <c r="AB70">
        <v>0.53883999999999999</v>
      </c>
      <c r="AC70">
        <v>50.919390999999997</v>
      </c>
      <c r="AD70" s="1">
        <v>248</v>
      </c>
      <c r="AE70">
        <v>1</v>
      </c>
      <c r="AF70">
        <v>163</v>
      </c>
      <c r="AG70">
        <v>83</v>
      </c>
      <c r="AH70">
        <v>18.051396</v>
      </c>
      <c r="AI70">
        <v>94.8</v>
      </c>
      <c r="AJ70">
        <v>0</v>
      </c>
      <c r="AK70">
        <v>0</v>
      </c>
      <c r="AL70">
        <v>0</v>
      </c>
      <c r="AM70" t="s">
        <v>345</v>
      </c>
      <c r="AN70" t="s">
        <v>558</v>
      </c>
      <c r="AO70">
        <v>2899.2449999999999</v>
      </c>
      <c r="AR70" t="s">
        <v>118</v>
      </c>
      <c r="AS70" t="s">
        <v>122</v>
      </c>
      <c r="AT70" t="s">
        <v>238</v>
      </c>
      <c r="AU70" t="s">
        <v>344</v>
      </c>
      <c r="AV70" t="s">
        <v>223</v>
      </c>
      <c r="AW70">
        <v>2</v>
      </c>
      <c r="BB70">
        <v>0.69880428703901842</v>
      </c>
      <c r="BC70" t="s">
        <v>70</v>
      </c>
      <c r="BF70" t="s">
        <v>118</v>
      </c>
      <c r="BG70" t="s">
        <v>122</v>
      </c>
      <c r="BH70" t="s">
        <v>344</v>
      </c>
      <c r="BI70">
        <v>8356</v>
      </c>
      <c r="BJ70">
        <v>2</v>
      </c>
      <c r="BK70" t="s">
        <v>238</v>
      </c>
      <c r="BL70" t="s">
        <v>236</v>
      </c>
      <c r="BM70">
        <v>0.69880428703901842</v>
      </c>
      <c r="BN70" t="s">
        <v>70</v>
      </c>
      <c r="BO70" t="s">
        <v>188</v>
      </c>
      <c r="BP70">
        <v>3154.2750000000001</v>
      </c>
    </row>
    <row r="71" spans="1:68" ht="16.5" x14ac:dyDescent="0.25">
      <c r="A71" s="127" t="str">
        <f t="shared" si="18"/>
        <v>인천교통공사</v>
      </c>
      <c r="B71" s="128" t="str">
        <f t="shared" si="19"/>
        <v>이우진</v>
      </c>
      <c r="C71" s="129" t="str">
        <f t="shared" si="20"/>
        <v>F</v>
      </c>
      <c r="D71" s="130">
        <f t="shared" si="21"/>
        <v>0.79587098673096301</v>
      </c>
      <c r="E71" s="131">
        <f t="shared" si="22"/>
        <v>8010</v>
      </c>
      <c r="F71" s="132" t="str">
        <f t="shared" si="23"/>
        <v>63</v>
      </c>
      <c r="G71" s="133" t="str">
        <f t="shared" si="24"/>
        <v>70바4914</v>
      </c>
      <c r="H71" s="134">
        <f t="shared" si="25"/>
        <v>5</v>
      </c>
      <c r="I71" s="135">
        <f t="shared" si="26"/>
        <v>2865.8249999999998</v>
      </c>
      <c r="J71" s="136">
        <f t="shared" si="27"/>
        <v>2.9507531420319422E-3</v>
      </c>
      <c r="K71" s="136">
        <f t="shared" si="28"/>
        <v>0.33218562755388309</v>
      </c>
      <c r="L71" s="136">
        <f t="shared" si="29"/>
        <v>0.12457145848054225</v>
      </c>
      <c r="M71" s="137">
        <f t="shared" si="30"/>
        <v>10.438000000000001</v>
      </c>
      <c r="N71" s="138">
        <f t="shared" si="31"/>
        <v>0.13957586384374482</v>
      </c>
      <c r="O71" s="138">
        <f t="shared" si="32"/>
        <v>6.2460199070075815</v>
      </c>
      <c r="P71" s="231">
        <f t="shared" si="33"/>
        <v>0</v>
      </c>
      <c r="Q71" s="232">
        <f t="shared" si="34"/>
        <v>4</v>
      </c>
      <c r="R71" s="232">
        <f t="shared" si="35"/>
        <v>179</v>
      </c>
      <c r="T71">
        <v>528</v>
      </c>
      <c r="U71">
        <v>8010</v>
      </c>
      <c r="V71" t="s">
        <v>346</v>
      </c>
      <c r="W71">
        <v>2865.8249999999998</v>
      </c>
      <c r="X71">
        <v>1023.658</v>
      </c>
      <c r="Y71">
        <v>2.8</v>
      </c>
      <c r="Z71">
        <v>10.438000000000001</v>
      </c>
      <c r="AA71">
        <v>161.71159599999999</v>
      </c>
      <c r="AB71">
        <v>0.47717100000000001</v>
      </c>
      <c r="AC71">
        <v>53.718268000000002</v>
      </c>
      <c r="AD71" s="1">
        <v>357</v>
      </c>
      <c r="AE71">
        <v>4</v>
      </c>
      <c r="AF71">
        <v>179</v>
      </c>
      <c r="AG71">
        <v>72</v>
      </c>
      <c r="AH71">
        <v>17.721827000000001</v>
      </c>
      <c r="AI71">
        <v>128.69999999999999</v>
      </c>
      <c r="AJ71">
        <v>0</v>
      </c>
      <c r="AK71">
        <v>0</v>
      </c>
      <c r="AL71">
        <v>0</v>
      </c>
      <c r="AM71" t="s">
        <v>347</v>
      </c>
      <c r="AN71" t="s">
        <v>559</v>
      </c>
      <c r="AO71">
        <v>2185.7869999999998</v>
      </c>
      <c r="AR71" t="s">
        <v>118</v>
      </c>
      <c r="AS71" t="s">
        <v>119</v>
      </c>
      <c r="AT71" t="s">
        <v>212</v>
      </c>
      <c r="AU71" t="s">
        <v>346</v>
      </c>
      <c r="AV71" t="s">
        <v>48</v>
      </c>
      <c r="AW71">
        <v>5</v>
      </c>
      <c r="BB71">
        <v>0.79587098673096301</v>
      </c>
      <c r="BC71" t="s">
        <v>70</v>
      </c>
      <c r="BF71" t="s">
        <v>118</v>
      </c>
      <c r="BG71" t="s">
        <v>119</v>
      </c>
      <c r="BH71" t="s">
        <v>346</v>
      </c>
      <c r="BI71">
        <v>8010</v>
      </c>
      <c r="BJ71">
        <v>5</v>
      </c>
      <c r="BK71" t="s">
        <v>212</v>
      </c>
      <c r="BL71" t="s">
        <v>243</v>
      </c>
      <c r="BM71">
        <v>0.79587098673096301</v>
      </c>
      <c r="BN71" t="s">
        <v>70</v>
      </c>
      <c r="BO71" t="s">
        <v>188</v>
      </c>
      <c r="BP71">
        <v>2865.8249999999998</v>
      </c>
    </row>
    <row r="72" spans="1:68" ht="16.5" x14ac:dyDescent="0.25">
      <c r="A72" s="110" t="str">
        <f t="shared" ref="A72:A87" si="36">BF72</f>
        <v>인천교통공사</v>
      </c>
      <c r="B72" s="111" t="str">
        <f t="shared" ref="B72:B87" si="37">BH72</f>
        <v>이정찬</v>
      </c>
      <c r="C72" s="112" t="str">
        <f t="shared" ref="C72:C87" si="38">BN72</f>
        <v>F</v>
      </c>
      <c r="D72" s="113">
        <f t="shared" ref="D72:D87" si="39">BM72</f>
        <v>0.69004368741109767</v>
      </c>
      <c r="E72" s="114">
        <f t="shared" ref="E72:E87" si="40">U72</f>
        <v>2140</v>
      </c>
      <c r="F72" s="115" t="str">
        <f t="shared" ref="F72:F87" si="41">BG72</f>
        <v>63</v>
      </c>
      <c r="G72" s="116" t="str">
        <f t="shared" ref="G72:G87" si="42">BK72</f>
        <v>70바4905</v>
      </c>
      <c r="H72" s="117">
        <f t="shared" ref="H72:H87" si="43">BJ72</f>
        <v>2</v>
      </c>
      <c r="I72" s="118">
        <f t="shared" ref="I72:I87" si="44">BP72</f>
        <v>2690.739</v>
      </c>
      <c r="J72" s="119">
        <f t="shared" ref="J72:J87" si="45">AB72/AA72</f>
        <v>1.0691168261722669E-2</v>
      </c>
      <c r="K72" s="119">
        <f t="shared" ref="K72:K87" si="46">AC72/AA72</f>
        <v>0.35532112017691814</v>
      </c>
      <c r="L72" s="119">
        <f t="shared" ref="L72:L87" si="47">AD72/I72</f>
        <v>0.174673203160916</v>
      </c>
      <c r="M72" s="120">
        <f t="shared" ref="M72:M87" si="48">Z72</f>
        <v>11.238</v>
      </c>
      <c r="N72" s="121">
        <f t="shared" ref="N72:N87" si="49">AE72*100/W72</f>
        <v>0.29731609048666557</v>
      </c>
      <c r="O72" s="121">
        <f t="shared" ref="O72:O87" si="50">AF72*100/W72</f>
        <v>10.034418053924963</v>
      </c>
      <c r="P72" s="233">
        <f t="shared" ref="P72:P87" si="51">AK72</f>
        <v>0</v>
      </c>
      <c r="Q72" s="234">
        <f t="shared" ref="Q72:Q87" si="52">AE72</f>
        <v>8</v>
      </c>
      <c r="R72" s="234">
        <f t="shared" ref="R72:R87" si="53">AF72</f>
        <v>270</v>
      </c>
      <c r="T72">
        <v>528</v>
      </c>
      <c r="U72">
        <v>2140</v>
      </c>
      <c r="V72" t="s">
        <v>348</v>
      </c>
      <c r="W72">
        <v>2690.739</v>
      </c>
      <c r="X72">
        <v>1111.873</v>
      </c>
      <c r="Y72">
        <v>2.42</v>
      </c>
      <c r="Z72">
        <v>11.238</v>
      </c>
      <c r="AA72">
        <v>150.45605499999999</v>
      </c>
      <c r="AB72">
        <v>1.6085510000000001</v>
      </c>
      <c r="AC72">
        <v>53.460214000000001</v>
      </c>
      <c r="AD72" s="1">
        <v>470</v>
      </c>
      <c r="AE72">
        <v>8</v>
      </c>
      <c r="AF72">
        <v>270</v>
      </c>
      <c r="AG72">
        <v>78</v>
      </c>
      <c r="AH72">
        <v>17.883886</v>
      </c>
      <c r="AI72">
        <v>735.7</v>
      </c>
      <c r="AJ72">
        <v>0</v>
      </c>
      <c r="AK72">
        <v>0</v>
      </c>
      <c r="AL72">
        <v>0</v>
      </c>
      <c r="AM72" t="s">
        <v>349</v>
      </c>
      <c r="AN72" t="s">
        <v>560</v>
      </c>
      <c r="AO72">
        <v>2584.4189999999999</v>
      </c>
      <c r="AR72" t="s">
        <v>118</v>
      </c>
      <c r="AS72" t="s">
        <v>119</v>
      </c>
      <c r="AT72" t="s">
        <v>201</v>
      </c>
      <c r="AU72" t="s">
        <v>348</v>
      </c>
      <c r="AV72" t="s">
        <v>48</v>
      </c>
      <c r="AW72">
        <v>2</v>
      </c>
      <c r="BB72">
        <v>0.69004368741109767</v>
      </c>
      <c r="BC72" t="s">
        <v>70</v>
      </c>
      <c r="BF72" t="s">
        <v>118</v>
      </c>
      <c r="BG72" t="s">
        <v>119</v>
      </c>
      <c r="BH72" t="s">
        <v>348</v>
      </c>
      <c r="BI72">
        <v>2140</v>
      </c>
      <c r="BJ72">
        <v>2</v>
      </c>
      <c r="BK72" t="s">
        <v>201</v>
      </c>
      <c r="BL72" t="s">
        <v>243</v>
      </c>
      <c r="BM72">
        <v>0.69004368741109767</v>
      </c>
      <c r="BN72" t="s">
        <v>70</v>
      </c>
      <c r="BO72" t="s">
        <v>188</v>
      </c>
      <c r="BP72">
        <v>2690.739</v>
      </c>
    </row>
    <row r="73" spans="1:68" ht="16.5" x14ac:dyDescent="0.25">
      <c r="A73" s="127" t="str">
        <f t="shared" si="36"/>
        <v>인천교통공사</v>
      </c>
      <c r="B73" s="128" t="str">
        <f t="shared" si="37"/>
        <v>이정현</v>
      </c>
      <c r="C73" s="129" t="str">
        <f t="shared" si="38"/>
        <v>A</v>
      </c>
      <c r="D73" s="130">
        <f t="shared" si="39"/>
        <v>0.99303030303030315</v>
      </c>
      <c r="E73" s="131">
        <f t="shared" si="40"/>
        <v>1799</v>
      </c>
      <c r="F73" s="132" t="str">
        <f t="shared" si="41"/>
        <v>순환41</v>
      </c>
      <c r="G73" s="133" t="str">
        <f t="shared" si="42"/>
        <v>70바4921</v>
      </c>
      <c r="H73" s="134">
        <f t="shared" si="43"/>
        <v>1</v>
      </c>
      <c r="I73" s="135">
        <f t="shared" si="44"/>
        <v>2980.386</v>
      </c>
      <c r="J73" s="136">
        <f t="shared" si="45"/>
        <v>3.4271793020992218E-3</v>
      </c>
      <c r="K73" s="136">
        <f t="shared" si="46"/>
        <v>0.24154080132195063</v>
      </c>
      <c r="L73" s="136">
        <f t="shared" si="47"/>
        <v>1.5769769419128932E-2</v>
      </c>
      <c r="M73" s="137">
        <f t="shared" si="48"/>
        <v>2.9809999999999999</v>
      </c>
      <c r="N73" s="138">
        <f t="shared" si="49"/>
        <v>0</v>
      </c>
      <c r="O73" s="138">
        <f t="shared" si="50"/>
        <v>0.30197430802587316</v>
      </c>
      <c r="P73" s="231">
        <f t="shared" si="51"/>
        <v>0</v>
      </c>
      <c r="Q73" s="232">
        <f t="shared" si="52"/>
        <v>0</v>
      </c>
      <c r="R73" s="232">
        <f t="shared" si="53"/>
        <v>9</v>
      </c>
      <c r="T73">
        <v>528</v>
      </c>
      <c r="U73">
        <v>1799</v>
      </c>
      <c r="V73" t="s">
        <v>350</v>
      </c>
      <c r="W73">
        <v>2980.386</v>
      </c>
      <c r="X73">
        <v>909.50800000000004</v>
      </c>
      <c r="Y73">
        <v>3.2770000000000001</v>
      </c>
      <c r="Z73">
        <v>2.9809999999999999</v>
      </c>
      <c r="AA73">
        <v>202.77550099999999</v>
      </c>
      <c r="AB73">
        <v>0.69494800000000001</v>
      </c>
      <c r="AC73">
        <v>48.978557000000002</v>
      </c>
      <c r="AD73" s="1">
        <v>47</v>
      </c>
      <c r="AE73">
        <v>0</v>
      </c>
      <c r="AF73">
        <v>9</v>
      </c>
      <c r="AG73">
        <v>53</v>
      </c>
      <c r="AH73">
        <v>14.697959000000001</v>
      </c>
      <c r="AI73">
        <v>0</v>
      </c>
      <c r="AJ73">
        <v>0</v>
      </c>
      <c r="AK73">
        <v>0</v>
      </c>
      <c r="AL73">
        <v>0</v>
      </c>
      <c r="AM73" t="s">
        <v>351</v>
      </c>
      <c r="AN73" t="s">
        <v>561</v>
      </c>
      <c r="AO73">
        <v>2980.386</v>
      </c>
      <c r="AR73" t="s">
        <v>118</v>
      </c>
      <c r="AS73" t="s">
        <v>120</v>
      </c>
      <c r="AT73" t="s">
        <v>219</v>
      </c>
      <c r="AU73" t="s">
        <v>350</v>
      </c>
      <c r="AV73" t="s">
        <v>48</v>
      </c>
      <c r="AW73">
        <v>1</v>
      </c>
      <c r="BB73">
        <v>0.99303030303030315</v>
      </c>
      <c r="BC73" t="s">
        <v>66</v>
      </c>
      <c r="BF73" t="s">
        <v>118</v>
      </c>
      <c r="BG73" t="s">
        <v>120</v>
      </c>
      <c r="BH73" t="s">
        <v>350</v>
      </c>
      <c r="BI73">
        <v>1799</v>
      </c>
      <c r="BJ73">
        <v>1</v>
      </c>
      <c r="BK73" t="s">
        <v>219</v>
      </c>
      <c r="BL73" t="s">
        <v>175</v>
      </c>
      <c r="BM73">
        <v>0.99303030303030315</v>
      </c>
      <c r="BN73" t="s">
        <v>66</v>
      </c>
      <c r="BO73" t="s">
        <v>178</v>
      </c>
      <c r="BP73">
        <v>2980.386</v>
      </c>
    </row>
    <row r="74" spans="1:68" ht="16.5" x14ac:dyDescent="0.25">
      <c r="A74" s="110" t="str">
        <f t="shared" si="36"/>
        <v>인천교통공사</v>
      </c>
      <c r="B74" s="111" t="str">
        <f t="shared" si="37"/>
        <v>이주온</v>
      </c>
      <c r="C74" s="112" t="str">
        <f t="shared" si="38"/>
        <v>C</v>
      </c>
      <c r="D74" s="113">
        <f t="shared" si="39"/>
        <v>0.88652423129146329</v>
      </c>
      <c r="E74" s="114">
        <f t="shared" si="40"/>
        <v>2912</v>
      </c>
      <c r="F74" s="115" t="str">
        <f t="shared" si="41"/>
        <v>순환41</v>
      </c>
      <c r="G74" s="116" t="str">
        <f t="shared" si="42"/>
        <v>70바4923</v>
      </c>
      <c r="H74" s="117">
        <f t="shared" si="43"/>
        <v>3</v>
      </c>
      <c r="I74" s="118">
        <f t="shared" si="44"/>
        <v>2085.2629999999999</v>
      </c>
      <c r="J74" s="119">
        <f t="shared" si="45"/>
        <v>3.0571064536089689E-3</v>
      </c>
      <c r="K74" s="119">
        <f t="shared" si="46"/>
        <v>0.30541147289292359</v>
      </c>
      <c r="L74" s="119">
        <f t="shared" si="47"/>
        <v>2.6375569892143104E-2</v>
      </c>
      <c r="M74" s="120">
        <f t="shared" si="48"/>
        <v>6.13</v>
      </c>
      <c r="N74" s="121">
        <f t="shared" si="49"/>
        <v>0</v>
      </c>
      <c r="O74" s="121">
        <f t="shared" si="50"/>
        <v>6.2342256108701877</v>
      </c>
      <c r="P74" s="233">
        <f t="shared" si="51"/>
        <v>0</v>
      </c>
      <c r="Q74" s="234">
        <f t="shared" si="52"/>
        <v>0</v>
      </c>
      <c r="R74" s="234">
        <f t="shared" si="53"/>
        <v>130</v>
      </c>
      <c r="T74">
        <v>528</v>
      </c>
      <c r="U74">
        <v>2912</v>
      </c>
      <c r="V74" t="s">
        <v>352</v>
      </c>
      <c r="W74">
        <v>2085.2629999999999</v>
      </c>
      <c r="X74">
        <v>714.91800000000001</v>
      </c>
      <c r="Y74">
        <v>2.9169999999999998</v>
      </c>
      <c r="Z74">
        <v>6.13</v>
      </c>
      <c r="AA74">
        <v>137.653041</v>
      </c>
      <c r="AB74">
        <v>0.42082000000000003</v>
      </c>
      <c r="AC74">
        <v>42.040818000000002</v>
      </c>
      <c r="AD74" s="1">
        <v>55</v>
      </c>
      <c r="AE74">
        <v>0</v>
      </c>
      <c r="AF74">
        <v>130</v>
      </c>
      <c r="AG74">
        <v>61</v>
      </c>
      <c r="AH74">
        <v>15.148688</v>
      </c>
      <c r="AI74">
        <v>0</v>
      </c>
      <c r="AJ74">
        <v>0</v>
      </c>
      <c r="AK74">
        <v>0</v>
      </c>
      <c r="AL74">
        <v>0</v>
      </c>
      <c r="AM74" t="s">
        <v>353</v>
      </c>
      <c r="AN74" t="s">
        <v>562</v>
      </c>
      <c r="AO74">
        <v>1848.104</v>
      </c>
      <c r="AR74" t="s">
        <v>118</v>
      </c>
      <c r="AS74" t="s">
        <v>120</v>
      </c>
      <c r="AT74" t="s">
        <v>221</v>
      </c>
      <c r="AU74" t="s">
        <v>352</v>
      </c>
      <c r="AV74" t="s">
        <v>48</v>
      </c>
      <c r="AW74">
        <v>3</v>
      </c>
      <c r="BB74">
        <v>0.88652423129146329</v>
      </c>
      <c r="BC74" t="s">
        <v>69</v>
      </c>
      <c r="BF74" t="s">
        <v>118</v>
      </c>
      <c r="BG74" t="s">
        <v>120</v>
      </c>
      <c r="BH74" t="s">
        <v>352</v>
      </c>
      <c r="BI74">
        <v>2912</v>
      </c>
      <c r="BJ74">
        <v>3</v>
      </c>
      <c r="BK74" t="s">
        <v>221</v>
      </c>
      <c r="BL74" t="s">
        <v>220</v>
      </c>
      <c r="BM74">
        <v>0.88652423129146329</v>
      </c>
      <c r="BN74" t="s">
        <v>69</v>
      </c>
      <c r="BO74" t="s">
        <v>177</v>
      </c>
      <c r="BP74">
        <v>2085.2629999999999</v>
      </c>
    </row>
    <row r="75" spans="1:68" ht="16.5" x14ac:dyDescent="0.25">
      <c r="A75" s="127" t="str">
        <f t="shared" si="36"/>
        <v>인천교통공사</v>
      </c>
      <c r="B75" s="128" t="str">
        <f t="shared" si="37"/>
        <v>이찬영</v>
      </c>
      <c r="C75" s="129" t="str">
        <f t="shared" si="38"/>
        <v>D</v>
      </c>
      <c r="D75" s="130">
        <f t="shared" si="39"/>
        <v>0.82283098093923446</v>
      </c>
      <c r="E75" s="131">
        <f t="shared" si="40"/>
        <v>7664</v>
      </c>
      <c r="F75" s="132" t="str">
        <f t="shared" si="41"/>
        <v>63</v>
      </c>
      <c r="G75" s="133" t="str">
        <f t="shared" si="42"/>
        <v>70바4912</v>
      </c>
      <c r="H75" s="134">
        <f t="shared" si="43"/>
        <v>4</v>
      </c>
      <c r="I75" s="135">
        <f t="shared" si="44"/>
        <v>3040.0699999999997</v>
      </c>
      <c r="J75" s="136">
        <f t="shared" si="45"/>
        <v>3.9467766407645967E-3</v>
      </c>
      <c r="K75" s="136">
        <f t="shared" si="46"/>
        <v>0.33398171887077244</v>
      </c>
      <c r="L75" s="136">
        <f t="shared" si="47"/>
        <v>5.4932945622962637E-2</v>
      </c>
      <c r="M75" s="137">
        <f t="shared" si="48"/>
        <v>8.3019999999999996</v>
      </c>
      <c r="N75" s="138">
        <f t="shared" si="49"/>
        <v>0.13157591765979071</v>
      </c>
      <c r="O75" s="138">
        <f t="shared" si="50"/>
        <v>1.1841832589381165</v>
      </c>
      <c r="P75" s="231">
        <f t="shared" si="51"/>
        <v>0</v>
      </c>
      <c r="Q75" s="232">
        <f t="shared" si="52"/>
        <v>4</v>
      </c>
      <c r="R75" s="232">
        <f t="shared" si="53"/>
        <v>36</v>
      </c>
      <c r="T75">
        <v>528</v>
      </c>
      <c r="U75">
        <v>7664</v>
      </c>
      <c r="V75" t="s">
        <v>354</v>
      </c>
      <c r="W75">
        <v>3040.07</v>
      </c>
      <c r="X75">
        <v>1049.1420000000001</v>
      </c>
      <c r="Y75">
        <v>2.8980000000000001</v>
      </c>
      <c r="Z75">
        <v>8.3019999999999996</v>
      </c>
      <c r="AA75">
        <v>179.60301899999999</v>
      </c>
      <c r="AB75">
        <v>0.70885299999999996</v>
      </c>
      <c r="AC75">
        <v>59.984124999999999</v>
      </c>
      <c r="AD75" s="1">
        <v>167</v>
      </c>
      <c r="AE75">
        <v>4</v>
      </c>
      <c r="AF75">
        <v>36</v>
      </c>
      <c r="AG75">
        <v>69</v>
      </c>
      <c r="AH75">
        <v>16.926608000000002</v>
      </c>
      <c r="AI75">
        <v>381.9</v>
      </c>
      <c r="AJ75">
        <v>0</v>
      </c>
      <c r="AK75">
        <v>0</v>
      </c>
      <c r="AL75">
        <v>0</v>
      </c>
      <c r="AM75" t="s">
        <v>355</v>
      </c>
      <c r="AN75" t="s">
        <v>563</v>
      </c>
      <c r="AO75">
        <v>2387.7469999999998</v>
      </c>
      <c r="AR75" t="s">
        <v>118</v>
      </c>
      <c r="AS75" t="s">
        <v>119</v>
      </c>
      <c r="AT75" t="s">
        <v>209</v>
      </c>
      <c r="AU75" t="s">
        <v>354</v>
      </c>
      <c r="AV75" t="s">
        <v>48</v>
      </c>
      <c r="AW75">
        <v>4</v>
      </c>
      <c r="BB75">
        <v>0.82283098093923446</v>
      </c>
      <c r="BC75" t="s">
        <v>67</v>
      </c>
      <c r="BF75" t="s">
        <v>118</v>
      </c>
      <c r="BG75" t="s">
        <v>119</v>
      </c>
      <c r="BH75" t="s">
        <v>354</v>
      </c>
      <c r="BI75">
        <v>7664</v>
      </c>
      <c r="BJ75">
        <v>4</v>
      </c>
      <c r="BK75" t="s">
        <v>209</v>
      </c>
      <c r="BL75" t="s">
        <v>243</v>
      </c>
      <c r="BM75">
        <v>0.82283098093923446</v>
      </c>
      <c r="BN75" t="s">
        <v>67</v>
      </c>
      <c r="BO75" t="s">
        <v>179</v>
      </c>
      <c r="BP75">
        <v>3040.0699999999997</v>
      </c>
    </row>
    <row r="76" spans="1:68" ht="16.5" x14ac:dyDescent="0.25">
      <c r="A76" s="110" t="str">
        <f t="shared" si="36"/>
        <v>인천교통공사</v>
      </c>
      <c r="B76" s="111" t="str">
        <f t="shared" si="37"/>
        <v>이태석</v>
      </c>
      <c r="C76" s="112" t="str">
        <f t="shared" si="38"/>
        <v>F</v>
      </c>
      <c r="D76" s="113">
        <f t="shared" si="39"/>
        <v>0.78</v>
      </c>
      <c r="E76" s="114">
        <f t="shared" si="40"/>
        <v>5318</v>
      </c>
      <c r="F76" s="115" t="str">
        <f t="shared" si="41"/>
        <v>순환42</v>
      </c>
      <c r="G76" s="116" t="str">
        <f t="shared" si="42"/>
        <v>70바4936</v>
      </c>
      <c r="H76" s="117">
        <f t="shared" si="43"/>
        <v>1</v>
      </c>
      <c r="I76" s="118">
        <f t="shared" si="44"/>
        <v>545.99400000000003</v>
      </c>
      <c r="J76" s="119">
        <f t="shared" si="45"/>
        <v>7.5258633946322052E-3</v>
      </c>
      <c r="K76" s="119">
        <f t="shared" si="46"/>
        <v>0.30392582414301833</v>
      </c>
      <c r="L76" s="119">
        <f t="shared" si="47"/>
        <v>7.8755444199020502E-2</v>
      </c>
      <c r="M76" s="120">
        <f t="shared" si="48"/>
        <v>5.468</v>
      </c>
      <c r="N76" s="121">
        <f t="shared" si="49"/>
        <v>0</v>
      </c>
      <c r="O76" s="121">
        <f t="shared" si="50"/>
        <v>32.417938658666579</v>
      </c>
      <c r="P76" s="233">
        <f t="shared" si="51"/>
        <v>0</v>
      </c>
      <c r="Q76" s="234">
        <f t="shared" si="52"/>
        <v>0</v>
      </c>
      <c r="R76" s="234">
        <f t="shared" si="53"/>
        <v>177</v>
      </c>
      <c r="T76">
        <v>528</v>
      </c>
      <c r="U76">
        <v>5318</v>
      </c>
      <c r="V76" t="s">
        <v>356</v>
      </c>
      <c r="W76">
        <v>545.99400000000003</v>
      </c>
      <c r="X76">
        <v>199.999</v>
      </c>
      <c r="Y76">
        <v>2.73</v>
      </c>
      <c r="Z76">
        <v>5.468</v>
      </c>
      <c r="AA76">
        <v>34.250821000000002</v>
      </c>
      <c r="AB76">
        <v>0.25776700000000002</v>
      </c>
      <c r="AC76">
        <v>10.409708999999999</v>
      </c>
      <c r="AD76" s="1">
        <v>43</v>
      </c>
      <c r="AE76">
        <v>0</v>
      </c>
      <c r="AF76">
        <v>177</v>
      </c>
      <c r="AG76">
        <v>63</v>
      </c>
      <c r="AH76">
        <v>15.941048</v>
      </c>
      <c r="AI76">
        <v>0</v>
      </c>
      <c r="AJ76">
        <v>0</v>
      </c>
      <c r="AK76">
        <v>0</v>
      </c>
      <c r="AL76">
        <v>0</v>
      </c>
      <c r="AM76" t="s">
        <v>357</v>
      </c>
      <c r="AN76" t="s">
        <v>564</v>
      </c>
      <c r="AO76">
        <v>545.99400000000003</v>
      </c>
      <c r="AR76" t="s">
        <v>118</v>
      </c>
      <c r="AS76" t="s">
        <v>121</v>
      </c>
      <c r="AT76" t="s">
        <v>234</v>
      </c>
      <c r="AU76" t="s">
        <v>356</v>
      </c>
      <c r="AV76" t="s">
        <v>223</v>
      </c>
      <c r="AW76">
        <v>1</v>
      </c>
      <c r="BB76">
        <v>0.78</v>
      </c>
      <c r="BC76" t="s">
        <v>70</v>
      </c>
      <c r="BF76" t="s">
        <v>118</v>
      </c>
      <c r="BG76" t="s">
        <v>121</v>
      </c>
      <c r="BH76" t="s">
        <v>356</v>
      </c>
      <c r="BI76">
        <v>5318</v>
      </c>
      <c r="BJ76">
        <v>1</v>
      </c>
      <c r="BK76" t="s">
        <v>234</v>
      </c>
      <c r="BL76" t="s">
        <v>175</v>
      </c>
      <c r="BM76">
        <v>0.78</v>
      </c>
      <c r="BN76" t="s">
        <v>70</v>
      </c>
      <c r="BO76" t="s">
        <v>188</v>
      </c>
      <c r="BP76">
        <v>545.99400000000003</v>
      </c>
    </row>
    <row r="77" spans="1:68" ht="16.5" x14ac:dyDescent="0.25">
      <c r="A77" s="127" t="str">
        <f t="shared" si="36"/>
        <v>인천교통공사</v>
      </c>
      <c r="B77" s="128" t="str">
        <f t="shared" si="37"/>
        <v>이호봉</v>
      </c>
      <c r="C77" s="129" t="str">
        <f t="shared" si="38"/>
        <v>D</v>
      </c>
      <c r="D77" s="130">
        <f t="shared" si="39"/>
        <v>0.8119796535821231</v>
      </c>
      <c r="E77" s="131">
        <f t="shared" si="40"/>
        <v>1314</v>
      </c>
      <c r="F77" s="132" t="str">
        <f t="shared" si="41"/>
        <v>순환42</v>
      </c>
      <c r="G77" s="133" t="str">
        <f t="shared" si="42"/>
        <v>70바4932</v>
      </c>
      <c r="H77" s="134">
        <f t="shared" si="43"/>
        <v>7</v>
      </c>
      <c r="I77" s="135">
        <f t="shared" si="44"/>
        <v>2996.0650000000001</v>
      </c>
      <c r="J77" s="136">
        <f t="shared" si="45"/>
        <v>4.9767684180775946E-3</v>
      </c>
      <c r="K77" s="136">
        <f t="shared" si="46"/>
        <v>0.32772951607199491</v>
      </c>
      <c r="L77" s="136">
        <f t="shared" si="47"/>
        <v>4.5726644782406255E-2</v>
      </c>
      <c r="M77" s="137">
        <f t="shared" si="48"/>
        <v>3.99</v>
      </c>
      <c r="N77" s="138">
        <f t="shared" si="49"/>
        <v>0</v>
      </c>
      <c r="O77" s="138">
        <f t="shared" si="50"/>
        <v>1.8023641009123634</v>
      </c>
      <c r="P77" s="231">
        <f t="shared" si="51"/>
        <v>0</v>
      </c>
      <c r="Q77" s="232">
        <f t="shared" si="52"/>
        <v>0</v>
      </c>
      <c r="R77" s="232">
        <f t="shared" si="53"/>
        <v>54</v>
      </c>
      <c r="T77">
        <v>528</v>
      </c>
      <c r="U77">
        <v>1314</v>
      </c>
      <c r="V77" t="s">
        <v>358</v>
      </c>
      <c r="W77">
        <v>2996.0650000000001</v>
      </c>
      <c r="X77">
        <v>1056.0940000000001</v>
      </c>
      <c r="Y77">
        <v>2.8370000000000002</v>
      </c>
      <c r="Z77">
        <v>3.99</v>
      </c>
      <c r="AA77">
        <v>198.01966200000001</v>
      </c>
      <c r="AB77">
        <v>0.98549799999999999</v>
      </c>
      <c r="AC77">
        <v>64.896888000000004</v>
      </c>
      <c r="AD77" s="1">
        <v>137</v>
      </c>
      <c r="AE77">
        <v>0</v>
      </c>
      <c r="AF77">
        <v>54</v>
      </c>
      <c r="AG77">
        <v>61</v>
      </c>
      <c r="AH77">
        <v>15.130138000000001</v>
      </c>
      <c r="AI77">
        <v>0</v>
      </c>
      <c r="AJ77">
        <v>0</v>
      </c>
      <c r="AK77">
        <v>0</v>
      </c>
      <c r="AL77">
        <v>0</v>
      </c>
      <c r="AM77" t="s">
        <v>359</v>
      </c>
      <c r="AN77" t="s">
        <v>565</v>
      </c>
      <c r="AO77">
        <v>2073.4830000000002</v>
      </c>
      <c r="AR77" t="s">
        <v>118</v>
      </c>
      <c r="AS77" t="s">
        <v>121</v>
      </c>
      <c r="AT77" t="s">
        <v>230</v>
      </c>
      <c r="AU77" t="s">
        <v>358</v>
      </c>
      <c r="AV77" t="s">
        <v>223</v>
      </c>
      <c r="AW77">
        <v>7</v>
      </c>
      <c r="BB77">
        <v>0.8119796535821231</v>
      </c>
      <c r="BC77" t="s">
        <v>67</v>
      </c>
      <c r="BF77" t="s">
        <v>118</v>
      </c>
      <c r="BG77" t="s">
        <v>121</v>
      </c>
      <c r="BH77" t="s">
        <v>358</v>
      </c>
      <c r="BI77">
        <v>1314</v>
      </c>
      <c r="BJ77">
        <v>7</v>
      </c>
      <c r="BK77" t="s">
        <v>230</v>
      </c>
      <c r="BL77" t="s">
        <v>234</v>
      </c>
      <c r="BM77">
        <v>0.8119796535821231</v>
      </c>
      <c r="BN77" t="s">
        <v>67</v>
      </c>
      <c r="BO77" t="s">
        <v>179</v>
      </c>
      <c r="BP77">
        <v>2996.0650000000001</v>
      </c>
    </row>
    <row r="78" spans="1:68" ht="16.5" x14ac:dyDescent="0.25">
      <c r="A78" s="110" t="str">
        <f t="shared" si="36"/>
        <v>인천교통공사</v>
      </c>
      <c r="B78" s="111" t="str">
        <f t="shared" si="37"/>
        <v>이호순</v>
      </c>
      <c r="C78" s="112" t="str">
        <f t="shared" si="38"/>
        <v>C</v>
      </c>
      <c r="D78" s="113">
        <f t="shared" si="39"/>
        <v>0.87895225946244904</v>
      </c>
      <c r="E78" s="114">
        <f t="shared" si="40"/>
        <v>3947</v>
      </c>
      <c r="F78" s="115" t="str">
        <f t="shared" si="41"/>
        <v>63</v>
      </c>
      <c r="G78" s="116" t="str">
        <f t="shared" si="42"/>
        <v>70바4916</v>
      </c>
      <c r="H78" s="117">
        <f t="shared" si="43"/>
        <v>6</v>
      </c>
      <c r="I78" s="118">
        <f t="shared" si="44"/>
        <v>2343.2779999999998</v>
      </c>
      <c r="J78" s="119">
        <f t="shared" si="45"/>
        <v>4.7139778882516357E-3</v>
      </c>
      <c r="K78" s="119">
        <f t="shared" si="46"/>
        <v>0.30911156344692609</v>
      </c>
      <c r="L78" s="119">
        <f t="shared" si="47"/>
        <v>0.29061852669636301</v>
      </c>
      <c r="M78" s="120">
        <f t="shared" si="48"/>
        <v>7.7309999999999999</v>
      </c>
      <c r="N78" s="121">
        <f t="shared" si="49"/>
        <v>0.21337630447603742</v>
      </c>
      <c r="O78" s="121">
        <f t="shared" si="50"/>
        <v>2.3471393492364117</v>
      </c>
      <c r="P78" s="233">
        <f t="shared" si="51"/>
        <v>0</v>
      </c>
      <c r="Q78" s="234">
        <f t="shared" si="52"/>
        <v>5</v>
      </c>
      <c r="R78" s="234">
        <f t="shared" si="53"/>
        <v>55</v>
      </c>
      <c r="T78">
        <v>528</v>
      </c>
      <c r="U78">
        <v>3947</v>
      </c>
      <c r="V78" t="s">
        <v>360</v>
      </c>
      <c r="W78">
        <v>2343.2779999999998</v>
      </c>
      <c r="X78">
        <v>760.02099999999996</v>
      </c>
      <c r="Y78">
        <v>3.0830000000000002</v>
      </c>
      <c r="Z78">
        <v>7.7309999999999999</v>
      </c>
      <c r="AA78">
        <v>132.10244399999999</v>
      </c>
      <c r="AB78">
        <v>0.62272799999999995</v>
      </c>
      <c r="AC78">
        <v>40.834392999999999</v>
      </c>
      <c r="AD78" s="1">
        <v>681</v>
      </c>
      <c r="AE78">
        <v>5</v>
      </c>
      <c r="AF78">
        <v>55</v>
      </c>
      <c r="AG78">
        <v>63</v>
      </c>
      <c r="AH78">
        <v>17.738339</v>
      </c>
      <c r="AI78">
        <v>18.5</v>
      </c>
      <c r="AJ78">
        <v>0</v>
      </c>
      <c r="AK78">
        <v>0</v>
      </c>
      <c r="AL78">
        <v>0</v>
      </c>
      <c r="AM78" t="s">
        <v>361</v>
      </c>
      <c r="AN78" t="s">
        <v>566</v>
      </c>
      <c r="AO78">
        <v>1691.556</v>
      </c>
      <c r="AR78" t="s">
        <v>118</v>
      </c>
      <c r="AS78" t="s">
        <v>119</v>
      </c>
      <c r="AT78" t="s">
        <v>215</v>
      </c>
      <c r="AU78" t="s">
        <v>360</v>
      </c>
      <c r="AV78" t="s">
        <v>48</v>
      </c>
      <c r="AW78">
        <v>6</v>
      </c>
      <c r="BB78">
        <v>0.87895225946244904</v>
      </c>
      <c r="BC78" t="s">
        <v>69</v>
      </c>
      <c r="BF78" t="s">
        <v>118</v>
      </c>
      <c r="BG78" t="s">
        <v>119</v>
      </c>
      <c r="BH78" t="s">
        <v>360</v>
      </c>
      <c r="BI78">
        <v>3947</v>
      </c>
      <c r="BJ78">
        <v>6</v>
      </c>
      <c r="BK78" t="s">
        <v>215</v>
      </c>
      <c r="BL78" t="s">
        <v>243</v>
      </c>
      <c r="BM78">
        <v>0.87895225946244904</v>
      </c>
      <c r="BN78" t="s">
        <v>69</v>
      </c>
      <c r="BO78" t="s">
        <v>177</v>
      </c>
      <c r="BP78">
        <v>2343.2779999999998</v>
      </c>
    </row>
    <row r="79" spans="1:68" ht="16.5" x14ac:dyDescent="0.25">
      <c r="A79" s="127" t="str">
        <f t="shared" si="36"/>
        <v>인천교통공사</v>
      </c>
      <c r="B79" s="128" t="str">
        <f t="shared" si="37"/>
        <v>임현기</v>
      </c>
      <c r="C79" s="129" t="str">
        <f t="shared" si="38"/>
        <v>F</v>
      </c>
      <c r="D79" s="130">
        <f t="shared" si="39"/>
        <v>0.75906249999999986</v>
      </c>
      <c r="E79" s="131">
        <f t="shared" si="40"/>
        <v>4</v>
      </c>
      <c r="F79" s="132" t="str">
        <f t="shared" si="41"/>
        <v>순환41</v>
      </c>
      <c r="G79" s="133" t="str">
        <f t="shared" si="42"/>
        <v>70바4925</v>
      </c>
      <c r="H79" s="134">
        <f t="shared" si="43"/>
        <v>1</v>
      </c>
      <c r="I79" s="135">
        <f t="shared" si="44"/>
        <v>772.53300000000002</v>
      </c>
      <c r="J79" s="136">
        <f t="shared" si="45"/>
        <v>6.0001366929276836E-3</v>
      </c>
      <c r="K79" s="136">
        <f t="shared" si="46"/>
        <v>0.3232793219238364</v>
      </c>
      <c r="L79" s="136">
        <f t="shared" si="47"/>
        <v>0.13979985321015412</v>
      </c>
      <c r="M79" s="137">
        <f t="shared" si="48"/>
        <v>6.194</v>
      </c>
      <c r="N79" s="138">
        <f t="shared" si="49"/>
        <v>0</v>
      </c>
      <c r="O79" s="138">
        <f t="shared" si="50"/>
        <v>4.4011064899492967</v>
      </c>
      <c r="P79" s="231">
        <f t="shared" si="51"/>
        <v>0</v>
      </c>
      <c r="Q79" s="232">
        <f t="shared" si="52"/>
        <v>0</v>
      </c>
      <c r="R79" s="232">
        <f t="shared" si="53"/>
        <v>34</v>
      </c>
      <c r="T79">
        <v>528</v>
      </c>
      <c r="U79">
        <v>4</v>
      </c>
      <c r="V79" t="s">
        <v>362</v>
      </c>
      <c r="W79">
        <v>772.53300000000002</v>
      </c>
      <c r="X79">
        <v>318.09100000000001</v>
      </c>
      <c r="Y79">
        <v>2.4289999999999998</v>
      </c>
      <c r="Z79">
        <v>6.194</v>
      </c>
      <c r="AA79">
        <v>47.449418999999999</v>
      </c>
      <c r="AB79">
        <v>0.28470299999999998</v>
      </c>
      <c r="AC79">
        <v>15.339416</v>
      </c>
      <c r="AD79" s="1">
        <v>108</v>
      </c>
      <c r="AE79">
        <v>0</v>
      </c>
      <c r="AF79">
        <v>34</v>
      </c>
      <c r="AG79">
        <v>69</v>
      </c>
      <c r="AH79">
        <v>16.281189000000001</v>
      </c>
      <c r="AI79">
        <v>8.1999999999999993</v>
      </c>
      <c r="AJ79">
        <v>0</v>
      </c>
      <c r="AK79">
        <v>0</v>
      </c>
      <c r="AL79">
        <v>0</v>
      </c>
      <c r="AM79" t="s">
        <v>363</v>
      </c>
      <c r="AN79" t="s">
        <v>567</v>
      </c>
      <c r="AO79">
        <v>772.53300000000002</v>
      </c>
      <c r="AR79" t="s">
        <v>118</v>
      </c>
      <c r="AS79" t="s">
        <v>120</v>
      </c>
      <c r="AT79" t="s">
        <v>458</v>
      </c>
      <c r="AU79" t="s">
        <v>362</v>
      </c>
      <c r="AV79" t="s">
        <v>223</v>
      </c>
      <c r="AW79">
        <v>1</v>
      </c>
      <c r="BB79">
        <v>0.75906249999999986</v>
      </c>
      <c r="BC79" t="s">
        <v>70</v>
      </c>
      <c r="BF79" t="s">
        <v>118</v>
      </c>
      <c r="BG79" t="s">
        <v>120</v>
      </c>
      <c r="BH79" t="s">
        <v>362</v>
      </c>
      <c r="BI79">
        <v>4</v>
      </c>
      <c r="BJ79">
        <v>1</v>
      </c>
      <c r="BK79" t="s">
        <v>458</v>
      </c>
      <c r="BL79" t="s">
        <v>175</v>
      </c>
      <c r="BM79">
        <v>0.75906249999999986</v>
      </c>
      <c r="BN79" t="s">
        <v>70</v>
      </c>
      <c r="BO79" t="s">
        <v>188</v>
      </c>
      <c r="BP79">
        <v>772.53300000000002</v>
      </c>
    </row>
    <row r="80" spans="1:68" ht="16.5" x14ac:dyDescent="0.25">
      <c r="A80" s="110" t="str">
        <f t="shared" si="36"/>
        <v>인천교통공사</v>
      </c>
      <c r="B80" s="111" t="str">
        <f t="shared" si="37"/>
        <v>장형익</v>
      </c>
      <c r="C80" s="112" t="str">
        <f t="shared" si="38"/>
        <v>F</v>
      </c>
      <c r="D80" s="113">
        <f t="shared" si="39"/>
        <v>0.76867582951940627</v>
      </c>
      <c r="E80" s="114">
        <f t="shared" si="40"/>
        <v>206</v>
      </c>
      <c r="F80" s="115" t="str">
        <f t="shared" si="41"/>
        <v>순환42</v>
      </c>
      <c r="G80" s="116" t="str">
        <f t="shared" si="42"/>
        <v>70바4934</v>
      </c>
      <c r="H80" s="117">
        <f t="shared" si="43"/>
        <v>4</v>
      </c>
      <c r="I80" s="118">
        <f t="shared" si="44"/>
        <v>3111.4660000000003</v>
      </c>
      <c r="J80" s="119">
        <f t="shared" si="45"/>
        <v>4.93369441587243E-3</v>
      </c>
      <c r="K80" s="119">
        <f t="shared" si="46"/>
        <v>0.341177520663561</v>
      </c>
      <c r="L80" s="119">
        <f t="shared" si="47"/>
        <v>3.8567029175314786E-2</v>
      </c>
      <c r="M80" s="120">
        <f t="shared" si="48"/>
        <v>5.4829999999999997</v>
      </c>
      <c r="N80" s="121">
        <f t="shared" si="49"/>
        <v>3.2103645978970183E-2</v>
      </c>
      <c r="O80" s="121">
        <f t="shared" si="50"/>
        <v>12.616732869735282</v>
      </c>
      <c r="P80" s="233">
        <f t="shared" si="51"/>
        <v>2</v>
      </c>
      <c r="Q80" s="234">
        <f t="shared" si="52"/>
        <v>1</v>
      </c>
      <c r="R80" s="234">
        <f t="shared" si="53"/>
        <v>393</v>
      </c>
      <c r="T80">
        <v>528</v>
      </c>
      <c r="U80">
        <v>206</v>
      </c>
      <c r="V80" t="s">
        <v>364</v>
      </c>
      <c r="W80">
        <v>3114.9110000000001</v>
      </c>
      <c r="X80">
        <v>1158.96</v>
      </c>
      <c r="Y80">
        <v>2.6880000000000002</v>
      </c>
      <c r="Z80">
        <v>5.4829999999999997</v>
      </c>
      <c r="AA80">
        <v>201.03879900000001</v>
      </c>
      <c r="AB80">
        <v>0.99186399999999997</v>
      </c>
      <c r="AC80">
        <v>68.589918999999995</v>
      </c>
      <c r="AD80" s="1">
        <v>120</v>
      </c>
      <c r="AE80">
        <v>1</v>
      </c>
      <c r="AF80">
        <v>393</v>
      </c>
      <c r="AG80">
        <v>68</v>
      </c>
      <c r="AH80">
        <v>15.494078</v>
      </c>
      <c r="AI80">
        <v>54.2</v>
      </c>
      <c r="AJ80">
        <v>0</v>
      </c>
      <c r="AK80">
        <v>2</v>
      </c>
      <c r="AL80">
        <v>768</v>
      </c>
      <c r="AM80" t="s">
        <v>365</v>
      </c>
      <c r="AN80" t="s">
        <v>568</v>
      </c>
      <c r="AO80">
        <v>2681.6350000000002</v>
      </c>
      <c r="AR80" t="s">
        <v>118</v>
      </c>
      <c r="AS80" t="s">
        <v>121</v>
      </c>
      <c r="AT80" t="s">
        <v>232</v>
      </c>
      <c r="AU80" t="s">
        <v>364</v>
      </c>
      <c r="AV80" t="s">
        <v>223</v>
      </c>
      <c r="AW80">
        <v>4</v>
      </c>
      <c r="BB80">
        <v>0.76867582951940627</v>
      </c>
      <c r="BC80" t="s">
        <v>70</v>
      </c>
      <c r="BF80" t="s">
        <v>118</v>
      </c>
      <c r="BG80" t="s">
        <v>121</v>
      </c>
      <c r="BH80" t="s">
        <v>364</v>
      </c>
      <c r="BI80">
        <v>206</v>
      </c>
      <c r="BJ80">
        <v>4</v>
      </c>
      <c r="BK80" t="s">
        <v>232</v>
      </c>
      <c r="BL80" t="s">
        <v>228</v>
      </c>
      <c r="BM80">
        <v>0.76867582951940627</v>
      </c>
      <c r="BN80" t="s">
        <v>70</v>
      </c>
      <c r="BO80" t="s">
        <v>188</v>
      </c>
      <c r="BP80">
        <v>3111.4660000000003</v>
      </c>
    </row>
    <row r="81" spans="1:68" ht="16.5" x14ac:dyDescent="0.25">
      <c r="A81" s="127" t="str">
        <f t="shared" si="36"/>
        <v>인천교통공사</v>
      </c>
      <c r="B81" s="128" t="str">
        <f t="shared" si="37"/>
        <v>전익수</v>
      </c>
      <c r="C81" s="129" t="str">
        <f t="shared" si="38"/>
        <v>F</v>
      </c>
      <c r="D81" s="130">
        <f t="shared" si="39"/>
        <v>0.71089641824061323</v>
      </c>
      <c r="E81" s="131">
        <f t="shared" si="40"/>
        <v>7867</v>
      </c>
      <c r="F81" s="132" t="str">
        <f t="shared" si="41"/>
        <v>순환42</v>
      </c>
      <c r="G81" s="133" t="str">
        <f t="shared" si="42"/>
        <v>70바4936</v>
      </c>
      <c r="H81" s="134">
        <f t="shared" si="43"/>
        <v>5</v>
      </c>
      <c r="I81" s="135">
        <f t="shared" si="44"/>
        <v>2645.6499999999996</v>
      </c>
      <c r="J81" s="136">
        <f t="shared" si="45"/>
        <v>1.8570262241083206E-2</v>
      </c>
      <c r="K81" s="136">
        <f t="shared" si="46"/>
        <v>0.35922741116723134</v>
      </c>
      <c r="L81" s="136">
        <f t="shared" si="47"/>
        <v>0.19428117853835544</v>
      </c>
      <c r="M81" s="137">
        <f t="shared" si="48"/>
        <v>7.7910000000000004</v>
      </c>
      <c r="N81" s="138">
        <f t="shared" si="49"/>
        <v>4.3845557802430406</v>
      </c>
      <c r="O81" s="138">
        <f t="shared" si="50"/>
        <v>9.8652505055468414</v>
      </c>
      <c r="P81" s="231">
        <f t="shared" si="51"/>
        <v>2</v>
      </c>
      <c r="Q81" s="232">
        <f t="shared" si="52"/>
        <v>116</v>
      </c>
      <c r="R81" s="232">
        <f t="shared" si="53"/>
        <v>261</v>
      </c>
      <c r="T81">
        <v>528</v>
      </c>
      <c r="U81">
        <v>7867</v>
      </c>
      <c r="V81" t="s">
        <v>366</v>
      </c>
      <c r="W81">
        <v>2645.65</v>
      </c>
      <c r="X81">
        <v>1070.924</v>
      </c>
      <c r="Y81">
        <v>2.4700000000000002</v>
      </c>
      <c r="Z81">
        <v>7.7910000000000004</v>
      </c>
      <c r="AA81">
        <v>169.578273</v>
      </c>
      <c r="AB81">
        <v>3.1491129999999998</v>
      </c>
      <c r="AC81">
        <v>60.917164</v>
      </c>
      <c r="AD81" s="1">
        <v>514</v>
      </c>
      <c r="AE81">
        <v>116</v>
      </c>
      <c r="AF81">
        <v>261</v>
      </c>
      <c r="AG81">
        <v>63</v>
      </c>
      <c r="AH81">
        <v>15.60135</v>
      </c>
      <c r="AI81">
        <v>0</v>
      </c>
      <c r="AJ81">
        <v>0</v>
      </c>
      <c r="AK81">
        <v>2</v>
      </c>
      <c r="AL81">
        <v>606</v>
      </c>
      <c r="AM81" t="s">
        <v>367</v>
      </c>
      <c r="AN81" t="s">
        <v>569</v>
      </c>
      <c r="AO81">
        <v>2205.41</v>
      </c>
      <c r="AR81" t="s">
        <v>118</v>
      </c>
      <c r="AS81" t="s">
        <v>121</v>
      </c>
      <c r="AT81" t="s">
        <v>234</v>
      </c>
      <c r="AU81" t="s">
        <v>366</v>
      </c>
      <c r="AV81" t="s">
        <v>223</v>
      </c>
      <c r="AW81">
        <v>5</v>
      </c>
      <c r="BB81">
        <v>0.71089641824061323</v>
      </c>
      <c r="BC81" t="s">
        <v>70</v>
      </c>
      <c r="BF81" t="s">
        <v>118</v>
      </c>
      <c r="BG81" t="s">
        <v>121</v>
      </c>
      <c r="BH81" t="s">
        <v>366</v>
      </c>
      <c r="BI81">
        <v>7867</v>
      </c>
      <c r="BJ81">
        <v>5</v>
      </c>
      <c r="BK81" t="s">
        <v>234</v>
      </c>
      <c r="BL81" t="s">
        <v>231</v>
      </c>
      <c r="BM81">
        <v>0.71089641824061323</v>
      </c>
      <c r="BN81" t="s">
        <v>70</v>
      </c>
      <c r="BO81" t="s">
        <v>188</v>
      </c>
      <c r="BP81">
        <v>2645.6499999999996</v>
      </c>
    </row>
    <row r="82" spans="1:68" ht="16.5" x14ac:dyDescent="0.25">
      <c r="A82" s="110" t="str">
        <f t="shared" si="36"/>
        <v>인천교통공사</v>
      </c>
      <c r="B82" s="111" t="str">
        <f t="shared" si="37"/>
        <v>정익선</v>
      </c>
      <c r="C82" s="112" t="str">
        <f t="shared" si="38"/>
        <v>F</v>
      </c>
      <c r="D82" s="113">
        <f t="shared" si="39"/>
        <v>0.78768322839599392</v>
      </c>
      <c r="E82" s="114">
        <f t="shared" si="40"/>
        <v>2605</v>
      </c>
      <c r="F82" s="115" t="str">
        <f t="shared" si="41"/>
        <v>63</v>
      </c>
      <c r="G82" s="116" t="str">
        <f t="shared" si="42"/>
        <v>70바4913</v>
      </c>
      <c r="H82" s="117">
        <f t="shared" si="43"/>
        <v>11</v>
      </c>
      <c r="I82" s="118">
        <f t="shared" si="44"/>
        <v>2444.268</v>
      </c>
      <c r="J82" s="119">
        <f t="shared" si="45"/>
        <v>1.7649720814962412E-3</v>
      </c>
      <c r="K82" s="119">
        <f t="shared" si="46"/>
        <v>0.33784950018724214</v>
      </c>
      <c r="L82" s="119">
        <f t="shared" si="47"/>
        <v>4.9503573257924254E-2</v>
      </c>
      <c r="M82" s="120">
        <f t="shared" si="48"/>
        <v>8.7650000000000006</v>
      </c>
      <c r="N82" s="121">
        <f t="shared" si="49"/>
        <v>0.20456022007406716</v>
      </c>
      <c r="O82" s="121">
        <f t="shared" si="50"/>
        <v>2.9865792130813804</v>
      </c>
      <c r="P82" s="233">
        <f t="shared" si="51"/>
        <v>0</v>
      </c>
      <c r="Q82" s="234">
        <f t="shared" si="52"/>
        <v>5</v>
      </c>
      <c r="R82" s="234">
        <f t="shared" si="53"/>
        <v>73</v>
      </c>
      <c r="T82">
        <v>528</v>
      </c>
      <c r="U82">
        <v>2605</v>
      </c>
      <c r="V82" t="s">
        <v>368</v>
      </c>
      <c r="W82">
        <v>2444.268</v>
      </c>
      <c r="X82">
        <v>887.87300000000005</v>
      </c>
      <c r="Y82">
        <v>2.7530000000000001</v>
      </c>
      <c r="Z82">
        <v>8.7650000000000006</v>
      </c>
      <c r="AA82">
        <v>144.92467199999999</v>
      </c>
      <c r="AB82">
        <v>0.25578800000000002</v>
      </c>
      <c r="AC82">
        <v>48.962727999999998</v>
      </c>
      <c r="AD82" s="1">
        <v>121</v>
      </c>
      <c r="AE82">
        <v>5</v>
      </c>
      <c r="AF82">
        <v>73</v>
      </c>
      <c r="AG82">
        <v>69</v>
      </c>
      <c r="AH82">
        <v>16.865781999999999</v>
      </c>
      <c r="AI82">
        <v>334.1</v>
      </c>
      <c r="AJ82">
        <v>0</v>
      </c>
      <c r="AK82">
        <v>0</v>
      </c>
      <c r="AL82">
        <v>0</v>
      </c>
      <c r="AM82" t="s">
        <v>369</v>
      </c>
      <c r="AN82" t="s">
        <v>570</v>
      </c>
      <c r="AO82">
        <v>524.96900000000005</v>
      </c>
      <c r="AR82" t="s">
        <v>118</v>
      </c>
      <c r="AS82" t="s">
        <v>119</v>
      </c>
      <c r="AT82" t="s">
        <v>210</v>
      </c>
      <c r="AU82" t="s">
        <v>368</v>
      </c>
      <c r="AV82" t="s">
        <v>48</v>
      </c>
      <c r="AW82">
        <v>11</v>
      </c>
      <c r="BB82">
        <v>0.78768322839599392</v>
      </c>
      <c r="BC82" t="s">
        <v>70</v>
      </c>
      <c r="BF82" t="s">
        <v>118</v>
      </c>
      <c r="BG82" t="s">
        <v>119</v>
      </c>
      <c r="BH82" t="s">
        <v>368</v>
      </c>
      <c r="BI82">
        <v>2605</v>
      </c>
      <c r="BJ82">
        <v>11</v>
      </c>
      <c r="BK82" t="s">
        <v>210</v>
      </c>
      <c r="BL82" t="s">
        <v>199</v>
      </c>
      <c r="BM82">
        <v>0.78768322839599392</v>
      </c>
      <c r="BN82" t="s">
        <v>70</v>
      </c>
      <c r="BO82" t="s">
        <v>188</v>
      </c>
      <c r="BP82">
        <v>2444.268</v>
      </c>
    </row>
    <row r="83" spans="1:68" ht="16.5" x14ac:dyDescent="0.25">
      <c r="A83" s="127" t="str">
        <f t="shared" si="36"/>
        <v>인천교통공사</v>
      </c>
      <c r="B83" s="128" t="str">
        <f t="shared" si="37"/>
        <v>정정희</v>
      </c>
      <c r="C83" s="129" t="str">
        <f t="shared" si="38"/>
        <v>F</v>
      </c>
      <c r="D83" s="130">
        <f t="shared" si="39"/>
        <v>0.76066729547292067</v>
      </c>
      <c r="E83" s="131">
        <f t="shared" si="40"/>
        <v>7714</v>
      </c>
      <c r="F83" s="132" t="str">
        <f t="shared" si="41"/>
        <v>순환42</v>
      </c>
      <c r="G83" s="133" t="str">
        <f t="shared" si="42"/>
        <v>70바4930</v>
      </c>
      <c r="H83" s="134">
        <f t="shared" si="43"/>
        <v>4</v>
      </c>
      <c r="I83" s="135">
        <f t="shared" si="44"/>
        <v>2895.2820000000002</v>
      </c>
      <c r="J83" s="136">
        <f t="shared" si="45"/>
        <v>1.0133416599242724E-2</v>
      </c>
      <c r="K83" s="136">
        <f t="shared" si="46"/>
        <v>0.37035974991988146</v>
      </c>
      <c r="L83" s="136">
        <f t="shared" si="47"/>
        <v>0.11605087172855701</v>
      </c>
      <c r="M83" s="137">
        <f t="shared" si="48"/>
        <v>6.593</v>
      </c>
      <c r="N83" s="138">
        <f t="shared" si="49"/>
        <v>3.4538949919213392E-2</v>
      </c>
      <c r="O83" s="138">
        <f t="shared" si="50"/>
        <v>4.4209855896593142</v>
      </c>
      <c r="P83" s="231">
        <f t="shared" si="51"/>
        <v>4</v>
      </c>
      <c r="Q83" s="232">
        <f t="shared" si="52"/>
        <v>1</v>
      </c>
      <c r="R83" s="232">
        <f t="shared" si="53"/>
        <v>128</v>
      </c>
      <c r="T83">
        <v>528</v>
      </c>
      <c r="U83">
        <v>7714</v>
      </c>
      <c r="V83" t="s">
        <v>370</v>
      </c>
      <c r="W83">
        <v>2895.2820000000002</v>
      </c>
      <c r="X83">
        <v>1089.875</v>
      </c>
      <c r="Y83">
        <v>2.657</v>
      </c>
      <c r="Z83">
        <v>6.593</v>
      </c>
      <c r="AA83">
        <v>195.33244099999999</v>
      </c>
      <c r="AB83">
        <v>1.979385</v>
      </c>
      <c r="AC83">
        <v>72.343273999999994</v>
      </c>
      <c r="AD83" s="1">
        <v>336</v>
      </c>
      <c r="AE83">
        <v>1</v>
      </c>
      <c r="AF83">
        <v>128</v>
      </c>
      <c r="AG83">
        <v>62</v>
      </c>
      <c r="AH83">
        <v>14.822329999999999</v>
      </c>
      <c r="AI83">
        <v>0</v>
      </c>
      <c r="AJ83">
        <v>0</v>
      </c>
      <c r="AK83">
        <v>4</v>
      </c>
      <c r="AL83">
        <v>791</v>
      </c>
      <c r="AM83" t="s">
        <v>371</v>
      </c>
      <c r="AN83" t="s">
        <v>571</v>
      </c>
      <c r="AO83">
        <v>2540.3240000000001</v>
      </c>
      <c r="AR83" t="s">
        <v>118</v>
      </c>
      <c r="AS83" t="s">
        <v>121</v>
      </c>
      <c r="AT83" t="s">
        <v>228</v>
      </c>
      <c r="AU83" t="s">
        <v>370</v>
      </c>
      <c r="AV83" t="s">
        <v>223</v>
      </c>
      <c r="AW83">
        <v>4</v>
      </c>
      <c r="BB83">
        <v>0.76066729547292067</v>
      </c>
      <c r="BC83" t="s">
        <v>70</v>
      </c>
      <c r="BF83" t="s">
        <v>118</v>
      </c>
      <c r="BG83" t="s">
        <v>121</v>
      </c>
      <c r="BH83" t="s">
        <v>370</v>
      </c>
      <c r="BI83">
        <v>7714</v>
      </c>
      <c r="BJ83">
        <v>4</v>
      </c>
      <c r="BK83" t="s">
        <v>228</v>
      </c>
      <c r="BL83" t="s">
        <v>231</v>
      </c>
      <c r="BM83">
        <v>0.76066729547292067</v>
      </c>
      <c r="BN83" t="s">
        <v>70</v>
      </c>
      <c r="BO83" t="s">
        <v>188</v>
      </c>
      <c r="BP83">
        <v>2895.2820000000002</v>
      </c>
    </row>
    <row r="84" spans="1:68" ht="16.5" x14ac:dyDescent="0.25">
      <c r="A84" s="110" t="str">
        <f t="shared" si="36"/>
        <v>인천교통공사</v>
      </c>
      <c r="B84" s="111" t="str">
        <f t="shared" si="37"/>
        <v>정진민</v>
      </c>
      <c r="C84" s="112" t="str">
        <f t="shared" si="38"/>
        <v>F</v>
      </c>
      <c r="D84" s="113">
        <f t="shared" si="39"/>
        <v>0.74072791804460691</v>
      </c>
      <c r="E84" s="114">
        <f t="shared" si="40"/>
        <v>3521</v>
      </c>
      <c r="F84" s="115" t="str">
        <f t="shared" si="41"/>
        <v>순환42</v>
      </c>
      <c r="G84" s="116" t="str">
        <f t="shared" si="42"/>
        <v>70바4930</v>
      </c>
      <c r="H84" s="117">
        <f t="shared" si="43"/>
        <v>10</v>
      </c>
      <c r="I84" s="118">
        <f t="shared" si="44"/>
        <v>3063.6079999999993</v>
      </c>
      <c r="J84" s="119">
        <f t="shared" si="45"/>
        <v>8.3149531167757054E-3</v>
      </c>
      <c r="K84" s="119">
        <f t="shared" si="46"/>
        <v>0.37892373118340589</v>
      </c>
      <c r="L84" s="119">
        <f t="shared" si="47"/>
        <v>7.5727704066577722E-2</v>
      </c>
      <c r="M84" s="120">
        <f t="shared" si="48"/>
        <v>6.9139999999999997</v>
      </c>
      <c r="N84" s="121">
        <f t="shared" si="49"/>
        <v>10.869536833694127</v>
      </c>
      <c r="O84" s="121">
        <f t="shared" si="50"/>
        <v>9.4333217565693772</v>
      </c>
      <c r="P84" s="233">
        <f t="shared" si="51"/>
        <v>0</v>
      </c>
      <c r="Q84" s="234">
        <f t="shared" si="52"/>
        <v>333</v>
      </c>
      <c r="R84" s="234">
        <f t="shared" si="53"/>
        <v>289</v>
      </c>
      <c r="T84">
        <v>528</v>
      </c>
      <c r="U84">
        <v>3521</v>
      </c>
      <c r="V84" t="s">
        <v>572</v>
      </c>
      <c r="W84">
        <v>3063.6080000000002</v>
      </c>
      <c r="X84">
        <v>1258.423</v>
      </c>
      <c r="Y84">
        <v>2.4340000000000002</v>
      </c>
      <c r="Z84">
        <v>6.9139999999999997</v>
      </c>
      <c r="AA84">
        <v>207.082707</v>
      </c>
      <c r="AB84">
        <v>1.7218830000000001</v>
      </c>
      <c r="AC84">
        <v>78.468552000000003</v>
      </c>
      <c r="AD84" s="1">
        <v>232</v>
      </c>
      <c r="AE84">
        <v>333</v>
      </c>
      <c r="AF84">
        <v>289</v>
      </c>
      <c r="AG84">
        <v>116</v>
      </c>
      <c r="AH84">
        <v>14.794127</v>
      </c>
      <c r="AI84">
        <v>21.5</v>
      </c>
      <c r="AJ84">
        <v>0</v>
      </c>
      <c r="AK84">
        <v>0</v>
      </c>
      <c r="AL84">
        <v>0</v>
      </c>
      <c r="AM84" t="s">
        <v>573</v>
      </c>
      <c r="AN84" t="s">
        <v>574</v>
      </c>
      <c r="AO84">
        <v>453.90600000000001</v>
      </c>
      <c r="AR84" t="s">
        <v>118</v>
      </c>
      <c r="AS84" t="s">
        <v>121</v>
      </c>
      <c r="AT84" t="s">
        <v>228</v>
      </c>
      <c r="AU84" t="s">
        <v>572</v>
      </c>
      <c r="AV84" t="s">
        <v>223</v>
      </c>
      <c r="AW84">
        <v>10</v>
      </c>
      <c r="BB84">
        <v>0.74072791804460691</v>
      </c>
      <c r="BC84" t="s">
        <v>70</v>
      </c>
      <c r="BF84" t="s">
        <v>118</v>
      </c>
      <c r="BG84" t="s">
        <v>121</v>
      </c>
      <c r="BH84" t="s">
        <v>572</v>
      </c>
      <c r="BI84">
        <v>3521</v>
      </c>
      <c r="BJ84">
        <v>10</v>
      </c>
      <c r="BK84" t="s">
        <v>228</v>
      </c>
      <c r="BL84" t="s">
        <v>226</v>
      </c>
      <c r="BM84">
        <v>0.74072791804460691</v>
      </c>
      <c r="BN84" t="s">
        <v>70</v>
      </c>
      <c r="BO84" t="s">
        <v>188</v>
      </c>
      <c r="BP84">
        <v>3063.6079999999993</v>
      </c>
    </row>
    <row r="85" spans="1:68" ht="16.5" x14ac:dyDescent="0.25">
      <c r="A85" s="127" t="str">
        <f t="shared" si="36"/>
        <v>인천교통공사</v>
      </c>
      <c r="B85" s="128" t="str">
        <f t="shared" si="37"/>
        <v>조병구</v>
      </c>
      <c r="C85" s="129" t="str">
        <f t="shared" si="38"/>
        <v>F</v>
      </c>
      <c r="D85" s="130">
        <f t="shared" si="39"/>
        <v>0.71602350656758706</v>
      </c>
      <c r="E85" s="131">
        <f t="shared" si="40"/>
        <v>726</v>
      </c>
      <c r="F85" s="132" t="str">
        <f t="shared" si="41"/>
        <v>순환42</v>
      </c>
      <c r="G85" s="133" t="str">
        <f t="shared" si="42"/>
        <v>70바4930</v>
      </c>
      <c r="H85" s="134">
        <f t="shared" si="43"/>
        <v>5</v>
      </c>
      <c r="I85" s="135">
        <f t="shared" si="44"/>
        <v>2855.8789999999999</v>
      </c>
      <c r="J85" s="136">
        <f t="shared" si="45"/>
        <v>5.7565416121566036E-3</v>
      </c>
      <c r="K85" s="136">
        <f t="shared" si="46"/>
        <v>0.35716408839995478</v>
      </c>
      <c r="L85" s="136">
        <f t="shared" si="47"/>
        <v>0.11555111403529351</v>
      </c>
      <c r="M85" s="137">
        <f t="shared" si="48"/>
        <v>7.3949999999999996</v>
      </c>
      <c r="N85" s="138">
        <f t="shared" si="49"/>
        <v>3.8517038011764506</v>
      </c>
      <c r="O85" s="138">
        <f t="shared" si="50"/>
        <v>15.161706780994573</v>
      </c>
      <c r="P85" s="231">
        <f t="shared" si="51"/>
        <v>1</v>
      </c>
      <c r="Q85" s="232">
        <f t="shared" si="52"/>
        <v>110</v>
      </c>
      <c r="R85" s="232">
        <f t="shared" si="53"/>
        <v>433</v>
      </c>
      <c r="T85">
        <v>528</v>
      </c>
      <c r="U85">
        <v>726</v>
      </c>
      <c r="V85" t="s">
        <v>372</v>
      </c>
      <c r="W85">
        <v>2855.8789999999999</v>
      </c>
      <c r="X85">
        <v>1145.385</v>
      </c>
      <c r="Y85">
        <v>2.4929999999999999</v>
      </c>
      <c r="Z85">
        <v>7.3949999999999996</v>
      </c>
      <c r="AA85">
        <v>187.84299200000001</v>
      </c>
      <c r="AB85">
        <v>1.081326</v>
      </c>
      <c r="AC85">
        <v>67.090771000000004</v>
      </c>
      <c r="AD85" s="1">
        <v>330</v>
      </c>
      <c r="AE85">
        <v>110</v>
      </c>
      <c r="AF85">
        <v>433</v>
      </c>
      <c r="AG85">
        <v>61</v>
      </c>
      <c r="AH85">
        <v>15.203542000000001</v>
      </c>
      <c r="AI85">
        <v>0</v>
      </c>
      <c r="AJ85">
        <v>0</v>
      </c>
      <c r="AK85">
        <v>1</v>
      </c>
      <c r="AL85">
        <v>5</v>
      </c>
      <c r="AM85" t="s">
        <v>373</v>
      </c>
      <c r="AN85" t="s">
        <v>575</v>
      </c>
      <c r="AO85">
        <v>2169.2350000000001</v>
      </c>
      <c r="AR85" t="s">
        <v>118</v>
      </c>
      <c r="AS85" t="s">
        <v>121</v>
      </c>
      <c r="AT85" t="s">
        <v>228</v>
      </c>
      <c r="AU85" t="s">
        <v>372</v>
      </c>
      <c r="AV85" t="s">
        <v>223</v>
      </c>
      <c r="AW85">
        <v>5</v>
      </c>
      <c r="BB85">
        <v>0.71602350656758706</v>
      </c>
      <c r="BC85" t="s">
        <v>70</v>
      </c>
      <c r="BF85" t="s">
        <v>118</v>
      </c>
      <c r="BG85" t="s">
        <v>121</v>
      </c>
      <c r="BH85" t="s">
        <v>372</v>
      </c>
      <c r="BI85">
        <v>726</v>
      </c>
      <c r="BJ85">
        <v>5</v>
      </c>
      <c r="BK85" t="s">
        <v>228</v>
      </c>
      <c r="BL85" t="s">
        <v>230</v>
      </c>
      <c r="BM85">
        <v>0.71602350656758706</v>
      </c>
      <c r="BN85" t="s">
        <v>70</v>
      </c>
      <c r="BO85" t="s">
        <v>188</v>
      </c>
      <c r="BP85">
        <v>2855.8789999999999</v>
      </c>
    </row>
    <row r="86" spans="1:68" ht="16.5" x14ac:dyDescent="0.25">
      <c r="A86" s="110" t="str">
        <f t="shared" si="36"/>
        <v>인천교통공사</v>
      </c>
      <c r="B86" s="111" t="str">
        <f t="shared" si="37"/>
        <v>진심욱</v>
      </c>
      <c r="C86" s="112" t="str">
        <f t="shared" si="38"/>
        <v>F</v>
      </c>
      <c r="D86" s="113">
        <f t="shared" si="39"/>
        <v>0.79090909090909089</v>
      </c>
      <c r="E86" s="114">
        <f t="shared" si="40"/>
        <v>5928</v>
      </c>
      <c r="F86" s="115" t="str">
        <f t="shared" si="41"/>
        <v>순환41</v>
      </c>
      <c r="G86" s="116" t="str">
        <f t="shared" si="42"/>
        <v>70바4919</v>
      </c>
      <c r="H86" s="117">
        <f t="shared" si="43"/>
        <v>1</v>
      </c>
      <c r="I86" s="118">
        <f t="shared" si="44"/>
        <v>2512.3519999999999</v>
      </c>
      <c r="J86" s="119">
        <f t="shared" si="45"/>
        <v>7.0641429927402726E-3</v>
      </c>
      <c r="K86" s="119">
        <f t="shared" si="46"/>
        <v>0.3350014996681277</v>
      </c>
      <c r="L86" s="119">
        <f t="shared" si="47"/>
        <v>0.21852033473016522</v>
      </c>
      <c r="M86" s="120">
        <f t="shared" si="48"/>
        <v>8.8710000000000004</v>
      </c>
      <c r="N86" s="121">
        <f t="shared" si="49"/>
        <v>0</v>
      </c>
      <c r="O86" s="121">
        <f t="shared" si="50"/>
        <v>8.5577180267733191</v>
      </c>
      <c r="P86" s="233">
        <f t="shared" si="51"/>
        <v>0</v>
      </c>
      <c r="Q86" s="234">
        <f t="shared" si="52"/>
        <v>0</v>
      </c>
      <c r="R86" s="234">
        <f t="shared" si="53"/>
        <v>215</v>
      </c>
      <c r="T86">
        <v>528</v>
      </c>
      <c r="U86">
        <v>5928</v>
      </c>
      <c r="V86" t="s">
        <v>374</v>
      </c>
      <c r="W86">
        <v>2512.3519999999999</v>
      </c>
      <c r="X86">
        <v>962.54</v>
      </c>
      <c r="Y86">
        <v>2.61</v>
      </c>
      <c r="Z86">
        <v>8.8710000000000004</v>
      </c>
      <c r="AA86">
        <v>160.38548499999999</v>
      </c>
      <c r="AB86">
        <v>1.132986</v>
      </c>
      <c r="AC86">
        <v>53.729377999999997</v>
      </c>
      <c r="AD86" s="1">
        <v>549</v>
      </c>
      <c r="AE86">
        <v>0</v>
      </c>
      <c r="AF86">
        <v>215</v>
      </c>
      <c r="AG86">
        <v>59</v>
      </c>
      <c r="AH86">
        <v>15.664459000000001</v>
      </c>
      <c r="AI86">
        <v>0</v>
      </c>
      <c r="AJ86">
        <v>0</v>
      </c>
      <c r="AK86">
        <v>0</v>
      </c>
      <c r="AL86">
        <v>0</v>
      </c>
      <c r="AM86" t="s">
        <v>375</v>
      </c>
      <c r="AN86" t="s">
        <v>576</v>
      </c>
      <c r="AO86">
        <v>2512.3519999999999</v>
      </c>
      <c r="AR86" t="s">
        <v>118</v>
      </c>
      <c r="AS86" t="s">
        <v>120</v>
      </c>
      <c r="AT86" t="s">
        <v>217</v>
      </c>
      <c r="AU86" t="s">
        <v>374</v>
      </c>
      <c r="AV86" t="s">
        <v>48</v>
      </c>
      <c r="AW86">
        <v>1</v>
      </c>
      <c r="BB86">
        <v>0.79090909090909089</v>
      </c>
      <c r="BC86" t="s">
        <v>70</v>
      </c>
      <c r="BF86" t="s">
        <v>118</v>
      </c>
      <c r="BG86" t="s">
        <v>120</v>
      </c>
      <c r="BH86" t="s">
        <v>374</v>
      </c>
      <c r="BI86">
        <v>5928</v>
      </c>
      <c r="BJ86">
        <v>1</v>
      </c>
      <c r="BK86" t="s">
        <v>217</v>
      </c>
      <c r="BL86" t="s">
        <v>175</v>
      </c>
      <c r="BM86">
        <v>0.79090909090909089</v>
      </c>
      <c r="BN86" t="s">
        <v>70</v>
      </c>
      <c r="BO86" t="s">
        <v>188</v>
      </c>
      <c r="BP86">
        <v>2512.3519999999999</v>
      </c>
    </row>
    <row r="87" spans="1:68" ht="16.5" x14ac:dyDescent="0.25">
      <c r="A87" s="127" t="str">
        <f t="shared" si="36"/>
        <v>인천교통공사</v>
      </c>
      <c r="B87" s="128" t="str">
        <f t="shared" si="37"/>
        <v>진영호</v>
      </c>
      <c r="C87" s="129" t="str">
        <f t="shared" si="38"/>
        <v>C</v>
      </c>
      <c r="D87" s="130">
        <f t="shared" si="39"/>
        <v>0.85483170526839325</v>
      </c>
      <c r="E87" s="131">
        <f t="shared" si="40"/>
        <v>7415</v>
      </c>
      <c r="F87" s="132" t="str">
        <f t="shared" si="41"/>
        <v>순환47</v>
      </c>
      <c r="G87" s="133" t="str">
        <f t="shared" si="42"/>
        <v>70바4944</v>
      </c>
      <c r="H87" s="134">
        <f t="shared" si="43"/>
        <v>2</v>
      </c>
      <c r="I87" s="135">
        <f t="shared" si="44"/>
        <v>2704.2190000000001</v>
      </c>
      <c r="J87" s="136">
        <f t="shared" si="45"/>
        <v>7.2351416958626336E-3</v>
      </c>
      <c r="K87" s="136">
        <f t="shared" si="46"/>
        <v>0.3054405020119737</v>
      </c>
      <c r="L87" s="136">
        <f t="shared" si="47"/>
        <v>0.13312531270581265</v>
      </c>
      <c r="M87" s="137">
        <f t="shared" si="48"/>
        <v>3.6379999999999999</v>
      </c>
      <c r="N87" s="138">
        <f t="shared" si="49"/>
        <v>3.6979253529392402E-2</v>
      </c>
      <c r="O87" s="138">
        <f t="shared" si="50"/>
        <v>0.29583402823513921</v>
      </c>
      <c r="P87" s="231">
        <f t="shared" si="51"/>
        <v>1</v>
      </c>
      <c r="Q87" s="232">
        <f t="shared" si="52"/>
        <v>1</v>
      </c>
      <c r="R87" s="232">
        <f t="shared" si="53"/>
        <v>8</v>
      </c>
      <c r="T87">
        <v>528</v>
      </c>
      <c r="U87">
        <v>7415</v>
      </c>
      <c r="V87" t="s">
        <v>376</v>
      </c>
      <c r="W87">
        <v>2704.2190000000001</v>
      </c>
      <c r="X87">
        <v>855.42499999999995</v>
      </c>
      <c r="Y87">
        <v>3.161</v>
      </c>
      <c r="Z87">
        <v>3.6379999999999999</v>
      </c>
      <c r="AA87">
        <v>173.48685800000001</v>
      </c>
      <c r="AB87">
        <v>1.2552019999999999</v>
      </c>
      <c r="AC87">
        <v>52.989913000000001</v>
      </c>
      <c r="AD87" s="1">
        <v>360</v>
      </c>
      <c r="AE87">
        <v>1</v>
      </c>
      <c r="AF87">
        <v>8</v>
      </c>
      <c r="AG87">
        <v>55</v>
      </c>
      <c r="AH87">
        <v>15.587457000000001</v>
      </c>
      <c r="AI87">
        <v>0</v>
      </c>
      <c r="AJ87">
        <v>0</v>
      </c>
      <c r="AK87">
        <v>1</v>
      </c>
      <c r="AL87">
        <v>21</v>
      </c>
      <c r="AM87" t="s">
        <v>377</v>
      </c>
      <c r="AN87" t="s">
        <v>577</v>
      </c>
      <c r="AO87">
        <v>2214.5219999999999</v>
      </c>
      <c r="AR87" t="s">
        <v>118</v>
      </c>
      <c r="AS87" t="s">
        <v>123</v>
      </c>
      <c r="AT87" t="s">
        <v>242</v>
      </c>
      <c r="AU87" t="s">
        <v>376</v>
      </c>
      <c r="AV87" t="s">
        <v>223</v>
      </c>
      <c r="AW87">
        <v>2</v>
      </c>
      <c r="BB87">
        <v>0.85483170526839325</v>
      </c>
      <c r="BC87" t="s">
        <v>69</v>
      </c>
      <c r="BF87" t="s">
        <v>118</v>
      </c>
      <c r="BG87" t="s">
        <v>123</v>
      </c>
      <c r="BH87" t="s">
        <v>376</v>
      </c>
      <c r="BI87">
        <v>7415</v>
      </c>
      <c r="BJ87">
        <v>2</v>
      </c>
      <c r="BK87" t="s">
        <v>242</v>
      </c>
      <c r="BL87" t="s">
        <v>240</v>
      </c>
      <c r="BM87">
        <v>0.85483170526839325</v>
      </c>
      <c r="BN87" t="s">
        <v>69</v>
      </c>
      <c r="BO87" t="s">
        <v>177</v>
      </c>
      <c r="BP87">
        <v>2704.2190000000001</v>
      </c>
    </row>
    <row r="88" spans="1:68" ht="16.5" x14ac:dyDescent="0.25">
      <c r="A88" s="110" t="str">
        <f t="shared" ref="A88:A93" si="54">BF88</f>
        <v>인천교통공사</v>
      </c>
      <c r="B88" s="111" t="str">
        <f t="shared" ref="B88:B93" si="55">BH88</f>
        <v>최미향</v>
      </c>
      <c r="C88" s="112" t="str">
        <f t="shared" ref="C88:C93" si="56">BN88</f>
        <v>F</v>
      </c>
      <c r="D88" s="113">
        <f t="shared" ref="D88:D93" si="57">BM88</f>
        <v>0.73464790056348261</v>
      </c>
      <c r="E88" s="114">
        <f t="shared" ref="E88:E93" si="58">U88</f>
        <v>5598</v>
      </c>
      <c r="F88" s="115" t="str">
        <f t="shared" ref="F88:F93" si="59">BG88</f>
        <v>순환42</v>
      </c>
      <c r="G88" s="116" t="str">
        <f t="shared" ref="G88:G93" si="60">BK88</f>
        <v>70바4933</v>
      </c>
      <c r="H88" s="117">
        <f t="shared" ref="H88:H93" si="61">BJ88</f>
        <v>5</v>
      </c>
      <c r="I88" s="118">
        <f t="shared" ref="I88:I93" si="62">BP88</f>
        <v>2682.9580000000001</v>
      </c>
      <c r="J88" s="119">
        <f t="shared" ref="J88:J93" si="63">AB88/AA88</f>
        <v>5.0358515296022076E-3</v>
      </c>
      <c r="K88" s="119">
        <f t="shared" ref="K88:K93" si="64">AC88/AA88</f>
        <v>0.33325054985492075</v>
      </c>
      <c r="L88" s="119">
        <f t="shared" ref="L88:L93" si="65">AD88/I88</f>
        <v>0.16586170935214042</v>
      </c>
      <c r="M88" s="120">
        <f t="shared" ref="M88:M93" si="66">Z88</f>
        <v>4.484</v>
      </c>
      <c r="N88" s="121">
        <f t="shared" ref="N88:N93" si="67">AE88*100/W88</f>
        <v>3.4663233639885527</v>
      </c>
      <c r="O88" s="121">
        <f t="shared" ref="O88:O93" si="68">AF88*100/W88</f>
        <v>8.6844445570896003</v>
      </c>
      <c r="P88" s="233">
        <f t="shared" ref="P88:P93" si="69">AK88</f>
        <v>0</v>
      </c>
      <c r="Q88" s="234">
        <f t="shared" ref="Q88:Q93" si="70">AE88</f>
        <v>93</v>
      </c>
      <c r="R88" s="234">
        <f t="shared" ref="R88:R93" si="71">AF88</f>
        <v>233</v>
      </c>
      <c r="T88">
        <v>528</v>
      </c>
      <c r="U88">
        <v>5598</v>
      </c>
      <c r="V88" t="s">
        <v>378</v>
      </c>
      <c r="W88">
        <v>2682.9580000000001</v>
      </c>
      <c r="X88">
        <v>1044.1089999999999</v>
      </c>
      <c r="Y88">
        <v>2.57</v>
      </c>
      <c r="Z88">
        <v>4.484</v>
      </c>
      <c r="AA88">
        <v>180.527165</v>
      </c>
      <c r="AB88">
        <v>0.90910800000000003</v>
      </c>
      <c r="AC88">
        <v>60.160777000000003</v>
      </c>
      <c r="AD88" s="1">
        <v>445</v>
      </c>
      <c r="AE88">
        <v>93</v>
      </c>
      <c r="AF88">
        <v>233</v>
      </c>
      <c r="AG88">
        <v>63</v>
      </c>
      <c r="AH88">
        <v>14.861796</v>
      </c>
      <c r="AI88">
        <v>0</v>
      </c>
      <c r="AJ88">
        <v>0</v>
      </c>
      <c r="AK88">
        <v>0</v>
      </c>
      <c r="AL88">
        <v>0</v>
      </c>
      <c r="AM88" t="s">
        <v>379</v>
      </c>
      <c r="AN88" t="s">
        <v>578</v>
      </c>
      <c r="AO88">
        <v>2125.2040000000002</v>
      </c>
      <c r="AR88" t="s">
        <v>118</v>
      </c>
      <c r="AS88" t="s">
        <v>121</v>
      </c>
      <c r="AT88" t="s">
        <v>231</v>
      </c>
      <c r="AU88" t="s">
        <v>378</v>
      </c>
      <c r="AV88" t="s">
        <v>223</v>
      </c>
      <c r="AW88">
        <v>5</v>
      </c>
      <c r="BB88">
        <v>0.73464790056348261</v>
      </c>
      <c r="BC88" t="s">
        <v>70</v>
      </c>
      <c r="BF88" t="s">
        <v>118</v>
      </c>
      <c r="BG88" t="s">
        <v>121</v>
      </c>
      <c r="BH88" t="s">
        <v>378</v>
      </c>
      <c r="BI88">
        <v>5598</v>
      </c>
      <c r="BJ88">
        <v>5</v>
      </c>
      <c r="BK88" t="s">
        <v>231</v>
      </c>
      <c r="BL88" t="s">
        <v>233</v>
      </c>
      <c r="BM88">
        <v>0.73464790056348261</v>
      </c>
      <c r="BN88" t="s">
        <v>70</v>
      </c>
      <c r="BO88" t="s">
        <v>188</v>
      </c>
      <c r="BP88">
        <v>2682.9580000000001</v>
      </c>
    </row>
    <row r="89" spans="1:68" ht="16.5" x14ac:dyDescent="0.25">
      <c r="A89" s="127" t="str">
        <f t="shared" si="54"/>
        <v>인천교통공사</v>
      </c>
      <c r="B89" s="128" t="str">
        <f t="shared" si="55"/>
        <v>최민호</v>
      </c>
      <c r="C89" s="129" t="str">
        <f t="shared" si="56"/>
        <v>F</v>
      </c>
      <c r="D89" s="130">
        <f t="shared" si="57"/>
        <v>0.76148564130669105</v>
      </c>
      <c r="E89" s="131">
        <f t="shared" si="58"/>
        <v>790</v>
      </c>
      <c r="F89" s="132" t="str">
        <f t="shared" si="59"/>
        <v>63</v>
      </c>
      <c r="G89" s="133" t="str">
        <f t="shared" si="60"/>
        <v>70바4904</v>
      </c>
      <c r="H89" s="134">
        <f t="shared" si="61"/>
        <v>4</v>
      </c>
      <c r="I89" s="135">
        <f t="shared" si="62"/>
        <v>2564.2529999999997</v>
      </c>
      <c r="J89" s="136">
        <f t="shared" si="63"/>
        <v>3.8045346297121137E-3</v>
      </c>
      <c r="K89" s="136">
        <f t="shared" si="64"/>
        <v>0.31930686798140634</v>
      </c>
      <c r="L89" s="136">
        <f t="shared" si="65"/>
        <v>0.19030883458067518</v>
      </c>
      <c r="M89" s="137">
        <f t="shared" si="66"/>
        <v>9.34</v>
      </c>
      <c r="N89" s="138">
        <f t="shared" si="67"/>
        <v>0.19498856002118353</v>
      </c>
      <c r="O89" s="138">
        <f t="shared" si="68"/>
        <v>4.4847368804872216</v>
      </c>
      <c r="P89" s="231">
        <f t="shared" si="69"/>
        <v>0</v>
      </c>
      <c r="Q89" s="232">
        <f t="shared" si="70"/>
        <v>5</v>
      </c>
      <c r="R89" s="232">
        <f t="shared" si="71"/>
        <v>115</v>
      </c>
      <c r="T89">
        <v>528</v>
      </c>
      <c r="U89">
        <v>790</v>
      </c>
      <c r="V89" t="s">
        <v>411</v>
      </c>
      <c r="W89">
        <v>2564.2530000000002</v>
      </c>
      <c r="X89">
        <v>956.25199999999995</v>
      </c>
      <c r="Y89">
        <v>2.6819999999999999</v>
      </c>
      <c r="Z89">
        <v>9.34</v>
      </c>
      <c r="AA89">
        <v>147.105771</v>
      </c>
      <c r="AB89">
        <v>0.55966899999999997</v>
      </c>
      <c r="AC89">
        <v>46.971882999999998</v>
      </c>
      <c r="AD89" s="1">
        <v>488</v>
      </c>
      <c r="AE89">
        <v>5</v>
      </c>
      <c r="AF89">
        <v>115</v>
      </c>
      <c r="AG89">
        <v>69</v>
      </c>
      <c r="AH89">
        <v>17.431355</v>
      </c>
      <c r="AI89">
        <v>337.2</v>
      </c>
      <c r="AJ89">
        <v>0</v>
      </c>
      <c r="AK89">
        <v>0</v>
      </c>
      <c r="AL89">
        <v>0</v>
      </c>
      <c r="AM89" t="s">
        <v>412</v>
      </c>
      <c r="AN89" t="s">
        <v>579</v>
      </c>
      <c r="AO89">
        <v>1986.14</v>
      </c>
      <c r="AR89" t="s">
        <v>118</v>
      </c>
      <c r="AS89" t="s">
        <v>119</v>
      </c>
      <c r="AT89" t="s">
        <v>199</v>
      </c>
      <c r="AU89" t="s">
        <v>411</v>
      </c>
      <c r="AV89" t="s">
        <v>48</v>
      </c>
      <c r="AW89">
        <v>4</v>
      </c>
      <c r="BB89">
        <v>0.76148564130669105</v>
      </c>
      <c r="BC89" t="s">
        <v>70</v>
      </c>
      <c r="BF89" t="s">
        <v>118</v>
      </c>
      <c r="BG89" t="s">
        <v>119</v>
      </c>
      <c r="BH89" t="s">
        <v>411</v>
      </c>
      <c r="BI89">
        <v>790</v>
      </c>
      <c r="BJ89">
        <v>4</v>
      </c>
      <c r="BK89" t="s">
        <v>199</v>
      </c>
      <c r="BL89" t="s">
        <v>243</v>
      </c>
      <c r="BM89">
        <v>0.76148564130669105</v>
      </c>
      <c r="BN89" t="s">
        <v>70</v>
      </c>
      <c r="BO89" t="s">
        <v>188</v>
      </c>
      <c r="BP89">
        <v>2564.2529999999997</v>
      </c>
    </row>
    <row r="90" spans="1:68" ht="16.5" x14ac:dyDescent="0.25">
      <c r="A90" s="110" t="str">
        <f t="shared" si="54"/>
        <v>인천교통공사</v>
      </c>
      <c r="B90" s="111" t="str">
        <f t="shared" si="55"/>
        <v>최성민</v>
      </c>
      <c r="C90" s="112" t="str">
        <f t="shared" si="56"/>
        <v>C</v>
      </c>
      <c r="D90" s="113">
        <f t="shared" si="57"/>
        <v>0.89557583012968978</v>
      </c>
      <c r="E90" s="114">
        <f t="shared" si="58"/>
        <v>5305</v>
      </c>
      <c r="F90" s="115" t="str">
        <f t="shared" si="59"/>
        <v>63</v>
      </c>
      <c r="G90" s="116" t="str">
        <f t="shared" si="60"/>
        <v>70바4914</v>
      </c>
      <c r="H90" s="117">
        <f t="shared" si="61"/>
        <v>5</v>
      </c>
      <c r="I90" s="118">
        <f t="shared" si="62"/>
        <v>2774.6859999999997</v>
      </c>
      <c r="J90" s="119">
        <f t="shared" si="63"/>
        <v>3.3904789025142072E-3</v>
      </c>
      <c r="K90" s="119">
        <f t="shared" si="64"/>
        <v>0.28034260377994308</v>
      </c>
      <c r="L90" s="119">
        <f t="shared" si="65"/>
        <v>0.10307472629335357</v>
      </c>
      <c r="M90" s="120">
        <f t="shared" si="66"/>
        <v>6.6950000000000003</v>
      </c>
      <c r="N90" s="121">
        <f t="shared" si="67"/>
        <v>0</v>
      </c>
      <c r="O90" s="121">
        <f t="shared" si="68"/>
        <v>3.1715300397954937</v>
      </c>
      <c r="P90" s="233">
        <f t="shared" si="69"/>
        <v>0</v>
      </c>
      <c r="Q90" s="234">
        <f t="shared" si="70"/>
        <v>0</v>
      </c>
      <c r="R90" s="234">
        <f t="shared" si="71"/>
        <v>88</v>
      </c>
      <c r="T90">
        <v>528</v>
      </c>
      <c r="U90">
        <v>5305</v>
      </c>
      <c r="V90" t="s">
        <v>380</v>
      </c>
      <c r="W90">
        <v>2774.6860000000001</v>
      </c>
      <c r="X90">
        <v>881.64599999999996</v>
      </c>
      <c r="Y90">
        <v>3.1469999999999998</v>
      </c>
      <c r="Z90">
        <v>6.6950000000000003</v>
      </c>
      <c r="AA90">
        <v>163.92522</v>
      </c>
      <c r="AB90">
        <v>0.55578499999999997</v>
      </c>
      <c r="AC90">
        <v>45.955222999999997</v>
      </c>
      <c r="AD90" s="1">
        <v>286</v>
      </c>
      <c r="AE90">
        <v>0</v>
      </c>
      <c r="AF90">
        <v>88</v>
      </c>
      <c r="AG90">
        <v>69</v>
      </c>
      <c r="AH90">
        <v>16.926535000000001</v>
      </c>
      <c r="AI90">
        <v>207.7</v>
      </c>
      <c r="AJ90">
        <v>0</v>
      </c>
      <c r="AK90">
        <v>0</v>
      </c>
      <c r="AL90">
        <v>0</v>
      </c>
      <c r="AM90" t="s">
        <v>381</v>
      </c>
      <c r="AN90" t="s">
        <v>580</v>
      </c>
      <c r="AO90">
        <v>2202.567</v>
      </c>
      <c r="AR90" t="s">
        <v>118</v>
      </c>
      <c r="AS90" t="s">
        <v>119</v>
      </c>
      <c r="AT90" t="s">
        <v>212</v>
      </c>
      <c r="AU90" t="s">
        <v>380</v>
      </c>
      <c r="AV90" t="s">
        <v>48</v>
      </c>
      <c r="AW90">
        <v>5</v>
      </c>
      <c r="BB90">
        <v>0.89557583012968978</v>
      </c>
      <c r="BC90" t="s">
        <v>69</v>
      </c>
      <c r="BF90" t="s">
        <v>118</v>
      </c>
      <c r="BG90" t="s">
        <v>119</v>
      </c>
      <c r="BH90" t="s">
        <v>380</v>
      </c>
      <c r="BI90">
        <v>5305</v>
      </c>
      <c r="BJ90">
        <v>5</v>
      </c>
      <c r="BK90" t="s">
        <v>212</v>
      </c>
      <c r="BL90" t="s">
        <v>243</v>
      </c>
      <c r="BM90">
        <v>0.89557583012968978</v>
      </c>
      <c r="BN90" t="s">
        <v>69</v>
      </c>
      <c r="BO90" t="s">
        <v>177</v>
      </c>
      <c r="BP90">
        <v>2774.6859999999997</v>
      </c>
    </row>
    <row r="91" spans="1:68" ht="16.5" x14ac:dyDescent="0.25">
      <c r="A91" s="127" t="str">
        <f t="shared" si="54"/>
        <v>인천교통공사</v>
      </c>
      <c r="B91" s="128" t="str">
        <f t="shared" si="55"/>
        <v>최용기</v>
      </c>
      <c r="C91" s="129" t="str">
        <f t="shared" si="56"/>
        <v>C</v>
      </c>
      <c r="D91" s="130">
        <f t="shared" si="57"/>
        <v>0.86057902652245866</v>
      </c>
      <c r="E91" s="131">
        <f t="shared" si="58"/>
        <v>3207</v>
      </c>
      <c r="F91" s="132" t="str">
        <f t="shared" si="59"/>
        <v>순환47</v>
      </c>
      <c r="G91" s="133" t="str">
        <f t="shared" si="60"/>
        <v>70바4944</v>
      </c>
      <c r="H91" s="134">
        <f t="shared" si="61"/>
        <v>4</v>
      </c>
      <c r="I91" s="135">
        <f t="shared" si="62"/>
        <v>2625.692</v>
      </c>
      <c r="J91" s="136">
        <f t="shared" si="63"/>
        <v>3.9358593703153755E-3</v>
      </c>
      <c r="K91" s="136">
        <f t="shared" si="64"/>
        <v>0.34613498615940641</v>
      </c>
      <c r="L91" s="136">
        <f t="shared" si="65"/>
        <v>2.6659638678108475E-2</v>
      </c>
      <c r="M91" s="137">
        <f t="shared" si="66"/>
        <v>4.05</v>
      </c>
      <c r="N91" s="138">
        <v>19</v>
      </c>
      <c r="O91" s="138">
        <v>80</v>
      </c>
      <c r="P91" s="231">
        <f t="shared" si="69"/>
        <v>0</v>
      </c>
      <c r="Q91" s="232">
        <f t="shared" si="70"/>
        <v>1</v>
      </c>
      <c r="R91" s="232">
        <f t="shared" si="71"/>
        <v>48</v>
      </c>
      <c r="T91">
        <v>528</v>
      </c>
      <c r="U91">
        <v>3207</v>
      </c>
      <c r="V91" t="s">
        <v>382</v>
      </c>
      <c r="W91">
        <v>2625.692</v>
      </c>
      <c r="X91">
        <v>828.97400000000005</v>
      </c>
      <c r="Y91">
        <v>3.1669999999999998</v>
      </c>
      <c r="Z91">
        <v>4.05</v>
      </c>
      <c r="AA91">
        <v>163.78379899999999</v>
      </c>
      <c r="AB91">
        <v>0.64463000000000004</v>
      </c>
      <c r="AC91">
        <v>56.691302999999998</v>
      </c>
      <c r="AD91" s="1">
        <v>70</v>
      </c>
      <c r="AE91">
        <v>1</v>
      </c>
      <c r="AF91">
        <v>48</v>
      </c>
      <c r="AG91">
        <v>59</v>
      </c>
      <c r="AH91">
        <v>16.031451000000001</v>
      </c>
      <c r="AI91">
        <v>0</v>
      </c>
      <c r="AJ91">
        <v>0</v>
      </c>
      <c r="AK91">
        <v>0</v>
      </c>
      <c r="AL91">
        <v>0</v>
      </c>
      <c r="AM91" t="s">
        <v>383</v>
      </c>
      <c r="AN91" t="s">
        <v>581</v>
      </c>
      <c r="AO91">
        <v>986.69799999999998</v>
      </c>
      <c r="AR91" t="s">
        <v>118</v>
      </c>
      <c r="AS91" t="s">
        <v>123</v>
      </c>
      <c r="AT91" t="s">
        <v>242</v>
      </c>
      <c r="AU91" t="s">
        <v>382</v>
      </c>
      <c r="AV91" t="s">
        <v>223</v>
      </c>
      <c r="AW91">
        <v>4</v>
      </c>
      <c r="BB91">
        <v>0.86057902652245866</v>
      </c>
      <c r="BC91" t="s">
        <v>69</v>
      </c>
      <c r="BF91" t="s">
        <v>118</v>
      </c>
      <c r="BG91" t="s">
        <v>123</v>
      </c>
      <c r="BH91" t="s">
        <v>382</v>
      </c>
      <c r="BI91">
        <v>3207</v>
      </c>
      <c r="BJ91">
        <v>4</v>
      </c>
      <c r="BK91" t="s">
        <v>242</v>
      </c>
      <c r="BL91" t="s">
        <v>241</v>
      </c>
      <c r="BM91">
        <v>0.86057902652245866</v>
      </c>
      <c r="BN91" t="s">
        <v>69</v>
      </c>
      <c r="BO91" t="s">
        <v>177</v>
      </c>
      <c r="BP91">
        <v>2625.692</v>
      </c>
    </row>
    <row r="92" spans="1:68" ht="16.5" x14ac:dyDescent="0.25">
      <c r="A92" s="110" t="str">
        <f t="shared" si="54"/>
        <v>인천교통공사</v>
      </c>
      <c r="B92" s="111" t="str">
        <f t="shared" si="55"/>
        <v>최재덕</v>
      </c>
      <c r="C92" s="112" t="str">
        <f t="shared" si="56"/>
        <v>F</v>
      </c>
      <c r="D92" s="113">
        <f t="shared" si="57"/>
        <v>0.66779732579593809</v>
      </c>
      <c r="E92" s="114">
        <f t="shared" si="58"/>
        <v>3640</v>
      </c>
      <c r="F92" s="115" t="str">
        <f t="shared" si="59"/>
        <v>순환43</v>
      </c>
      <c r="G92" s="116" t="str">
        <f t="shared" si="60"/>
        <v>70바4941</v>
      </c>
      <c r="H92" s="117">
        <f t="shared" si="61"/>
        <v>6</v>
      </c>
      <c r="I92" s="118">
        <f t="shared" si="62"/>
        <v>3504.0829999999996</v>
      </c>
      <c r="J92" s="119">
        <f t="shared" si="63"/>
        <v>1.3657912823330587E-2</v>
      </c>
      <c r="K92" s="119">
        <f t="shared" si="64"/>
        <v>0.34150337397832714</v>
      </c>
      <c r="L92" s="119">
        <f t="shared" si="65"/>
        <v>0.13698305662280261</v>
      </c>
      <c r="M92" s="120">
        <f t="shared" si="66"/>
        <v>8.4589999999999996</v>
      </c>
      <c r="N92" s="121">
        <f t="shared" si="67"/>
        <v>5.7076273592834417E-2</v>
      </c>
      <c r="O92" s="121">
        <f t="shared" si="68"/>
        <v>17.807797360964337</v>
      </c>
      <c r="P92" s="233">
        <f t="shared" si="69"/>
        <v>35</v>
      </c>
      <c r="Q92" s="234">
        <f t="shared" si="70"/>
        <v>2</v>
      </c>
      <c r="R92" s="234">
        <f t="shared" si="71"/>
        <v>624</v>
      </c>
      <c r="T92">
        <v>528</v>
      </c>
      <c r="U92">
        <v>3640</v>
      </c>
      <c r="V92" t="s">
        <v>582</v>
      </c>
      <c r="W92">
        <v>3504.0830000000001</v>
      </c>
      <c r="X92">
        <v>1370.402</v>
      </c>
      <c r="Y92">
        <v>2.5569999999999999</v>
      </c>
      <c r="Z92">
        <v>8.4589999999999996</v>
      </c>
      <c r="AA92">
        <v>200.18578500000001</v>
      </c>
      <c r="AB92">
        <v>2.7341199999999999</v>
      </c>
      <c r="AC92">
        <v>68.364120999999997</v>
      </c>
      <c r="AD92" s="1">
        <v>480</v>
      </c>
      <c r="AE92">
        <v>2</v>
      </c>
      <c r="AF92">
        <v>624</v>
      </c>
      <c r="AG92">
        <v>82</v>
      </c>
      <c r="AH92">
        <v>17.504154</v>
      </c>
      <c r="AI92">
        <v>2524</v>
      </c>
      <c r="AJ92">
        <v>0</v>
      </c>
      <c r="AK92">
        <v>35</v>
      </c>
      <c r="AL92">
        <v>9483</v>
      </c>
      <c r="AM92" t="s">
        <v>583</v>
      </c>
      <c r="AN92" t="s">
        <v>584</v>
      </c>
      <c r="AO92">
        <v>1280.7729999999999</v>
      </c>
      <c r="AR92" t="s">
        <v>118</v>
      </c>
      <c r="AS92" t="s">
        <v>122</v>
      </c>
      <c r="AT92" t="s">
        <v>239</v>
      </c>
      <c r="AU92" t="s">
        <v>582</v>
      </c>
      <c r="AV92" t="s">
        <v>223</v>
      </c>
      <c r="AW92">
        <v>6</v>
      </c>
      <c r="BB92">
        <v>0.66779732579593809</v>
      </c>
      <c r="BC92" t="s">
        <v>70</v>
      </c>
      <c r="BF92" t="s">
        <v>118</v>
      </c>
      <c r="BG92" t="s">
        <v>122</v>
      </c>
      <c r="BH92" t="s">
        <v>582</v>
      </c>
      <c r="BI92">
        <v>3640</v>
      </c>
      <c r="BJ92">
        <v>6</v>
      </c>
      <c r="BK92" t="s">
        <v>239</v>
      </c>
      <c r="BL92" t="s">
        <v>237</v>
      </c>
      <c r="BM92">
        <v>0.66779732579593809</v>
      </c>
      <c r="BN92" t="s">
        <v>70</v>
      </c>
      <c r="BO92" t="s">
        <v>188</v>
      </c>
      <c r="BP92">
        <v>3504.0829999999996</v>
      </c>
    </row>
    <row r="93" spans="1:68" ht="16.5" x14ac:dyDescent="0.25">
      <c r="A93" s="127" t="str">
        <f t="shared" si="54"/>
        <v>인천교통공사</v>
      </c>
      <c r="B93" s="128" t="str">
        <f t="shared" si="55"/>
        <v>최호철</v>
      </c>
      <c r="C93" s="129" t="str">
        <f t="shared" si="56"/>
        <v>F</v>
      </c>
      <c r="D93" s="130">
        <f t="shared" si="57"/>
        <v>0.7595837594080932</v>
      </c>
      <c r="E93" s="131">
        <f t="shared" si="58"/>
        <v>1288</v>
      </c>
      <c r="F93" s="132" t="str">
        <f t="shared" si="59"/>
        <v>순환42</v>
      </c>
      <c r="G93" s="133" t="str">
        <f t="shared" si="60"/>
        <v>70바4935</v>
      </c>
      <c r="H93" s="134">
        <f t="shared" si="61"/>
        <v>5</v>
      </c>
      <c r="I93" s="135">
        <f t="shared" si="62"/>
        <v>3182.5269999999996</v>
      </c>
      <c r="J93" s="136">
        <f t="shared" si="63"/>
        <v>6.1514384048149033E-3</v>
      </c>
      <c r="K93" s="136">
        <f t="shared" si="64"/>
        <v>0.34071525362531452</v>
      </c>
      <c r="L93" s="136">
        <f t="shared" si="65"/>
        <v>3.8020101636215504E-2</v>
      </c>
      <c r="M93" s="137">
        <f t="shared" si="66"/>
        <v>5.673</v>
      </c>
      <c r="N93" s="138">
        <f t="shared" si="67"/>
        <v>3.1421571600178097E-2</v>
      </c>
      <c r="O93" s="138">
        <f t="shared" si="68"/>
        <v>18.193089956503119</v>
      </c>
      <c r="P93" s="231">
        <f t="shared" si="69"/>
        <v>0</v>
      </c>
      <c r="Q93" s="232">
        <f t="shared" si="70"/>
        <v>1</v>
      </c>
      <c r="R93" s="232">
        <f t="shared" si="71"/>
        <v>579</v>
      </c>
      <c r="T93">
        <v>528</v>
      </c>
      <c r="U93">
        <v>1288</v>
      </c>
      <c r="V93" t="s">
        <v>384</v>
      </c>
      <c r="W93">
        <v>3182.527</v>
      </c>
      <c r="X93">
        <v>1201.787</v>
      </c>
      <c r="Y93">
        <v>2.6480000000000001</v>
      </c>
      <c r="Z93">
        <v>5.673</v>
      </c>
      <c r="AA93">
        <v>201.16075599999999</v>
      </c>
      <c r="AB93">
        <v>1.237428</v>
      </c>
      <c r="AC93">
        <v>68.538538000000003</v>
      </c>
      <c r="AD93" s="1">
        <v>121</v>
      </c>
      <c r="AE93">
        <v>1</v>
      </c>
      <c r="AF93">
        <v>579</v>
      </c>
      <c r="AG93">
        <v>61</v>
      </c>
      <c r="AH93">
        <v>15.820814</v>
      </c>
      <c r="AI93">
        <v>0</v>
      </c>
      <c r="AJ93">
        <v>0</v>
      </c>
      <c r="AK93">
        <v>0</v>
      </c>
      <c r="AL93">
        <v>0</v>
      </c>
      <c r="AM93" t="s">
        <v>385</v>
      </c>
      <c r="AN93" t="s">
        <v>585</v>
      </c>
      <c r="AO93">
        <v>1992.761</v>
      </c>
      <c r="AR93" t="s">
        <v>118</v>
      </c>
      <c r="AS93" t="s">
        <v>121</v>
      </c>
      <c r="AT93" t="s">
        <v>233</v>
      </c>
      <c r="AU93" t="s">
        <v>384</v>
      </c>
      <c r="AV93" t="s">
        <v>223</v>
      </c>
      <c r="AW93">
        <v>5</v>
      </c>
      <c r="BB93">
        <v>0.7595837594080932</v>
      </c>
      <c r="BC93" t="s">
        <v>70</v>
      </c>
      <c r="BF93" t="s">
        <v>118</v>
      </c>
      <c r="BG93" t="s">
        <v>121</v>
      </c>
      <c r="BH93" t="s">
        <v>384</v>
      </c>
      <c r="BI93">
        <v>1288</v>
      </c>
      <c r="BJ93">
        <v>5</v>
      </c>
      <c r="BK93" t="s">
        <v>233</v>
      </c>
      <c r="BL93" t="s">
        <v>229</v>
      </c>
      <c r="BM93">
        <v>0.7595837594080932</v>
      </c>
      <c r="BN93" t="s">
        <v>70</v>
      </c>
      <c r="BO93" t="s">
        <v>188</v>
      </c>
      <c r="BP93">
        <v>3182.5269999999996</v>
      </c>
    </row>
    <row r="94" spans="1:68" ht="16.5" x14ac:dyDescent="0.25">
      <c r="A94" s="110" t="str">
        <f t="shared" ref="A94:A99" si="72">BF94</f>
        <v>인천교통공사</v>
      </c>
      <c r="B94" s="111" t="str">
        <f t="shared" ref="B94:B99" si="73">BH94</f>
        <v>탁혁록</v>
      </c>
      <c r="C94" s="112" t="str">
        <f t="shared" ref="C94:C99" si="74">BN94</f>
        <v>D</v>
      </c>
      <c r="D94" s="113">
        <f t="shared" ref="D94:D99" si="75">BM94</f>
        <v>0.82644600634930176</v>
      </c>
      <c r="E94" s="114">
        <f t="shared" ref="E94:E99" si="76">U94</f>
        <v>3912</v>
      </c>
      <c r="F94" s="115" t="str">
        <f t="shared" ref="F94:F99" si="77">BG94</f>
        <v>63</v>
      </c>
      <c r="G94" s="116" t="str">
        <f t="shared" ref="G94:G99" si="78">BK94</f>
        <v>70바4917</v>
      </c>
      <c r="H94" s="117">
        <f t="shared" ref="H94:H99" si="79">BJ94</f>
        <v>3</v>
      </c>
      <c r="I94" s="118">
        <f t="shared" ref="I94:I99" si="80">BP94</f>
        <v>2661.26</v>
      </c>
      <c r="J94" s="119">
        <f t="shared" ref="J94:J99" si="81">AB94/AA94</f>
        <v>4.9825077541638622E-3</v>
      </c>
      <c r="K94" s="119">
        <f t="shared" ref="K94:K99" si="82">AC94/AA94</f>
        <v>0.29429610404055928</v>
      </c>
      <c r="L94" s="119">
        <f t="shared" ref="L94:L99" si="83">AD94/I94</f>
        <v>0.20028106986915969</v>
      </c>
      <c r="M94" s="120">
        <f t="shared" ref="M94:M99" si="84">Z94</f>
        <v>7.7720000000000002</v>
      </c>
      <c r="N94" s="121">
        <f t="shared" ref="N94:N99" si="85">AE94*100/W94</f>
        <v>0.29648758569417755</v>
      </c>
      <c r="O94" s="121">
        <f t="shared" ref="O94:O99" si="86">AF94*100/W94</f>
        <v>3.1501805980006363</v>
      </c>
      <c r="P94" s="233">
        <f t="shared" ref="P94:P99" si="87">AK94</f>
        <v>0</v>
      </c>
      <c r="Q94" s="234">
        <f t="shared" ref="Q94:Q99" si="88">AE94</f>
        <v>8</v>
      </c>
      <c r="R94" s="234">
        <f t="shared" ref="R94:R99" si="89">AF94</f>
        <v>85</v>
      </c>
      <c r="T94">
        <v>528</v>
      </c>
      <c r="U94">
        <v>3912</v>
      </c>
      <c r="V94" t="s">
        <v>386</v>
      </c>
      <c r="W94">
        <v>2698.2579999999998</v>
      </c>
      <c r="X94">
        <v>934.51</v>
      </c>
      <c r="Y94">
        <v>2.887</v>
      </c>
      <c r="Z94">
        <v>7.7720000000000002</v>
      </c>
      <c r="AA94">
        <v>162.11354600000001</v>
      </c>
      <c r="AB94">
        <v>0.80773200000000001</v>
      </c>
      <c r="AC94">
        <v>47.709384999999997</v>
      </c>
      <c r="AD94" s="1">
        <v>533</v>
      </c>
      <c r="AE94">
        <v>8</v>
      </c>
      <c r="AF94">
        <v>85</v>
      </c>
      <c r="AG94">
        <v>68</v>
      </c>
      <c r="AH94">
        <v>16.644247</v>
      </c>
      <c r="AI94">
        <v>77</v>
      </c>
      <c r="AJ94">
        <v>0</v>
      </c>
      <c r="AK94">
        <v>0</v>
      </c>
      <c r="AL94">
        <v>0</v>
      </c>
      <c r="AM94" t="s">
        <v>387</v>
      </c>
      <c r="AN94" t="s">
        <v>586</v>
      </c>
      <c r="AO94">
        <v>2473.8310000000001</v>
      </c>
      <c r="AR94" t="s">
        <v>118</v>
      </c>
      <c r="AS94" t="s">
        <v>119</v>
      </c>
      <c r="AT94" t="s">
        <v>216</v>
      </c>
      <c r="AU94" t="s">
        <v>386</v>
      </c>
      <c r="AV94" t="s">
        <v>48</v>
      </c>
      <c r="AW94">
        <v>3</v>
      </c>
      <c r="BB94">
        <v>0.82644600634930176</v>
      </c>
      <c r="BC94" t="s">
        <v>67</v>
      </c>
      <c r="BF94" t="s">
        <v>118</v>
      </c>
      <c r="BG94" t="s">
        <v>119</v>
      </c>
      <c r="BH94" t="s">
        <v>386</v>
      </c>
      <c r="BI94">
        <v>3912</v>
      </c>
      <c r="BJ94">
        <v>3</v>
      </c>
      <c r="BK94" t="s">
        <v>216</v>
      </c>
      <c r="BL94" t="s">
        <v>206</v>
      </c>
      <c r="BM94">
        <v>0.82644600634930176</v>
      </c>
      <c r="BN94" t="s">
        <v>67</v>
      </c>
      <c r="BO94" t="s">
        <v>179</v>
      </c>
      <c r="BP94">
        <v>2661.26</v>
      </c>
    </row>
    <row r="95" spans="1:68" ht="16.5" x14ac:dyDescent="0.25">
      <c r="A95" s="127" t="str">
        <f t="shared" si="72"/>
        <v>인천교통공사</v>
      </c>
      <c r="B95" s="128" t="str">
        <f t="shared" si="73"/>
        <v>한은수</v>
      </c>
      <c r="C95" s="129" t="str">
        <f t="shared" si="74"/>
        <v>D</v>
      </c>
      <c r="D95" s="130">
        <f t="shared" si="75"/>
        <v>0.82924724085756818</v>
      </c>
      <c r="E95" s="131">
        <f t="shared" si="76"/>
        <v>9937</v>
      </c>
      <c r="F95" s="132" t="str">
        <f t="shared" si="77"/>
        <v>순환41</v>
      </c>
      <c r="G95" s="133" t="str">
        <f t="shared" si="78"/>
        <v>70바4926</v>
      </c>
      <c r="H95" s="134">
        <f t="shared" si="79"/>
        <v>6</v>
      </c>
      <c r="I95" s="135">
        <f t="shared" si="80"/>
        <v>2175.444</v>
      </c>
      <c r="J95" s="136">
        <f t="shared" si="81"/>
        <v>2.2451773968166213E-3</v>
      </c>
      <c r="K95" s="136">
        <f t="shared" si="82"/>
        <v>0.30421414812340902</v>
      </c>
      <c r="L95" s="136">
        <f t="shared" si="83"/>
        <v>0.1438786748820011</v>
      </c>
      <c r="M95" s="137">
        <f t="shared" si="84"/>
        <v>5.9109999999999996</v>
      </c>
      <c r="N95" s="138">
        <f t="shared" si="85"/>
        <v>0</v>
      </c>
      <c r="O95" s="138">
        <f t="shared" si="86"/>
        <v>3.3096691985636038</v>
      </c>
      <c r="P95" s="231">
        <f t="shared" si="87"/>
        <v>0</v>
      </c>
      <c r="Q95" s="232">
        <f t="shared" si="88"/>
        <v>0</v>
      </c>
      <c r="R95" s="232">
        <f t="shared" si="89"/>
        <v>72</v>
      </c>
      <c r="T95">
        <v>528</v>
      </c>
      <c r="U95">
        <v>9937</v>
      </c>
      <c r="V95" t="s">
        <v>388</v>
      </c>
      <c r="W95">
        <v>2175.444</v>
      </c>
      <c r="X95">
        <v>813.01300000000003</v>
      </c>
      <c r="Y95">
        <v>2.6760000000000002</v>
      </c>
      <c r="Z95">
        <v>5.9109999999999996</v>
      </c>
      <c r="AA95">
        <v>142.50633400000001</v>
      </c>
      <c r="AB95">
        <v>0.31995200000000001</v>
      </c>
      <c r="AC95">
        <v>43.352443000000001</v>
      </c>
      <c r="AD95" s="1">
        <v>313</v>
      </c>
      <c r="AE95">
        <v>0</v>
      </c>
      <c r="AF95">
        <v>72</v>
      </c>
      <c r="AG95">
        <v>70</v>
      </c>
      <c r="AH95">
        <v>15.265594999999999</v>
      </c>
      <c r="AI95">
        <v>12</v>
      </c>
      <c r="AJ95">
        <v>0</v>
      </c>
      <c r="AK95">
        <v>0</v>
      </c>
      <c r="AL95">
        <v>0</v>
      </c>
      <c r="AM95" t="s">
        <v>389</v>
      </c>
      <c r="AN95" t="s">
        <v>587</v>
      </c>
      <c r="AO95">
        <v>1240.194</v>
      </c>
      <c r="AR95" t="s">
        <v>118</v>
      </c>
      <c r="AS95" t="s">
        <v>120</v>
      </c>
      <c r="AT95" t="s">
        <v>224</v>
      </c>
      <c r="AU95" t="s">
        <v>388</v>
      </c>
      <c r="AV95" t="s">
        <v>223</v>
      </c>
      <c r="AW95">
        <v>6</v>
      </c>
      <c r="BB95">
        <v>0.82924724085756818</v>
      </c>
      <c r="BC95" t="s">
        <v>67</v>
      </c>
      <c r="BF95" t="s">
        <v>118</v>
      </c>
      <c r="BG95" t="s">
        <v>120</v>
      </c>
      <c r="BH95" t="s">
        <v>388</v>
      </c>
      <c r="BI95">
        <v>9937</v>
      </c>
      <c r="BJ95">
        <v>6</v>
      </c>
      <c r="BK95" t="s">
        <v>224</v>
      </c>
      <c r="BL95" t="s">
        <v>220</v>
      </c>
      <c r="BM95">
        <v>0.82924724085756818</v>
      </c>
      <c r="BN95" t="s">
        <v>67</v>
      </c>
      <c r="BO95" t="s">
        <v>179</v>
      </c>
      <c r="BP95">
        <v>2175.444</v>
      </c>
    </row>
    <row r="96" spans="1:68" ht="16.5" x14ac:dyDescent="0.25">
      <c r="A96" s="110" t="str">
        <f t="shared" si="72"/>
        <v>인천교통공사</v>
      </c>
      <c r="B96" s="111" t="str">
        <f t="shared" si="73"/>
        <v>한정렬</v>
      </c>
      <c r="C96" s="112" t="str">
        <f t="shared" si="74"/>
        <v>C</v>
      </c>
      <c r="D96" s="113">
        <f t="shared" si="75"/>
        <v>0.86651085457519095</v>
      </c>
      <c r="E96" s="114">
        <f t="shared" si="76"/>
        <v>5764</v>
      </c>
      <c r="F96" s="115" t="str">
        <f t="shared" si="77"/>
        <v>63</v>
      </c>
      <c r="G96" s="116" t="str">
        <f t="shared" si="78"/>
        <v>70바4912</v>
      </c>
      <c r="H96" s="117">
        <f t="shared" si="79"/>
        <v>4</v>
      </c>
      <c r="I96" s="118">
        <f t="shared" si="80"/>
        <v>2483.2610000000004</v>
      </c>
      <c r="J96" s="119">
        <f t="shared" si="81"/>
        <v>4.8243057595293379E-3</v>
      </c>
      <c r="K96" s="119">
        <f t="shared" si="82"/>
        <v>0.30236521010661932</v>
      </c>
      <c r="L96" s="119">
        <f t="shared" si="83"/>
        <v>3.3423792344018606E-2</v>
      </c>
      <c r="M96" s="120">
        <f t="shared" si="84"/>
        <v>7.5330000000000004</v>
      </c>
      <c r="N96" s="121">
        <f t="shared" si="85"/>
        <v>0</v>
      </c>
      <c r="O96" s="121">
        <f t="shared" si="86"/>
        <v>1.7315940611961449</v>
      </c>
      <c r="P96" s="233">
        <f t="shared" si="87"/>
        <v>0</v>
      </c>
      <c r="Q96" s="234">
        <f t="shared" si="88"/>
        <v>0</v>
      </c>
      <c r="R96" s="234">
        <f t="shared" si="89"/>
        <v>43</v>
      </c>
      <c r="T96">
        <v>528</v>
      </c>
      <c r="U96">
        <v>5764</v>
      </c>
      <c r="V96" t="s">
        <v>390</v>
      </c>
      <c r="W96">
        <v>2483.261</v>
      </c>
      <c r="X96">
        <v>817.59900000000005</v>
      </c>
      <c r="Y96">
        <v>3.0369999999999999</v>
      </c>
      <c r="Z96">
        <v>7.5330000000000004</v>
      </c>
      <c r="AA96">
        <v>140.94608299999999</v>
      </c>
      <c r="AB96">
        <v>0.67996699999999999</v>
      </c>
      <c r="AC96">
        <v>42.617192000000003</v>
      </c>
      <c r="AD96" s="1">
        <v>83</v>
      </c>
      <c r="AE96">
        <v>0</v>
      </c>
      <c r="AF96">
        <v>43</v>
      </c>
      <c r="AG96">
        <v>69</v>
      </c>
      <c r="AH96">
        <v>17.618517000000001</v>
      </c>
      <c r="AI96">
        <v>105.4</v>
      </c>
      <c r="AJ96">
        <v>0</v>
      </c>
      <c r="AK96">
        <v>0</v>
      </c>
      <c r="AL96">
        <v>0</v>
      </c>
      <c r="AM96" t="s">
        <v>391</v>
      </c>
      <c r="AN96" t="s">
        <v>588</v>
      </c>
      <c r="AO96">
        <v>2098.9450000000002</v>
      </c>
      <c r="AR96" t="s">
        <v>118</v>
      </c>
      <c r="AS96" t="s">
        <v>119</v>
      </c>
      <c r="AT96" t="s">
        <v>209</v>
      </c>
      <c r="AU96" t="s">
        <v>390</v>
      </c>
      <c r="AV96" t="s">
        <v>48</v>
      </c>
      <c r="AW96">
        <v>4</v>
      </c>
      <c r="BB96">
        <v>0.86651085457519095</v>
      </c>
      <c r="BC96" t="s">
        <v>69</v>
      </c>
      <c r="BF96" t="s">
        <v>118</v>
      </c>
      <c r="BG96" t="s">
        <v>119</v>
      </c>
      <c r="BH96" t="s">
        <v>390</v>
      </c>
      <c r="BI96">
        <v>5764</v>
      </c>
      <c r="BJ96">
        <v>4</v>
      </c>
      <c r="BK96" t="s">
        <v>209</v>
      </c>
      <c r="BL96" t="s">
        <v>199</v>
      </c>
      <c r="BM96">
        <v>0.86651085457519095</v>
      </c>
      <c r="BN96" t="s">
        <v>69</v>
      </c>
      <c r="BO96" t="s">
        <v>177</v>
      </c>
      <c r="BP96">
        <v>2483.2610000000004</v>
      </c>
    </row>
    <row r="97" spans="1:68" ht="16.5" x14ac:dyDescent="0.25">
      <c r="A97" s="127" t="str">
        <f t="shared" si="72"/>
        <v>인천교통공사</v>
      </c>
      <c r="B97" s="128" t="str">
        <f t="shared" si="73"/>
        <v>홍억선</v>
      </c>
      <c r="C97" s="129" t="str">
        <f t="shared" si="74"/>
        <v>F</v>
      </c>
      <c r="D97" s="130">
        <f t="shared" si="75"/>
        <v>0.70547725248328885</v>
      </c>
      <c r="E97" s="131">
        <f t="shared" si="76"/>
        <v>3750</v>
      </c>
      <c r="F97" s="132" t="str">
        <f t="shared" si="77"/>
        <v>순환42</v>
      </c>
      <c r="G97" s="133" t="str">
        <f t="shared" si="78"/>
        <v>70바4932</v>
      </c>
      <c r="H97" s="134">
        <f t="shared" si="79"/>
        <v>2</v>
      </c>
      <c r="I97" s="135">
        <f t="shared" si="80"/>
        <v>2969.9380000000001</v>
      </c>
      <c r="J97" s="136">
        <f t="shared" si="81"/>
        <v>1.1032834234544632E-2</v>
      </c>
      <c r="K97" s="136">
        <f t="shared" si="82"/>
        <v>0.35584577397299938</v>
      </c>
      <c r="L97" s="136">
        <f t="shared" si="83"/>
        <v>9.9328672854450156E-2</v>
      </c>
      <c r="M97" s="137">
        <f t="shared" si="84"/>
        <v>7.0910000000000002</v>
      </c>
      <c r="N97" s="138">
        <f t="shared" si="85"/>
        <v>3.3670736560830562E-2</v>
      </c>
      <c r="O97" s="138">
        <f t="shared" si="86"/>
        <v>23.704198538824716</v>
      </c>
      <c r="P97" s="231">
        <f t="shared" si="87"/>
        <v>0</v>
      </c>
      <c r="Q97" s="232">
        <f t="shared" si="88"/>
        <v>1</v>
      </c>
      <c r="R97" s="232">
        <f t="shared" si="89"/>
        <v>704</v>
      </c>
      <c r="T97">
        <v>528</v>
      </c>
      <c r="U97">
        <v>3750</v>
      </c>
      <c r="V97" t="s">
        <v>392</v>
      </c>
      <c r="W97">
        <v>2969.9380000000001</v>
      </c>
      <c r="X97">
        <v>1202.9380000000001</v>
      </c>
      <c r="Y97">
        <v>2.4689999999999999</v>
      </c>
      <c r="Z97">
        <v>7.0910000000000002</v>
      </c>
      <c r="AA97">
        <v>186.079928</v>
      </c>
      <c r="AB97">
        <v>2.0529890000000002</v>
      </c>
      <c r="AC97">
        <v>66.215755999999999</v>
      </c>
      <c r="AD97" s="1">
        <v>295</v>
      </c>
      <c r="AE97">
        <v>1</v>
      </c>
      <c r="AF97">
        <v>704</v>
      </c>
      <c r="AG97">
        <v>61</v>
      </c>
      <c r="AH97">
        <v>15.96055</v>
      </c>
      <c r="AI97">
        <v>0</v>
      </c>
      <c r="AJ97">
        <v>0</v>
      </c>
      <c r="AK97">
        <v>0</v>
      </c>
      <c r="AL97">
        <v>0</v>
      </c>
      <c r="AM97" t="s">
        <v>393</v>
      </c>
      <c r="AN97" t="s">
        <v>589</v>
      </c>
      <c r="AO97">
        <v>2840.6489999999999</v>
      </c>
      <c r="AR97" t="s">
        <v>118</v>
      </c>
      <c r="AS97" t="s">
        <v>121</v>
      </c>
      <c r="AT97" t="s">
        <v>230</v>
      </c>
      <c r="AU97" t="s">
        <v>392</v>
      </c>
      <c r="AV97" t="s">
        <v>223</v>
      </c>
      <c r="AW97">
        <v>2</v>
      </c>
      <c r="BB97">
        <v>0.70547725248328885</v>
      </c>
      <c r="BC97" t="s">
        <v>70</v>
      </c>
      <c r="BF97" t="s">
        <v>118</v>
      </c>
      <c r="BG97" t="s">
        <v>121</v>
      </c>
      <c r="BH97" t="s">
        <v>392</v>
      </c>
      <c r="BI97">
        <v>3750</v>
      </c>
      <c r="BJ97">
        <v>2</v>
      </c>
      <c r="BK97" t="s">
        <v>230</v>
      </c>
      <c r="BL97" t="s">
        <v>233</v>
      </c>
      <c r="BM97">
        <v>0.70547725248328885</v>
      </c>
      <c r="BN97" t="s">
        <v>70</v>
      </c>
      <c r="BO97" t="s">
        <v>188</v>
      </c>
      <c r="BP97">
        <v>2969.9380000000001</v>
      </c>
    </row>
    <row r="98" spans="1:68" ht="16.5" x14ac:dyDescent="0.25">
      <c r="A98" s="110" t="str">
        <f t="shared" si="72"/>
        <v>인천교통공사</v>
      </c>
      <c r="B98" s="111" t="str">
        <f t="shared" si="73"/>
        <v>황길성</v>
      </c>
      <c r="C98" s="112" t="str">
        <f t="shared" si="74"/>
        <v>F</v>
      </c>
      <c r="D98" s="113">
        <f t="shared" si="75"/>
        <v>0.78303030303030308</v>
      </c>
      <c r="E98" s="114">
        <f t="shared" si="76"/>
        <v>2041</v>
      </c>
      <c r="F98" s="115" t="str">
        <f t="shared" si="77"/>
        <v>순환41</v>
      </c>
      <c r="G98" s="116" t="str">
        <f t="shared" si="78"/>
        <v>70바4922</v>
      </c>
      <c r="H98" s="117">
        <f t="shared" si="79"/>
        <v>2</v>
      </c>
      <c r="I98" s="118">
        <f t="shared" si="80"/>
        <v>2439.835</v>
      </c>
      <c r="J98" s="119">
        <f t="shared" si="81"/>
        <v>9.0423988447489861E-3</v>
      </c>
      <c r="K98" s="119">
        <f t="shared" si="82"/>
        <v>0.31900599225787662</v>
      </c>
      <c r="L98" s="119">
        <f t="shared" si="83"/>
        <v>0.20862066492201317</v>
      </c>
      <c r="M98" s="120">
        <f t="shared" si="84"/>
        <v>8.8230000000000004</v>
      </c>
      <c r="N98" s="121">
        <f t="shared" si="85"/>
        <v>0</v>
      </c>
      <c r="O98" s="121">
        <f t="shared" si="86"/>
        <v>12.459858965872693</v>
      </c>
      <c r="P98" s="233">
        <f t="shared" si="87"/>
        <v>1</v>
      </c>
      <c r="Q98" s="234">
        <f t="shared" si="88"/>
        <v>0</v>
      </c>
      <c r="R98" s="234">
        <f t="shared" si="89"/>
        <v>304</v>
      </c>
      <c r="T98">
        <v>528</v>
      </c>
      <c r="U98">
        <v>2041</v>
      </c>
      <c r="V98" t="s">
        <v>394</v>
      </c>
      <c r="W98">
        <v>2439.835</v>
      </c>
      <c r="X98">
        <v>964.98900000000003</v>
      </c>
      <c r="Y98">
        <v>2.528</v>
      </c>
      <c r="Z98">
        <v>8.8230000000000004</v>
      </c>
      <c r="AA98">
        <v>154.511875</v>
      </c>
      <c r="AB98">
        <v>1.3971579999999999</v>
      </c>
      <c r="AC98">
        <v>49.290213999999999</v>
      </c>
      <c r="AD98" s="1">
        <v>509</v>
      </c>
      <c r="AE98">
        <v>0</v>
      </c>
      <c r="AF98">
        <v>304</v>
      </c>
      <c r="AG98">
        <v>72</v>
      </c>
      <c r="AH98">
        <v>15.790597999999999</v>
      </c>
      <c r="AI98">
        <v>0</v>
      </c>
      <c r="AJ98">
        <v>0</v>
      </c>
      <c r="AK98">
        <v>1</v>
      </c>
      <c r="AL98">
        <v>609</v>
      </c>
      <c r="AM98" t="s">
        <v>395</v>
      </c>
      <c r="AN98" t="s">
        <v>590</v>
      </c>
      <c r="AO98">
        <v>2197.9520000000002</v>
      </c>
      <c r="AR98" t="s">
        <v>118</v>
      </c>
      <c r="AS98" t="s">
        <v>120</v>
      </c>
      <c r="AT98" t="s">
        <v>220</v>
      </c>
      <c r="AU98" t="s">
        <v>394</v>
      </c>
      <c r="AV98" t="s">
        <v>48</v>
      </c>
      <c r="AW98">
        <v>2</v>
      </c>
      <c r="BB98">
        <v>0.78303030303030308</v>
      </c>
      <c r="BC98" t="s">
        <v>70</v>
      </c>
      <c r="BF98" t="s">
        <v>118</v>
      </c>
      <c r="BG98" t="s">
        <v>120</v>
      </c>
      <c r="BH98" t="s">
        <v>394</v>
      </c>
      <c r="BI98">
        <v>2041</v>
      </c>
      <c r="BJ98">
        <v>2</v>
      </c>
      <c r="BK98" t="s">
        <v>220</v>
      </c>
      <c r="BL98" t="s">
        <v>244</v>
      </c>
      <c r="BM98">
        <v>0.78303030303030308</v>
      </c>
      <c r="BN98" t="s">
        <v>70</v>
      </c>
      <c r="BO98" t="s">
        <v>188</v>
      </c>
      <c r="BP98">
        <v>2439.835</v>
      </c>
    </row>
    <row r="99" spans="1:68" ht="16.5" x14ac:dyDescent="0.25">
      <c r="A99" s="127" t="str">
        <f t="shared" si="72"/>
        <v>인천교통공사</v>
      </c>
      <c r="B99" s="128" t="str">
        <f t="shared" si="73"/>
        <v>황용섭</v>
      </c>
      <c r="C99" s="129" t="str">
        <f t="shared" si="74"/>
        <v>C</v>
      </c>
      <c r="D99" s="130">
        <f t="shared" si="75"/>
        <v>0.89391210489394568</v>
      </c>
      <c r="E99" s="131">
        <f t="shared" si="76"/>
        <v>7179</v>
      </c>
      <c r="F99" s="132" t="str">
        <f t="shared" si="77"/>
        <v>순환43</v>
      </c>
      <c r="G99" s="133" t="str">
        <f t="shared" si="78"/>
        <v>70바4938</v>
      </c>
      <c r="H99" s="134">
        <f t="shared" si="79"/>
        <v>5</v>
      </c>
      <c r="I99" s="135">
        <f t="shared" si="80"/>
        <v>2954.1329999999998</v>
      </c>
      <c r="J99" s="136">
        <f t="shared" si="81"/>
        <v>7.0714137517877106E-3</v>
      </c>
      <c r="K99" s="136">
        <f t="shared" si="82"/>
        <v>0.24810290108169714</v>
      </c>
      <c r="L99" s="136">
        <f t="shared" si="83"/>
        <v>8.3273163395148425E-2</v>
      </c>
      <c r="M99" s="137">
        <f t="shared" si="84"/>
        <v>3.6930000000000001</v>
      </c>
      <c r="N99" s="138">
        <f t="shared" si="85"/>
        <v>0</v>
      </c>
      <c r="O99" s="138">
        <f t="shared" si="86"/>
        <v>0.60931582972059828</v>
      </c>
      <c r="P99" s="231">
        <f t="shared" si="87"/>
        <v>1</v>
      </c>
      <c r="Q99" s="232">
        <f t="shared" si="88"/>
        <v>0</v>
      </c>
      <c r="R99" s="232">
        <f t="shared" si="89"/>
        <v>18</v>
      </c>
      <c r="T99">
        <v>528</v>
      </c>
      <c r="U99">
        <v>7179</v>
      </c>
      <c r="V99" t="s">
        <v>396</v>
      </c>
      <c r="W99">
        <v>2954.1329999999998</v>
      </c>
      <c r="X99">
        <v>832.07299999999998</v>
      </c>
      <c r="Y99">
        <v>3.55</v>
      </c>
      <c r="Z99">
        <v>3.6930000000000001</v>
      </c>
      <c r="AA99">
        <v>157.431037</v>
      </c>
      <c r="AB99">
        <v>1.1132599999999999</v>
      </c>
      <c r="AC99">
        <v>39.059097000000001</v>
      </c>
      <c r="AD99" s="1">
        <v>246</v>
      </c>
      <c r="AE99">
        <v>0</v>
      </c>
      <c r="AF99">
        <v>18</v>
      </c>
      <c r="AG99">
        <v>61</v>
      </c>
      <c r="AH99">
        <v>18.764616</v>
      </c>
      <c r="AI99">
        <v>0</v>
      </c>
      <c r="AJ99">
        <v>0</v>
      </c>
      <c r="AK99">
        <v>1</v>
      </c>
      <c r="AL99">
        <v>133</v>
      </c>
      <c r="AM99" t="s">
        <v>397</v>
      </c>
      <c r="AN99" t="s">
        <v>591</v>
      </c>
      <c r="AO99">
        <v>2157.8339999999998</v>
      </c>
      <c r="AR99" t="s">
        <v>118</v>
      </c>
      <c r="AS99" t="s">
        <v>122</v>
      </c>
      <c r="AT99" t="s">
        <v>236</v>
      </c>
      <c r="AU99" t="s">
        <v>396</v>
      </c>
      <c r="AV99" t="s">
        <v>223</v>
      </c>
      <c r="AW99">
        <v>5</v>
      </c>
      <c r="BB99">
        <v>0.89391210489394568</v>
      </c>
      <c r="BC99" t="s">
        <v>69</v>
      </c>
      <c r="BF99" t="s">
        <v>118</v>
      </c>
      <c r="BG99" t="s">
        <v>122</v>
      </c>
      <c r="BH99" t="s">
        <v>396</v>
      </c>
      <c r="BI99">
        <v>7179</v>
      </c>
      <c r="BJ99">
        <v>5</v>
      </c>
      <c r="BK99" t="s">
        <v>236</v>
      </c>
      <c r="BL99" t="s">
        <v>237</v>
      </c>
      <c r="BM99">
        <v>0.89391210489394568</v>
      </c>
      <c r="BN99" t="s">
        <v>69</v>
      </c>
      <c r="BO99" t="s">
        <v>177</v>
      </c>
      <c r="BP99">
        <v>2954.1329999999998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93">
    <cfRule type="containsText" dxfId="29" priority="19" operator="containsText" text="F">
      <formula>NOT(ISERROR(SEARCH("F",C5)))</formula>
    </cfRule>
    <cfRule type="containsText" dxfId="28" priority="20" operator="containsText" text="D">
      <formula>NOT(ISERROR(SEARCH("D",C5)))</formula>
    </cfRule>
    <cfRule type="containsText" dxfId="27" priority="21" operator="containsText" text="C">
      <formula>NOT(ISERROR(SEARCH("C",C5)))</formula>
    </cfRule>
    <cfRule type="containsText" dxfId="26" priority="22" operator="containsText" text="B">
      <formula>NOT(ISERROR(SEARCH("B",C5)))</formula>
    </cfRule>
    <cfRule type="containsText" dxfId="25" priority="23" operator="containsText" text="A">
      <formula>NOT(ISERROR(SEARCH("A",C5)))</formula>
    </cfRule>
    <cfRule type="containsText" dxfId="24" priority="24" operator="containsText" text="S">
      <formula>NOT(ISERROR(SEARCH("S",C5)))</formula>
    </cfRule>
  </conditionalFormatting>
  <conditionalFormatting sqref="C94:D95">
    <cfRule type="containsText" dxfId="17" priority="13" operator="containsText" text="F">
      <formula>NOT(ISERROR(SEARCH("F",C94)))</formula>
    </cfRule>
    <cfRule type="containsText" dxfId="16" priority="14" operator="containsText" text="D">
      <formula>NOT(ISERROR(SEARCH("D",C94)))</formula>
    </cfRule>
    <cfRule type="containsText" dxfId="15" priority="15" operator="containsText" text="C">
      <formula>NOT(ISERROR(SEARCH("C",C94)))</formula>
    </cfRule>
    <cfRule type="containsText" dxfId="14" priority="16" operator="containsText" text="B">
      <formula>NOT(ISERROR(SEARCH("B",C94)))</formula>
    </cfRule>
    <cfRule type="containsText" dxfId="13" priority="17" operator="containsText" text="A">
      <formula>NOT(ISERROR(SEARCH("A",C94)))</formula>
    </cfRule>
    <cfRule type="containsText" dxfId="12" priority="18" operator="containsText" text="S">
      <formula>NOT(ISERROR(SEARCH("S",C94)))</formula>
    </cfRule>
  </conditionalFormatting>
  <conditionalFormatting sqref="C96:D97">
    <cfRule type="containsText" dxfId="11" priority="7" operator="containsText" text="F">
      <formula>NOT(ISERROR(SEARCH("F",C96)))</formula>
    </cfRule>
    <cfRule type="containsText" dxfId="10" priority="8" operator="containsText" text="D">
      <formula>NOT(ISERROR(SEARCH("D",C96)))</formula>
    </cfRule>
    <cfRule type="containsText" dxfId="9" priority="9" operator="containsText" text="C">
      <formula>NOT(ISERROR(SEARCH("C",C96)))</formula>
    </cfRule>
    <cfRule type="containsText" dxfId="8" priority="10" operator="containsText" text="B">
      <formula>NOT(ISERROR(SEARCH("B",C96)))</formula>
    </cfRule>
    <cfRule type="containsText" dxfId="7" priority="11" operator="containsText" text="A">
      <formula>NOT(ISERROR(SEARCH("A",C96)))</formula>
    </cfRule>
    <cfRule type="containsText" dxfId="6" priority="12" operator="containsText" text="S">
      <formula>NOT(ISERROR(SEARCH("S",C96)))</formula>
    </cfRule>
  </conditionalFormatting>
  <conditionalFormatting sqref="C98:D99">
    <cfRule type="containsText" dxfId="5" priority="1" operator="containsText" text="F">
      <formula>NOT(ISERROR(SEARCH("F",C98)))</formula>
    </cfRule>
    <cfRule type="containsText" dxfId="4" priority="2" operator="containsText" text="D">
      <formula>NOT(ISERROR(SEARCH("D",C98)))</formula>
    </cfRule>
    <cfRule type="containsText" dxfId="3" priority="3" operator="containsText" text="C">
      <formula>NOT(ISERROR(SEARCH("C",C98)))</formula>
    </cfRule>
    <cfRule type="containsText" dxfId="2" priority="4" operator="containsText" text="B">
      <formula>NOT(ISERROR(SEARCH("B",C98)))</formula>
    </cfRule>
    <cfRule type="containsText" dxfId="1" priority="5" operator="containsText" text="A">
      <formula>NOT(ISERROR(SEARCH("A",C98)))</formula>
    </cfRule>
    <cfRule type="containsText" dxfId="0" priority="6" operator="containsText" text="S">
      <formula>NOT(ISERROR(SEARCH("S",C98)))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93"/>
  <sheetViews>
    <sheetView showGridLines="0" workbookViewId="0"/>
  </sheetViews>
  <sheetFormatPr defaultRowHeight="13.5" outlineLevelCol="1" x14ac:dyDescent="0.25"/>
  <cols>
    <col min="1" max="1" width="12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10" t="s">
        <v>592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 x14ac:dyDescent="0.25">
      <c r="A4" s="252" t="s">
        <v>593</v>
      </c>
      <c r="B4" s="35"/>
      <c r="C4" s="103"/>
      <c r="D4" s="107"/>
      <c r="E4" s="11"/>
      <c r="F4" s="8"/>
      <c r="H4" s="11"/>
    </row>
    <row r="5" spans="1:18" ht="26.25" x14ac:dyDescent="0.25">
      <c r="A5" s="173" t="s">
        <v>594</v>
      </c>
    </row>
    <row r="6" spans="1:18" ht="17.25" x14ac:dyDescent="0.25">
      <c r="A6" s="174" t="s">
        <v>595</v>
      </c>
    </row>
    <row r="7" spans="1:18" ht="17.25" x14ac:dyDescent="0.25">
      <c r="A7" s="174"/>
    </row>
    <row r="8" spans="1:18" ht="17.25" x14ac:dyDescent="0.25">
      <c r="A8" s="176" t="s">
        <v>192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 x14ac:dyDescent="0.25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 x14ac:dyDescent="0.25">
      <c r="A10" s="177" t="s">
        <v>596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 x14ac:dyDescent="0.25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 x14ac:dyDescent="0.25">
      <c r="A13" s="268" t="s">
        <v>0</v>
      </c>
      <c r="B13" s="235" t="s">
        <v>73</v>
      </c>
      <c r="C13" s="236" t="s">
        <v>65</v>
      </c>
      <c r="D13" s="236" t="s">
        <v>159</v>
      </c>
      <c r="E13" s="237" t="s">
        <v>145</v>
      </c>
      <c r="F13" s="235" t="s">
        <v>150</v>
      </c>
      <c r="G13" s="237" t="s">
        <v>148</v>
      </c>
      <c r="H13" s="237" t="s">
        <v>152</v>
      </c>
      <c r="I13" s="238" t="s">
        <v>154</v>
      </c>
      <c r="J13" s="237" t="s">
        <v>11</v>
      </c>
      <c r="K13" s="237" t="s">
        <v>12</v>
      </c>
      <c r="L13" s="237" t="s">
        <v>13</v>
      </c>
      <c r="M13" s="237" t="s">
        <v>105</v>
      </c>
      <c r="N13" s="237" t="s">
        <v>6</v>
      </c>
      <c r="O13" s="237" t="s">
        <v>7</v>
      </c>
      <c r="P13" s="237" t="s">
        <v>180</v>
      </c>
      <c r="Q13" s="239" t="s">
        <v>182</v>
      </c>
      <c r="R13" s="239" t="s">
        <v>183</v>
      </c>
    </row>
    <row r="14" spans="1:18" ht="16.5" x14ac:dyDescent="0.25">
      <c r="A14" s="267" t="s">
        <v>118</v>
      </c>
      <c r="B14" s="240" t="s">
        <v>245</v>
      </c>
      <c r="C14" s="241" t="s">
        <v>70</v>
      </c>
      <c r="D14" s="242">
        <v>0.70558213679595727</v>
      </c>
      <c r="E14" s="243">
        <v>3382</v>
      </c>
      <c r="F14" s="269" t="s">
        <v>119</v>
      </c>
      <c r="G14" s="244" t="s">
        <v>214</v>
      </c>
      <c r="H14" s="245">
        <v>5</v>
      </c>
      <c r="I14" s="246">
        <v>2948.6260000000002</v>
      </c>
      <c r="J14" s="247">
        <v>5.031845129296662E-3</v>
      </c>
      <c r="K14" s="247">
        <v>0.35882482842997959</v>
      </c>
      <c r="L14" s="247">
        <v>0.17737074827394181</v>
      </c>
      <c r="M14" s="248">
        <v>13.115</v>
      </c>
      <c r="N14" s="249">
        <v>0.20348460605041127</v>
      </c>
      <c r="O14" s="249">
        <v>32.320138261006989</v>
      </c>
      <c r="P14" s="250">
        <v>0</v>
      </c>
      <c r="Q14" s="251">
        <v>7</v>
      </c>
      <c r="R14" s="251">
        <v>1003</v>
      </c>
    </row>
    <row r="15" spans="1:18" ht="16.5" x14ac:dyDescent="0.25">
      <c r="A15" s="267" t="s">
        <v>118</v>
      </c>
      <c r="B15" s="240" t="s">
        <v>247</v>
      </c>
      <c r="C15" s="241" t="s">
        <v>70</v>
      </c>
      <c r="D15" s="242">
        <v>0.76519347104630497</v>
      </c>
      <c r="E15" s="243">
        <v>161</v>
      </c>
      <c r="F15" s="269" t="s">
        <v>120</v>
      </c>
      <c r="G15" s="244" t="s">
        <v>222</v>
      </c>
      <c r="H15" s="245">
        <v>4</v>
      </c>
      <c r="I15" s="246">
        <v>2602.2240000000002</v>
      </c>
      <c r="J15" s="247">
        <v>8.316292936815373E-3</v>
      </c>
      <c r="K15" s="247">
        <v>0.27218582065633184</v>
      </c>
      <c r="L15" s="247">
        <v>8.1084487730495147E-2</v>
      </c>
      <c r="M15" s="248">
        <v>5.8789999999999996</v>
      </c>
      <c r="N15" s="249">
        <v>3.8428667170850778E-2</v>
      </c>
      <c r="O15" s="249">
        <v>3.4201513782057194</v>
      </c>
      <c r="P15" s="250">
        <v>0</v>
      </c>
      <c r="Q15" s="251">
        <v>1</v>
      </c>
      <c r="R15" s="251">
        <v>89</v>
      </c>
    </row>
    <row r="16" spans="1:18" ht="16.5" x14ac:dyDescent="0.25">
      <c r="A16" s="267" t="s">
        <v>118</v>
      </c>
      <c r="B16" s="240" t="s">
        <v>249</v>
      </c>
      <c r="C16" s="241" t="s">
        <v>70</v>
      </c>
      <c r="D16" s="242">
        <v>0.73869673486360188</v>
      </c>
      <c r="E16" s="243">
        <v>8139</v>
      </c>
      <c r="F16" s="269" t="s">
        <v>119</v>
      </c>
      <c r="G16" s="244" t="s">
        <v>205</v>
      </c>
      <c r="H16" s="245">
        <v>4</v>
      </c>
      <c r="I16" s="246">
        <v>2237.9519999999998</v>
      </c>
      <c r="J16" s="247">
        <v>1.4180693282598095E-2</v>
      </c>
      <c r="K16" s="247">
        <v>0.32617091285321326</v>
      </c>
      <c r="L16" s="247">
        <v>0.22163120567375885</v>
      </c>
      <c r="M16" s="248">
        <v>9.6050000000000004</v>
      </c>
      <c r="N16" s="249">
        <v>0.22341855410661179</v>
      </c>
      <c r="O16" s="249">
        <v>3.3959620224204992</v>
      </c>
      <c r="P16" s="250">
        <v>0</v>
      </c>
      <c r="Q16" s="251">
        <v>5</v>
      </c>
      <c r="R16" s="251">
        <v>76</v>
      </c>
    </row>
    <row r="17" spans="1:18" ht="16.5" x14ac:dyDescent="0.25">
      <c r="A17" s="267" t="s">
        <v>118</v>
      </c>
      <c r="B17" s="240" t="s">
        <v>251</v>
      </c>
      <c r="C17" s="241" t="s">
        <v>70</v>
      </c>
      <c r="D17" s="242">
        <v>0.79731066559684682</v>
      </c>
      <c r="E17" s="243">
        <v>7908</v>
      </c>
      <c r="F17" s="269" t="s">
        <v>119</v>
      </c>
      <c r="G17" s="244" t="s">
        <v>208</v>
      </c>
      <c r="H17" s="245">
        <v>4</v>
      </c>
      <c r="I17" s="246">
        <v>2706.1120000000001</v>
      </c>
      <c r="J17" s="247">
        <v>3.109391780202453E-3</v>
      </c>
      <c r="K17" s="247">
        <v>0.29599484889021871</v>
      </c>
      <c r="L17" s="247">
        <v>2.9193174561880659E-2</v>
      </c>
      <c r="M17" s="248">
        <v>9.1150000000000002</v>
      </c>
      <c r="N17" s="249">
        <v>0.11086015656410378</v>
      </c>
      <c r="O17" s="249">
        <v>2.1802497457607077</v>
      </c>
      <c r="P17" s="250">
        <v>0</v>
      </c>
      <c r="Q17" s="251">
        <v>3</v>
      </c>
      <c r="R17" s="251">
        <v>59</v>
      </c>
    </row>
    <row r="18" spans="1:18" ht="16.5" x14ac:dyDescent="0.25">
      <c r="A18" s="267" t="s">
        <v>118</v>
      </c>
      <c r="B18" s="240" t="s">
        <v>253</v>
      </c>
      <c r="C18" s="241" t="s">
        <v>70</v>
      </c>
      <c r="D18" s="242">
        <v>0.69341133802337496</v>
      </c>
      <c r="E18" s="243">
        <v>5029</v>
      </c>
      <c r="F18" s="269" t="s">
        <v>119</v>
      </c>
      <c r="G18" s="244" t="s">
        <v>210</v>
      </c>
      <c r="H18" s="245">
        <v>4</v>
      </c>
      <c r="I18" s="246">
        <v>2202.6860000000001</v>
      </c>
      <c r="J18" s="247">
        <v>1.0980215660989123E-2</v>
      </c>
      <c r="K18" s="247">
        <v>0.33110769543375368</v>
      </c>
      <c r="L18" s="247">
        <v>0.2233636569170549</v>
      </c>
      <c r="M18" s="248">
        <v>11.391</v>
      </c>
      <c r="N18" s="249">
        <v>9.079823451912801E-2</v>
      </c>
      <c r="O18" s="249">
        <v>7.2184596442706761</v>
      </c>
      <c r="P18" s="250">
        <v>0</v>
      </c>
      <c r="Q18" s="251">
        <v>2</v>
      </c>
      <c r="R18" s="251">
        <v>165</v>
      </c>
    </row>
    <row r="19" spans="1:18" ht="16.5" x14ac:dyDescent="0.25">
      <c r="A19" s="267" t="s">
        <v>118</v>
      </c>
      <c r="B19" s="240" t="s">
        <v>476</v>
      </c>
      <c r="C19" s="241" t="s">
        <v>70</v>
      </c>
      <c r="D19" s="242">
        <v>0.67434171448294566</v>
      </c>
      <c r="E19" s="243">
        <v>9569</v>
      </c>
      <c r="F19" s="269" t="s">
        <v>120</v>
      </c>
      <c r="G19" s="244" t="s">
        <v>220</v>
      </c>
      <c r="H19" s="245">
        <v>8</v>
      </c>
      <c r="I19" s="246">
        <v>2183.9150000000004</v>
      </c>
      <c r="J19" s="247">
        <v>1.7141350158151849E-2</v>
      </c>
      <c r="K19" s="247">
        <v>0.35099871131716126</v>
      </c>
      <c r="L19" s="247">
        <v>0.17308365939150563</v>
      </c>
      <c r="M19" s="248">
        <v>12.481999999999999</v>
      </c>
      <c r="N19" s="249">
        <v>0</v>
      </c>
      <c r="O19" s="249">
        <v>0</v>
      </c>
      <c r="P19" s="250">
        <v>1</v>
      </c>
      <c r="Q19" s="251">
        <v>0</v>
      </c>
      <c r="R19" s="251">
        <v>1935</v>
      </c>
    </row>
    <row r="20" spans="1:18" ht="16.5" x14ac:dyDescent="0.25">
      <c r="A20" s="267" t="s">
        <v>118</v>
      </c>
      <c r="B20" s="240" t="s">
        <v>403</v>
      </c>
      <c r="C20" s="241" t="s">
        <v>70</v>
      </c>
      <c r="D20" s="242">
        <v>0.67</v>
      </c>
      <c r="E20" s="243">
        <v>7737</v>
      </c>
      <c r="F20" s="269" t="s">
        <v>120</v>
      </c>
      <c r="G20" s="244" t="s">
        <v>224</v>
      </c>
      <c r="H20" s="245">
        <v>2</v>
      </c>
      <c r="I20" s="246">
        <v>759.41000000000008</v>
      </c>
      <c r="J20" s="247">
        <v>1.4672406276491301E-2</v>
      </c>
      <c r="K20" s="247">
        <v>0.3527367017166429</v>
      </c>
      <c r="L20" s="247">
        <v>0.13563160874889718</v>
      </c>
      <c r="M20" s="248">
        <v>12.026999999999999</v>
      </c>
      <c r="N20" s="249">
        <v>0</v>
      </c>
      <c r="O20" s="249">
        <v>0</v>
      </c>
      <c r="P20" s="250">
        <v>0</v>
      </c>
      <c r="Q20" s="251">
        <v>0</v>
      </c>
      <c r="R20" s="251">
        <v>1410</v>
      </c>
    </row>
    <row r="21" spans="1:18" ht="16.5" x14ac:dyDescent="0.25">
      <c r="A21" s="267" t="s">
        <v>118</v>
      </c>
      <c r="B21" s="240" t="s">
        <v>257</v>
      </c>
      <c r="C21" s="241" t="s">
        <v>70</v>
      </c>
      <c r="D21" s="242">
        <v>0.79463892744262155</v>
      </c>
      <c r="E21" s="243">
        <v>4566</v>
      </c>
      <c r="F21" s="269" t="s">
        <v>123</v>
      </c>
      <c r="G21" s="244" t="s">
        <v>241</v>
      </c>
      <c r="H21" s="245">
        <v>2</v>
      </c>
      <c r="I21" s="246">
        <v>2552.2469999999998</v>
      </c>
      <c r="J21" s="247">
        <v>1.0006182149227025E-2</v>
      </c>
      <c r="K21" s="247">
        <v>0.25854851913446042</v>
      </c>
      <c r="L21" s="247">
        <v>0.14301123676509367</v>
      </c>
      <c r="M21" s="248">
        <v>4.899</v>
      </c>
      <c r="N21" s="249">
        <v>7.836232151511982E-2</v>
      </c>
      <c r="O21" s="249">
        <v>2.5075942884838343</v>
      </c>
      <c r="P21" s="250">
        <v>2</v>
      </c>
      <c r="Q21" s="251">
        <v>2</v>
      </c>
      <c r="R21" s="251">
        <v>64</v>
      </c>
    </row>
    <row r="22" spans="1:18" ht="16.5" x14ac:dyDescent="0.25">
      <c r="A22" s="267" t="s">
        <v>118</v>
      </c>
      <c r="B22" s="240" t="s">
        <v>259</v>
      </c>
      <c r="C22" s="241" t="s">
        <v>70</v>
      </c>
      <c r="D22" s="242">
        <v>0.77127976045166136</v>
      </c>
      <c r="E22" s="243">
        <v>8510</v>
      </c>
      <c r="F22" s="269" t="s">
        <v>122</v>
      </c>
      <c r="G22" s="244" t="s">
        <v>239</v>
      </c>
      <c r="H22" s="245">
        <v>6</v>
      </c>
      <c r="I22" s="246">
        <v>2868.7969999999996</v>
      </c>
      <c r="J22" s="247">
        <v>2.8226514965557893E-3</v>
      </c>
      <c r="K22" s="247">
        <v>0.28018018677595563</v>
      </c>
      <c r="L22" s="247">
        <v>0.10039051212058574</v>
      </c>
      <c r="M22" s="248">
        <v>5.3890000000000002</v>
      </c>
      <c r="N22" s="249">
        <v>3.4857816708536722E-2</v>
      </c>
      <c r="O22" s="249">
        <v>3.0674878703512314</v>
      </c>
      <c r="P22" s="250">
        <v>0</v>
      </c>
      <c r="Q22" s="251">
        <v>1</v>
      </c>
      <c r="R22" s="251">
        <v>88</v>
      </c>
    </row>
    <row r="23" spans="1:18" ht="16.5" x14ac:dyDescent="0.25">
      <c r="A23" s="267" t="s">
        <v>118</v>
      </c>
      <c r="B23" s="240" t="s">
        <v>261</v>
      </c>
      <c r="C23" s="241" t="s">
        <v>67</v>
      </c>
      <c r="D23" s="242">
        <v>0.80584773033030677</v>
      </c>
      <c r="E23" s="243">
        <v>6262</v>
      </c>
      <c r="F23" s="269" t="s">
        <v>119</v>
      </c>
      <c r="G23" s="244" t="s">
        <v>216</v>
      </c>
      <c r="H23" s="245">
        <v>4</v>
      </c>
      <c r="I23" s="246">
        <v>2609.2280000000001</v>
      </c>
      <c r="J23" s="247">
        <v>4.9743260461827792E-3</v>
      </c>
      <c r="K23" s="247">
        <v>0.32924936271858196</v>
      </c>
      <c r="L23" s="247">
        <v>0.25869720852298073</v>
      </c>
      <c r="M23" s="248">
        <v>9.5920000000000005</v>
      </c>
      <c r="N23" s="249">
        <v>0.26827858661642445</v>
      </c>
      <c r="O23" s="249">
        <v>2.8360879156593444</v>
      </c>
      <c r="P23" s="250">
        <v>0</v>
      </c>
      <c r="Q23" s="251">
        <v>7</v>
      </c>
      <c r="R23" s="251">
        <v>74</v>
      </c>
    </row>
    <row r="24" spans="1:18" ht="16.5" x14ac:dyDescent="0.25">
      <c r="A24" s="267" t="s">
        <v>118</v>
      </c>
      <c r="B24" s="240" t="s">
        <v>193</v>
      </c>
      <c r="C24" s="241" t="s">
        <v>70</v>
      </c>
      <c r="D24" s="242">
        <v>0.71980915211167651</v>
      </c>
      <c r="E24" s="243">
        <v>3161</v>
      </c>
      <c r="F24" s="269" t="s">
        <v>119</v>
      </c>
      <c r="G24" s="244" t="s">
        <v>207</v>
      </c>
      <c r="H24" s="245">
        <v>11</v>
      </c>
      <c r="I24" s="246">
        <v>2461.8049999999998</v>
      </c>
      <c r="J24" s="247">
        <v>8.9907794737870694E-3</v>
      </c>
      <c r="K24" s="247">
        <v>0.36436410706340538</v>
      </c>
      <c r="L24" s="247">
        <v>0.22341330852768601</v>
      </c>
      <c r="M24" s="248">
        <v>11.768000000000001</v>
      </c>
      <c r="N24" s="249">
        <v>0.12186180465146509</v>
      </c>
      <c r="O24" s="249">
        <v>6.580537451179115</v>
      </c>
      <c r="P24" s="250">
        <v>1</v>
      </c>
      <c r="Q24" s="251">
        <v>3</v>
      </c>
      <c r="R24" s="251">
        <v>162</v>
      </c>
    </row>
    <row r="25" spans="1:18" ht="16.5" x14ac:dyDescent="0.25">
      <c r="A25" s="267" t="s">
        <v>118</v>
      </c>
      <c r="B25" s="240" t="s">
        <v>484</v>
      </c>
      <c r="C25" s="241" t="s">
        <v>70</v>
      </c>
      <c r="D25" s="242">
        <v>0.68270076055379958</v>
      </c>
      <c r="E25" s="243">
        <v>2056</v>
      </c>
      <c r="F25" s="269" t="s">
        <v>121</v>
      </c>
      <c r="G25" s="244" t="s">
        <v>229</v>
      </c>
      <c r="H25" s="245">
        <v>5</v>
      </c>
      <c r="I25" s="246">
        <v>2733.5720000000001</v>
      </c>
      <c r="J25" s="247">
        <v>4.6378636556423181E-3</v>
      </c>
      <c r="K25" s="247">
        <v>0.33956927006852722</v>
      </c>
      <c r="L25" s="247">
        <v>0.1408413606811893</v>
      </c>
      <c r="M25" s="248">
        <v>6.55</v>
      </c>
      <c r="N25" s="249">
        <v>3.6582171605503713E-2</v>
      </c>
      <c r="O25" s="249">
        <v>7.7188382087612837</v>
      </c>
      <c r="P25" s="250">
        <v>0</v>
      </c>
      <c r="Q25" s="251">
        <v>1</v>
      </c>
      <c r="R25" s="251">
        <v>211</v>
      </c>
    </row>
    <row r="26" spans="1:18" ht="16.5" customHeight="1" x14ac:dyDescent="0.25">
      <c r="A26" s="267" t="s">
        <v>118</v>
      </c>
      <c r="B26" s="240" t="s">
        <v>264</v>
      </c>
      <c r="C26" s="241" t="s">
        <v>70</v>
      </c>
      <c r="D26" s="242">
        <v>0.67400000000000004</v>
      </c>
      <c r="E26" s="243">
        <v>6137</v>
      </c>
      <c r="F26" s="269" t="s">
        <v>119</v>
      </c>
      <c r="G26" s="244" t="s">
        <v>214</v>
      </c>
      <c r="H26" s="245">
        <v>4</v>
      </c>
      <c r="I26" s="246">
        <v>2689.1429999999996</v>
      </c>
      <c r="J26" s="247">
        <v>1.6191720935782472E-2</v>
      </c>
      <c r="K26" s="247">
        <v>0.38951383001949164</v>
      </c>
      <c r="L26" s="247">
        <v>0.14168082545256983</v>
      </c>
      <c r="M26" s="248">
        <v>15.102</v>
      </c>
      <c r="N26" s="249">
        <v>0.14874627344101823</v>
      </c>
      <c r="O26" s="249">
        <v>26.588396377582008</v>
      </c>
      <c r="P26" s="250">
        <v>1</v>
      </c>
      <c r="Q26" s="251">
        <v>4</v>
      </c>
      <c r="R26" s="251">
        <v>816</v>
      </c>
    </row>
    <row r="27" spans="1:18" ht="16.5" x14ac:dyDescent="0.25">
      <c r="A27" s="267" t="s">
        <v>118</v>
      </c>
      <c r="B27" s="240" t="s">
        <v>266</v>
      </c>
      <c r="C27" s="241" t="s">
        <v>70</v>
      </c>
      <c r="D27" s="242">
        <v>0.78925561115013043</v>
      </c>
      <c r="E27" s="243">
        <v>2184</v>
      </c>
      <c r="F27" s="269" t="s">
        <v>119</v>
      </c>
      <c r="G27" s="244" t="s">
        <v>206</v>
      </c>
      <c r="H27" s="245">
        <v>2</v>
      </c>
      <c r="I27" s="246">
        <v>2758.0050000000001</v>
      </c>
      <c r="J27" s="247">
        <v>6.5144126441641376E-3</v>
      </c>
      <c r="K27" s="247">
        <v>0.33609931203890808</v>
      </c>
      <c r="L27" s="247">
        <v>0.13705558909429097</v>
      </c>
      <c r="M27" s="248">
        <v>9.3629999999999995</v>
      </c>
      <c r="N27" s="249">
        <v>7.2516184705974068E-2</v>
      </c>
      <c r="O27" s="249">
        <v>1.9216788947083125</v>
      </c>
      <c r="P27" s="250">
        <v>0</v>
      </c>
      <c r="Q27" s="251">
        <v>2</v>
      </c>
      <c r="R27" s="251">
        <v>53</v>
      </c>
    </row>
    <row r="28" spans="1:18" ht="16.5" x14ac:dyDescent="0.25">
      <c r="A28" s="267" t="s">
        <v>118</v>
      </c>
      <c r="B28" s="240" t="s">
        <v>407</v>
      </c>
      <c r="C28" s="241" t="s">
        <v>70</v>
      </c>
      <c r="D28" s="242">
        <v>0.74354767836486224</v>
      </c>
      <c r="E28" s="243">
        <v>6711</v>
      </c>
      <c r="F28" s="269" t="s">
        <v>122</v>
      </c>
      <c r="G28" s="244" t="s">
        <v>235</v>
      </c>
      <c r="H28" s="245">
        <v>3</v>
      </c>
      <c r="I28" s="246">
        <v>3318.7170000000001</v>
      </c>
      <c r="J28" s="247">
        <v>2.5657339466548918E-3</v>
      </c>
      <c r="K28" s="247">
        <v>0.31543245161603212</v>
      </c>
      <c r="L28" s="247">
        <v>0.12293907555238967</v>
      </c>
      <c r="M28" s="248">
        <v>5.9809999999999999</v>
      </c>
      <c r="N28" s="249">
        <v>3.0132126360879821E-2</v>
      </c>
      <c r="O28" s="249">
        <v>1.0546244226307937</v>
      </c>
      <c r="P28" s="250">
        <v>0</v>
      </c>
      <c r="Q28" s="251">
        <v>1</v>
      </c>
      <c r="R28" s="251">
        <v>35</v>
      </c>
    </row>
    <row r="29" spans="1:18" ht="16.5" x14ac:dyDescent="0.25">
      <c r="A29" s="267" t="s">
        <v>118</v>
      </c>
      <c r="B29" s="240" t="s">
        <v>270</v>
      </c>
      <c r="C29" s="241" t="s">
        <v>70</v>
      </c>
      <c r="D29" s="242">
        <v>0.68969884963766293</v>
      </c>
      <c r="E29" s="243">
        <v>6808</v>
      </c>
      <c r="F29" s="269" t="s">
        <v>121</v>
      </c>
      <c r="G29" s="244" t="s">
        <v>229</v>
      </c>
      <c r="H29" s="245">
        <v>6</v>
      </c>
      <c r="I29" s="246">
        <v>2630.3319999999994</v>
      </c>
      <c r="J29" s="247">
        <v>9.9996688565109453E-3</v>
      </c>
      <c r="K29" s="247">
        <v>0.36842042084850202</v>
      </c>
      <c r="L29" s="247">
        <v>0.14294773435444652</v>
      </c>
      <c r="M29" s="248">
        <v>8.6509999999999998</v>
      </c>
      <c r="N29" s="249">
        <v>0</v>
      </c>
      <c r="O29" s="249">
        <v>3.4976573299492237</v>
      </c>
      <c r="P29" s="250">
        <v>0</v>
      </c>
      <c r="Q29" s="251">
        <v>274</v>
      </c>
      <c r="R29" s="251">
        <v>337</v>
      </c>
    </row>
    <row r="30" spans="1:18" ht="16.5" x14ac:dyDescent="0.25">
      <c r="A30" s="267" t="s">
        <v>118</v>
      </c>
      <c r="B30" s="240" t="s">
        <v>272</v>
      </c>
      <c r="C30" s="241" t="s">
        <v>70</v>
      </c>
      <c r="D30" s="242">
        <v>0.68078885438623904</v>
      </c>
      <c r="E30" s="243">
        <v>1536</v>
      </c>
      <c r="F30" s="269" t="s">
        <v>121</v>
      </c>
      <c r="G30" s="244" t="s">
        <v>233</v>
      </c>
      <c r="H30" s="245">
        <v>4</v>
      </c>
      <c r="I30" s="246">
        <v>3165.6050000000005</v>
      </c>
      <c r="J30" s="247">
        <v>1.1579370164199845E-2</v>
      </c>
      <c r="K30" s="247">
        <v>0.32553026113424943</v>
      </c>
      <c r="L30" s="247">
        <v>0.10772032518270599</v>
      </c>
      <c r="M30" s="248">
        <v>6.7469999999999999</v>
      </c>
      <c r="N30" s="249">
        <v>9.4768614530239867E-2</v>
      </c>
      <c r="O30" s="249">
        <v>16.205433084671018</v>
      </c>
      <c r="P30" s="250">
        <v>1</v>
      </c>
      <c r="Q30" s="251">
        <v>3</v>
      </c>
      <c r="R30" s="251">
        <v>634</v>
      </c>
    </row>
    <row r="31" spans="1:18" ht="16.5" x14ac:dyDescent="0.25">
      <c r="A31" s="267" t="s">
        <v>118</v>
      </c>
      <c r="B31" s="240" t="s">
        <v>274</v>
      </c>
      <c r="C31" s="241" t="s">
        <v>70</v>
      </c>
      <c r="D31" s="242">
        <v>0.72</v>
      </c>
      <c r="E31" s="243">
        <v>1406</v>
      </c>
      <c r="F31" s="269" t="s">
        <v>119</v>
      </c>
      <c r="G31" s="244" t="s">
        <v>199</v>
      </c>
      <c r="H31" s="245">
        <v>3</v>
      </c>
      <c r="I31" s="246">
        <v>2223.0499999999997</v>
      </c>
      <c r="J31" s="247">
        <v>2.3359574384988407E-2</v>
      </c>
      <c r="K31" s="247">
        <v>0.36038402591958718</v>
      </c>
      <c r="L31" s="247">
        <v>0.13840124383681962</v>
      </c>
      <c r="M31" s="248">
        <v>14.666</v>
      </c>
      <c r="N31" s="249">
        <v>0</v>
      </c>
      <c r="O31" s="249">
        <v>0.40484919367535599</v>
      </c>
      <c r="P31" s="250">
        <v>6</v>
      </c>
      <c r="Q31" s="251">
        <v>4</v>
      </c>
      <c r="R31" s="251">
        <v>205</v>
      </c>
    </row>
    <row r="32" spans="1:18" ht="16.5" x14ac:dyDescent="0.25">
      <c r="A32" s="267" t="s">
        <v>118</v>
      </c>
      <c r="B32" s="240" t="s">
        <v>276</v>
      </c>
      <c r="C32" s="241" t="s">
        <v>67</v>
      </c>
      <c r="D32" s="242">
        <v>0.8083376825409605</v>
      </c>
      <c r="E32" s="243">
        <v>658</v>
      </c>
      <c r="F32" s="269" t="s">
        <v>119</v>
      </c>
      <c r="G32" s="244" t="s">
        <v>206</v>
      </c>
      <c r="H32" s="245">
        <v>4</v>
      </c>
      <c r="I32" s="246">
        <v>2707.5430000000001</v>
      </c>
      <c r="J32" s="247">
        <v>2.6662787555901189E-3</v>
      </c>
      <c r="K32" s="247">
        <v>0.32798209123242988</v>
      </c>
      <c r="L32" s="247">
        <v>3.1763115119501334E-2</v>
      </c>
      <c r="M32" s="248">
        <v>9.4090000000000007</v>
      </c>
      <c r="N32" s="249">
        <v>7.3867709580235655E-2</v>
      </c>
      <c r="O32" s="249">
        <v>3.1763115119501331</v>
      </c>
      <c r="P32" s="250">
        <v>0</v>
      </c>
      <c r="Q32" s="251">
        <v>2</v>
      </c>
      <c r="R32" s="251">
        <v>86</v>
      </c>
    </row>
    <row r="33" spans="1:18" ht="16.5" x14ac:dyDescent="0.25">
      <c r="A33" s="267" t="s">
        <v>118</v>
      </c>
      <c r="B33" s="240" t="s">
        <v>278</v>
      </c>
      <c r="C33" s="241" t="s">
        <v>70</v>
      </c>
      <c r="D33" s="242">
        <v>0.73092756663658487</v>
      </c>
      <c r="E33" s="243">
        <v>4156</v>
      </c>
      <c r="F33" s="269" t="s">
        <v>90</v>
      </c>
      <c r="G33" s="244" t="s">
        <v>243</v>
      </c>
      <c r="H33" s="245">
        <v>4</v>
      </c>
      <c r="I33" s="246">
        <v>749.81999999999994</v>
      </c>
      <c r="J33" s="247">
        <v>5.2801397720681287E-3</v>
      </c>
      <c r="K33" s="247">
        <v>0.33608343682599612</v>
      </c>
      <c r="L33" s="247">
        <v>0.20004801152276544</v>
      </c>
      <c r="M33" s="248">
        <v>10.272</v>
      </c>
      <c r="N33" s="249">
        <v>0.40009602304553094</v>
      </c>
      <c r="O33" s="249">
        <v>10.402496599183806</v>
      </c>
      <c r="P33" s="250">
        <v>0</v>
      </c>
      <c r="Q33" s="251">
        <v>3</v>
      </c>
      <c r="R33" s="251">
        <v>78</v>
      </c>
    </row>
    <row r="34" spans="1:18" ht="16.5" x14ac:dyDescent="0.25">
      <c r="A34" s="267" t="s">
        <v>118</v>
      </c>
      <c r="B34" s="240" t="s">
        <v>496</v>
      </c>
      <c r="C34" s="241" t="s">
        <v>70</v>
      </c>
      <c r="D34" s="242">
        <v>0.69596610391132607</v>
      </c>
      <c r="E34" s="243">
        <v>776</v>
      </c>
      <c r="F34" s="269" t="s">
        <v>120</v>
      </c>
      <c r="G34" s="244" t="s">
        <v>222</v>
      </c>
      <c r="H34" s="245">
        <v>3</v>
      </c>
      <c r="I34" s="246">
        <v>392.01600000000002</v>
      </c>
      <c r="J34" s="247">
        <v>1.0273163128577694E-2</v>
      </c>
      <c r="K34" s="247">
        <v>0.32690443250367879</v>
      </c>
      <c r="L34" s="247">
        <v>0.15915032450283076</v>
      </c>
      <c r="M34" s="248">
        <v>9.61</v>
      </c>
      <c r="N34" s="249">
        <v>0</v>
      </c>
      <c r="O34" s="249">
        <v>16.580955879351862</v>
      </c>
      <c r="P34" s="250">
        <v>0</v>
      </c>
      <c r="Q34" s="251">
        <v>0</v>
      </c>
      <c r="R34" s="251">
        <v>141</v>
      </c>
    </row>
    <row r="35" spans="1:18" ht="16.5" x14ac:dyDescent="0.25">
      <c r="A35" s="267" t="s">
        <v>118</v>
      </c>
      <c r="B35" s="240" t="s">
        <v>280</v>
      </c>
      <c r="C35" s="241" t="s">
        <v>67</v>
      </c>
      <c r="D35" s="242">
        <v>0.80227683478825296</v>
      </c>
      <c r="E35" s="243">
        <v>6969</v>
      </c>
      <c r="F35" s="269" t="s">
        <v>120</v>
      </c>
      <c r="G35" s="244" t="s">
        <v>219</v>
      </c>
      <c r="H35" s="245">
        <v>5</v>
      </c>
      <c r="I35" s="246">
        <v>2849.51</v>
      </c>
      <c r="J35" s="247">
        <v>5.8326411709563476E-3</v>
      </c>
      <c r="K35" s="247">
        <v>0.2967552934259125</v>
      </c>
      <c r="L35" s="247">
        <v>0.13089969854466205</v>
      </c>
      <c r="M35" s="248">
        <v>7.077</v>
      </c>
      <c r="N35" s="249">
        <v>0</v>
      </c>
      <c r="O35" s="249">
        <v>7.0187505922070805</v>
      </c>
      <c r="P35" s="250">
        <v>0</v>
      </c>
      <c r="Q35" s="251">
        <v>0</v>
      </c>
      <c r="R35" s="251">
        <v>200</v>
      </c>
    </row>
    <row r="36" spans="1:18" ht="16.5" x14ac:dyDescent="0.25">
      <c r="A36" s="267" t="s">
        <v>118</v>
      </c>
      <c r="B36" s="240" t="s">
        <v>282</v>
      </c>
      <c r="C36" s="241" t="s">
        <v>70</v>
      </c>
      <c r="D36" s="242">
        <v>0.74054950514095508</v>
      </c>
      <c r="E36" s="243">
        <v>4618</v>
      </c>
      <c r="F36" s="269" t="s">
        <v>119</v>
      </c>
      <c r="G36" s="244" t="s">
        <v>205</v>
      </c>
      <c r="H36" s="245">
        <v>3</v>
      </c>
      <c r="I36" s="246">
        <v>2953.5889999999999</v>
      </c>
      <c r="J36" s="247">
        <v>1.8242335320768654E-3</v>
      </c>
      <c r="K36" s="247">
        <v>0.3447511391289001</v>
      </c>
      <c r="L36" s="247">
        <v>0.24207836635361252</v>
      </c>
      <c r="M36" s="248">
        <v>9.7940000000000005</v>
      </c>
      <c r="N36" s="249">
        <v>0.20314268505198252</v>
      </c>
      <c r="O36" s="249">
        <v>4.9092815554229112</v>
      </c>
      <c r="P36" s="250">
        <v>0</v>
      </c>
      <c r="Q36" s="251">
        <v>6</v>
      </c>
      <c r="R36" s="251">
        <v>145</v>
      </c>
    </row>
    <row r="37" spans="1:18" ht="16.5" x14ac:dyDescent="0.25">
      <c r="A37" s="267" t="s">
        <v>118</v>
      </c>
      <c r="B37" s="240" t="s">
        <v>501</v>
      </c>
      <c r="C37" s="241" t="s">
        <v>70</v>
      </c>
      <c r="D37" s="242">
        <v>0.71893234954990082</v>
      </c>
      <c r="E37" s="243">
        <v>1679</v>
      </c>
      <c r="F37" s="269" t="s">
        <v>119</v>
      </c>
      <c r="G37" s="244" t="s">
        <v>208</v>
      </c>
      <c r="H37" s="245">
        <v>11</v>
      </c>
      <c r="I37" s="246">
        <v>2345.6</v>
      </c>
      <c r="J37" s="247">
        <v>3.2004629222815604E-3</v>
      </c>
      <c r="K37" s="247">
        <v>0.34633755650910097</v>
      </c>
      <c r="L37" s="247">
        <v>0.12747271487039563</v>
      </c>
      <c r="M37" s="248">
        <v>10.68</v>
      </c>
      <c r="N37" s="249">
        <v>0.17053206002728513</v>
      </c>
      <c r="O37" s="249">
        <v>9.549795361527968</v>
      </c>
      <c r="P37" s="250">
        <v>0</v>
      </c>
      <c r="Q37" s="251">
        <v>4</v>
      </c>
      <c r="R37" s="251">
        <v>224</v>
      </c>
    </row>
    <row r="38" spans="1:18" ht="16.5" x14ac:dyDescent="0.25">
      <c r="A38" s="267" t="s">
        <v>118</v>
      </c>
      <c r="B38" s="240" t="s">
        <v>284</v>
      </c>
      <c r="C38" s="241" t="s">
        <v>70</v>
      </c>
      <c r="D38" s="242">
        <v>0.74367186935566376</v>
      </c>
      <c r="E38" s="243">
        <v>3134</v>
      </c>
      <c r="F38" s="269" t="s">
        <v>119</v>
      </c>
      <c r="G38" s="244" t="s">
        <v>207</v>
      </c>
      <c r="H38" s="245">
        <v>5</v>
      </c>
      <c r="I38" s="246">
        <v>3140.1280000000002</v>
      </c>
      <c r="J38" s="247">
        <v>6.2584668359426726E-3</v>
      </c>
      <c r="K38" s="247">
        <v>0.35596560281747625</v>
      </c>
      <c r="L38" s="247">
        <v>0.22992693291483657</v>
      </c>
      <c r="M38" s="248">
        <v>9.766</v>
      </c>
      <c r="N38" s="249">
        <v>9.5537506751317142E-2</v>
      </c>
      <c r="O38" s="249">
        <v>10.763892427315064</v>
      </c>
      <c r="P38" s="250">
        <v>0</v>
      </c>
      <c r="Q38" s="251">
        <v>3</v>
      </c>
      <c r="R38" s="251">
        <v>338</v>
      </c>
    </row>
    <row r="39" spans="1:18" ht="16.5" x14ac:dyDescent="0.25">
      <c r="A39" s="267" t="s">
        <v>118</v>
      </c>
      <c r="B39" s="240" t="s">
        <v>286</v>
      </c>
      <c r="C39" s="241" t="s">
        <v>70</v>
      </c>
      <c r="D39" s="242">
        <v>0.77230162931821511</v>
      </c>
      <c r="E39" s="243">
        <v>5430</v>
      </c>
      <c r="F39" s="269" t="s">
        <v>122</v>
      </c>
      <c r="G39" s="244" t="s">
        <v>236</v>
      </c>
      <c r="H39" s="245">
        <v>4</v>
      </c>
      <c r="I39" s="246">
        <v>3027.5240000000003</v>
      </c>
      <c r="J39" s="247">
        <v>3.847556186868121E-3</v>
      </c>
      <c r="K39" s="247">
        <v>0.27238590688808845</v>
      </c>
      <c r="L39" s="247">
        <v>9.9680598604797374E-2</v>
      </c>
      <c r="M39" s="248">
        <v>5.6760000000000002</v>
      </c>
      <c r="N39" s="249">
        <v>3.3030291419655133E-2</v>
      </c>
      <c r="O39" s="249">
        <v>2.5103021478937904</v>
      </c>
      <c r="P39" s="250">
        <v>0</v>
      </c>
      <c r="Q39" s="251">
        <v>1</v>
      </c>
      <c r="R39" s="251">
        <v>76</v>
      </c>
    </row>
    <row r="40" spans="1:18" ht="16.5" x14ac:dyDescent="0.25">
      <c r="A40" s="267" t="s">
        <v>118</v>
      </c>
      <c r="B40" s="240" t="s">
        <v>288</v>
      </c>
      <c r="C40" s="241" t="s">
        <v>70</v>
      </c>
      <c r="D40" s="242">
        <v>0.67857742592187442</v>
      </c>
      <c r="E40" s="243">
        <v>6313</v>
      </c>
      <c r="F40" s="269" t="s">
        <v>122</v>
      </c>
      <c r="G40" s="244" t="s">
        <v>235</v>
      </c>
      <c r="H40" s="245">
        <v>4</v>
      </c>
      <c r="I40" s="246">
        <v>3006.1749999999997</v>
      </c>
      <c r="J40" s="247">
        <v>7.7845755009777759E-3</v>
      </c>
      <c r="K40" s="247">
        <v>0.31489188834547632</v>
      </c>
      <c r="L40" s="247">
        <v>0.17364258567781315</v>
      </c>
      <c r="M40" s="248">
        <v>7.1479999999999997</v>
      </c>
      <c r="N40" s="249">
        <v>3.326486315666919E-2</v>
      </c>
      <c r="O40" s="249">
        <v>7.8505077049739294</v>
      </c>
      <c r="P40" s="250">
        <v>20</v>
      </c>
      <c r="Q40" s="251">
        <v>1</v>
      </c>
      <c r="R40" s="251">
        <v>285</v>
      </c>
    </row>
    <row r="41" spans="1:18" ht="16.5" x14ac:dyDescent="0.25">
      <c r="A41" s="267" t="s">
        <v>118</v>
      </c>
      <c r="B41" s="240" t="s">
        <v>292</v>
      </c>
      <c r="C41" s="241" t="s">
        <v>70</v>
      </c>
      <c r="D41" s="242">
        <v>0.69465765339547081</v>
      </c>
      <c r="E41" s="243">
        <v>8385</v>
      </c>
      <c r="F41" s="269" t="s">
        <v>120</v>
      </c>
      <c r="G41" s="244" t="s">
        <v>218</v>
      </c>
      <c r="H41" s="245">
        <v>4</v>
      </c>
      <c r="I41" s="246">
        <v>2591.1030000000001</v>
      </c>
      <c r="J41" s="247">
        <v>7.6288882122997285E-3</v>
      </c>
      <c r="K41" s="247">
        <v>0.33273741048437838</v>
      </c>
      <c r="L41" s="247">
        <v>0.11809642457285564</v>
      </c>
      <c r="M41" s="248">
        <v>9.9619999999999997</v>
      </c>
      <c r="N41" s="249">
        <v>0</v>
      </c>
      <c r="O41" s="249">
        <v>9.4554326863887699</v>
      </c>
      <c r="P41" s="250">
        <v>2</v>
      </c>
      <c r="Q41" s="251">
        <v>0</v>
      </c>
      <c r="R41" s="251">
        <v>245</v>
      </c>
    </row>
    <row r="42" spans="1:18" ht="16.5" x14ac:dyDescent="0.25">
      <c r="A42" s="267" t="s">
        <v>118</v>
      </c>
      <c r="B42" s="240" t="s">
        <v>294</v>
      </c>
      <c r="C42" s="241" t="s">
        <v>70</v>
      </c>
      <c r="D42" s="242">
        <v>0.75668172501176056</v>
      </c>
      <c r="E42" s="243">
        <v>7959</v>
      </c>
      <c r="F42" s="269" t="s">
        <v>119</v>
      </c>
      <c r="G42" s="244" t="s">
        <v>206</v>
      </c>
      <c r="H42" s="245">
        <v>11</v>
      </c>
      <c r="I42" s="246">
        <v>2411.279</v>
      </c>
      <c r="J42" s="247">
        <v>6.42923634027471E-3</v>
      </c>
      <c r="K42" s="247">
        <v>0.36819699509930887</v>
      </c>
      <c r="L42" s="247">
        <v>0.29279067250202073</v>
      </c>
      <c r="M42" s="248">
        <v>10.301</v>
      </c>
      <c r="N42" s="249">
        <v>8.294353328669142E-2</v>
      </c>
      <c r="O42" s="249">
        <v>5.8889908633550911</v>
      </c>
      <c r="P42" s="250">
        <v>0</v>
      </c>
      <c r="Q42" s="251">
        <v>2</v>
      </c>
      <c r="R42" s="251">
        <v>142</v>
      </c>
    </row>
    <row r="43" spans="1:18" ht="16.5" x14ac:dyDescent="0.25">
      <c r="A43" s="267" t="s">
        <v>118</v>
      </c>
      <c r="B43" s="240" t="s">
        <v>296</v>
      </c>
      <c r="C43" s="241" t="s">
        <v>70</v>
      </c>
      <c r="D43" s="242">
        <v>0.69739572113544035</v>
      </c>
      <c r="E43" s="243">
        <v>9110</v>
      </c>
      <c r="F43" s="269" t="s">
        <v>122</v>
      </c>
      <c r="G43" s="244" t="s">
        <v>238</v>
      </c>
      <c r="H43" s="245">
        <v>4</v>
      </c>
      <c r="I43" s="246">
        <v>2652.933</v>
      </c>
      <c r="J43" s="247">
        <v>5.6159422059175942E-3</v>
      </c>
      <c r="K43" s="247">
        <v>0.29605072851287029</v>
      </c>
      <c r="L43" s="247">
        <v>5.6164252923085509E-2</v>
      </c>
      <c r="M43" s="248">
        <v>7.2759999999999998</v>
      </c>
      <c r="N43" s="249">
        <v>0</v>
      </c>
      <c r="O43" s="249">
        <v>7.1618846009303665</v>
      </c>
      <c r="P43" s="250">
        <v>0</v>
      </c>
      <c r="Q43" s="251">
        <v>0</v>
      </c>
      <c r="R43" s="251">
        <v>206</v>
      </c>
    </row>
    <row r="44" spans="1:18" ht="16.5" x14ac:dyDescent="0.25">
      <c r="A44" s="267" t="s">
        <v>118</v>
      </c>
      <c r="B44" s="240" t="s">
        <v>196</v>
      </c>
      <c r="C44" s="241" t="s">
        <v>70</v>
      </c>
      <c r="D44" s="242">
        <v>0.7160581331385949</v>
      </c>
      <c r="E44" s="243">
        <v>7028</v>
      </c>
      <c r="F44" s="269" t="s">
        <v>119</v>
      </c>
      <c r="G44" s="244" t="s">
        <v>208</v>
      </c>
      <c r="H44" s="245">
        <v>4</v>
      </c>
      <c r="I44" s="246">
        <v>2845.2330000000002</v>
      </c>
      <c r="J44" s="247">
        <v>1.2850324549292772E-2</v>
      </c>
      <c r="K44" s="247">
        <v>0.34553979816246855</v>
      </c>
      <c r="L44" s="247">
        <v>0.16343125501496714</v>
      </c>
      <c r="M44" s="248">
        <v>12.038</v>
      </c>
      <c r="N44" s="249">
        <v>0.10543951936449492</v>
      </c>
      <c r="O44" s="249">
        <v>9.1029451718013945</v>
      </c>
      <c r="P44" s="250">
        <v>2</v>
      </c>
      <c r="Q44" s="251">
        <v>3</v>
      </c>
      <c r="R44" s="251">
        <v>259</v>
      </c>
    </row>
    <row r="45" spans="1:18" ht="16.5" x14ac:dyDescent="0.25">
      <c r="A45" s="267" t="s">
        <v>118</v>
      </c>
      <c r="B45" s="240" t="s">
        <v>301</v>
      </c>
      <c r="C45" s="241" t="s">
        <v>70</v>
      </c>
      <c r="D45" s="242">
        <v>0.76145009082273896</v>
      </c>
      <c r="E45" s="243">
        <v>4956</v>
      </c>
      <c r="F45" s="269" t="s">
        <v>120</v>
      </c>
      <c r="G45" s="244" t="s">
        <v>222</v>
      </c>
      <c r="H45" s="245">
        <v>3</v>
      </c>
      <c r="I45" s="246">
        <v>2804.4180000000006</v>
      </c>
      <c r="J45" s="247">
        <v>1.0937053800142219E-2</v>
      </c>
      <c r="K45" s="247">
        <v>0.32187011107823071</v>
      </c>
      <c r="L45" s="247">
        <v>6.9176563550797349E-2</v>
      </c>
      <c r="M45" s="248">
        <v>5.9710000000000001</v>
      </c>
      <c r="N45" s="249">
        <v>3.5658022448864603E-2</v>
      </c>
      <c r="O45" s="249">
        <v>2.3177714591761993</v>
      </c>
      <c r="P45" s="250">
        <v>3</v>
      </c>
      <c r="Q45" s="251">
        <v>1</v>
      </c>
      <c r="R45" s="251">
        <v>65</v>
      </c>
    </row>
    <row r="46" spans="1:18" ht="16.5" x14ac:dyDescent="0.25">
      <c r="A46" s="267" t="s">
        <v>118</v>
      </c>
      <c r="B46" s="240" t="s">
        <v>303</v>
      </c>
      <c r="C46" s="241" t="s">
        <v>70</v>
      </c>
      <c r="D46" s="242">
        <v>0.74082894220608209</v>
      </c>
      <c r="E46" s="243">
        <v>2491</v>
      </c>
      <c r="F46" s="269" t="s">
        <v>119</v>
      </c>
      <c r="G46" s="244" t="s">
        <v>216</v>
      </c>
      <c r="H46" s="245">
        <v>8</v>
      </c>
      <c r="I46" s="246">
        <v>2337.636</v>
      </c>
      <c r="J46" s="247">
        <v>9.3707418118012253E-3</v>
      </c>
      <c r="K46" s="247">
        <v>0.33111736804778791</v>
      </c>
      <c r="L46" s="247">
        <v>0.24640277613794448</v>
      </c>
      <c r="M46" s="248">
        <v>10.365</v>
      </c>
      <c r="N46" s="249">
        <v>0.25666955847702549</v>
      </c>
      <c r="O46" s="249">
        <v>4.7483868318249716</v>
      </c>
      <c r="P46" s="250">
        <v>0</v>
      </c>
      <c r="Q46" s="251">
        <v>6</v>
      </c>
      <c r="R46" s="251">
        <v>111</v>
      </c>
    </row>
    <row r="47" spans="1:18" ht="16.5" x14ac:dyDescent="0.25">
      <c r="A47" s="267" t="s">
        <v>118</v>
      </c>
      <c r="B47" s="240" t="s">
        <v>305</v>
      </c>
      <c r="C47" s="241" t="s">
        <v>70</v>
      </c>
      <c r="D47" s="242">
        <v>0.72826100809707217</v>
      </c>
      <c r="E47" s="243">
        <v>7241</v>
      </c>
      <c r="F47" s="269" t="s">
        <v>123</v>
      </c>
      <c r="G47" s="244" t="s">
        <v>242</v>
      </c>
      <c r="H47" s="245">
        <v>4</v>
      </c>
      <c r="I47" s="246">
        <v>2480.3570000000004</v>
      </c>
      <c r="J47" s="247">
        <v>2.6240596162974857E-2</v>
      </c>
      <c r="K47" s="247">
        <v>0.3256473430685326</v>
      </c>
      <c r="L47" s="247">
        <v>9.151908374479964E-2</v>
      </c>
      <c r="M47" s="248">
        <v>6.4059999999999997</v>
      </c>
      <c r="N47" s="249">
        <v>0</v>
      </c>
      <c r="O47" s="249">
        <v>3.265658935387123</v>
      </c>
      <c r="P47" s="250">
        <v>1</v>
      </c>
      <c r="Q47" s="251">
        <v>0</v>
      </c>
      <c r="R47" s="251">
        <v>100</v>
      </c>
    </row>
    <row r="48" spans="1:18" ht="16.5" x14ac:dyDescent="0.25">
      <c r="A48" s="267" t="s">
        <v>118</v>
      </c>
      <c r="B48" s="240" t="s">
        <v>197</v>
      </c>
      <c r="C48" s="241" t="s">
        <v>70</v>
      </c>
      <c r="D48" s="242">
        <v>0.70841522942696111</v>
      </c>
      <c r="E48" s="243">
        <v>9824</v>
      </c>
      <c r="F48" s="269" t="s">
        <v>121</v>
      </c>
      <c r="G48" s="244" t="s">
        <v>231</v>
      </c>
      <c r="H48" s="245">
        <v>7</v>
      </c>
      <c r="I48" s="246">
        <v>2878.567</v>
      </c>
      <c r="J48" s="247">
        <v>4.7631671799331929E-3</v>
      </c>
      <c r="K48" s="247">
        <v>0.35074407338596758</v>
      </c>
      <c r="L48" s="247">
        <v>0.18411938996035179</v>
      </c>
      <c r="M48" s="248">
        <v>5.6520000000000001</v>
      </c>
      <c r="N48" s="249">
        <v>6.9479015079378037E-2</v>
      </c>
      <c r="O48" s="249">
        <v>0.97270621111129252</v>
      </c>
      <c r="P48" s="250">
        <v>0</v>
      </c>
      <c r="Q48" s="251">
        <v>102</v>
      </c>
      <c r="R48" s="251">
        <v>39</v>
      </c>
    </row>
    <row r="49" spans="1:18" ht="16.5" x14ac:dyDescent="0.25">
      <c r="A49" s="267" t="s">
        <v>118</v>
      </c>
      <c r="B49" s="240" t="s">
        <v>308</v>
      </c>
      <c r="C49" s="241" t="s">
        <v>67</v>
      </c>
      <c r="D49" s="242">
        <v>0.80589233582458142</v>
      </c>
      <c r="E49" s="243">
        <v>9912</v>
      </c>
      <c r="F49" s="269" t="s">
        <v>120</v>
      </c>
      <c r="G49" s="244" t="s">
        <v>225</v>
      </c>
      <c r="H49" s="245">
        <v>3</v>
      </c>
      <c r="I49" s="246">
        <v>2960.8380000000002</v>
      </c>
      <c r="J49" s="247">
        <v>7.1358653360351736E-3</v>
      </c>
      <c r="K49" s="247">
        <v>0.36166658732682899</v>
      </c>
      <c r="L49" s="247">
        <v>8.4435555069206747E-2</v>
      </c>
      <c r="M49" s="248">
        <v>6.3369999999999997</v>
      </c>
      <c r="N49" s="249">
        <v>3.3774222027682703E-2</v>
      </c>
      <c r="O49" s="249">
        <v>1.4185173251626735</v>
      </c>
      <c r="P49" s="250">
        <v>0</v>
      </c>
      <c r="Q49" s="251">
        <v>1</v>
      </c>
      <c r="R49" s="251">
        <v>42</v>
      </c>
    </row>
    <row r="50" spans="1:18" ht="16.5" x14ac:dyDescent="0.25">
      <c r="A50" s="267" t="s">
        <v>118</v>
      </c>
      <c r="B50" s="240" t="s">
        <v>310</v>
      </c>
      <c r="C50" s="241" t="s">
        <v>67</v>
      </c>
      <c r="D50" s="242">
        <v>0.81367288527136705</v>
      </c>
      <c r="E50" s="243">
        <v>2300</v>
      </c>
      <c r="F50" s="269" t="s">
        <v>122</v>
      </c>
      <c r="G50" s="244" t="s">
        <v>236</v>
      </c>
      <c r="H50" s="245">
        <v>8</v>
      </c>
      <c r="I50" s="246">
        <v>3472.8590000000004</v>
      </c>
      <c r="J50" s="247">
        <v>3.6279969323434287E-3</v>
      </c>
      <c r="K50" s="247">
        <v>0.2869442264044596</v>
      </c>
      <c r="L50" s="247">
        <v>0.11172351080190702</v>
      </c>
      <c r="M50" s="248">
        <v>4.3479999999999999</v>
      </c>
      <c r="N50" s="249">
        <v>0</v>
      </c>
      <c r="O50" s="249">
        <v>5.8165332943260859</v>
      </c>
      <c r="P50" s="250">
        <v>0</v>
      </c>
      <c r="Q50" s="251">
        <v>0</v>
      </c>
      <c r="R50" s="251">
        <v>202</v>
      </c>
    </row>
    <row r="51" spans="1:18" ht="16.5" x14ac:dyDescent="0.25">
      <c r="A51" s="267" t="s">
        <v>118</v>
      </c>
      <c r="B51" s="240" t="s">
        <v>519</v>
      </c>
      <c r="C51" s="241" t="s">
        <v>70</v>
      </c>
      <c r="D51" s="242">
        <v>0.69861115471446278</v>
      </c>
      <c r="E51" s="243">
        <v>1335</v>
      </c>
      <c r="F51" s="269" t="s">
        <v>120</v>
      </c>
      <c r="G51" s="244" t="s">
        <v>224</v>
      </c>
      <c r="H51" s="245">
        <v>9</v>
      </c>
      <c r="I51" s="246">
        <v>2789.5139999999997</v>
      </c>
      <c r="J51" s="247">
        <v>2.1025802122012823E-2</v>
      </c>
      <c r="K51" s="247">
        <v>0.34289081438137753</v>
      </c>
      <c r="L51" s="247">
        <v>0.25058128405163049</v>
      </c>
      <c r="M51" s="248">
        <v>9.952</v>
      </c>
      <c r="N51" s="249">
        <v>0</v>
      </c>
      <c r="O51" s="249">
        <v>3.8357936185299666</v>
      </c>
      <c r="P51" s="250">
        <v>3</v>
      </c>
      <c r="Q51" s="251">
        <v>0</v>
      </c>
      <c r="R51" s="251">
        <v>207</v>
      </c>
    </row>
    <row r="52" spans="1:18" ht="16.5" x14ac:dyDescent="0.25">
      <c r="A52" s="267" t="s">
        <v>118</v>
      </c>
      <c r="B52" s="240" t="s">
        <v>312</v>
      </c>
      <c r="C52" s="241" t="s">
        <v>70</v>
      </c>
      <c r="D52" s="242">
        <v>0.75231795758221354</v>
      </c>
      <c r="E52" s="243">
        <v>1223</v>
      </c>
      <c r="F52" s="269" t="s">
        <v>120</v>
      </c>
      <c r="G52" s="244" t="s">
        <v>217</v>
      </c>
      <c r="H52" s="245">
        <v>2</v>
      </c>
      <c r="I52" s="246">
        <v>2988.0590000000002</v>
      </c>
      <c r="J52" s="247">
        <v>8.7937431916813823E-3</v>
      </c>
      <c r="K52" s="247">
        <v>0.36799252027777446</v>
      </c>
      <c r="L52" s="247">
        <v>0.14591412016964858</v>
      </c>
      <c r="M52" s="248">
        <v>10.295</v>
      </c>
      <c r="N52" s="249">
        <v>3.3466541323313892E-2</v>
      </c>
      <c r="O52" s="249">
        <v>5.9235778142265598</v>
      </c>
      <c r="P52" s="250">
        <v>0</v>
      </c>
      <c r="Q52" s="251">
        <v>1</v>
      </c>
      <c r="R52" s="251">
        <v>177</v>
      </c>
    </row>
    <row r="53" spans="1:18" ht="16.5" x14ac:dyDescent="0.25">
      <c r="A53" s="267" t="s">
        <v>118</v>
      </c>
      <c r="B53" s="240" t="s">
        <v>314</v>
      </c>
      <c r="C53" s="241" t="s">
        <v>70</v>
      </c>
      <c r="D53" s="242">
        <v>0.77349774716967978</v>
      </c>
      <c r="E53" s="243">
        <v>1612</v>
      </c>
      <c r="F53" s="269" t="s">
        <v>120</v>
      </c>
      <c r="G53" s="244" t="s">
        <v>221</v>
      </c>
      <c r="H53" s="245">
        <v>5</v>
      </c>
      <c r="I53" s="246">
        <v>2720.8559999999998</v>
      </c>
      <c r="J53" s="247">
        <v>4.1837246533673158E-3</v>
      </c>
      <c r="K53" s="247">
        <v>0.33745048837272856</v>
      </c>
      <c r="L53" s="247">
        <v>0.20875783209401746</v>
      </c>
      <c r="M53" s="248">
        <v>8.4190000000000005</v>
      </c>
      <c r="N53" s="249">
        <v>0</v>
      </c>
      <c r="O53" s="249">
        <v>9.004519166027162</v>
      </c>
      <c r="P53" s="250">
        <v>0</v>
      </c>
      <c r="Q53" s="251">
        <v>0</v>
      </c>
      <c r="R53" s="251">
        <v>245</v>
      </c>
    </row>
    <row r="54" spans="1:18" ht="16.5" x14ac:dyDescent="0.25">
      <c r="A54" s="267" t="s">
        <v>118</v>
      </c>
      <c r="B54" s="240" t="s">
        <v>316</v>
      </c>
      <c r="C54" s="241" t="s">
        <v>70</v>
      </c>
      <c r="D54" s="242">
        <v>0.77628571428571436</v>
      </c>
      <c r="E54" s="243">
        <v>4089</v>
      </c>
      <c r="F54" s="269" t="s">
        <v>121</v>
      </c>
      <c r="G54" s="244" t="s">
        <v>227</v>
      </c>
      <c r="H54" s="245">
        <v>2</v>
      </c>
      <c r="I54" s="246">
        <v>1230.1369999999999</v>
      </c>
      <c r="J54" s="247">
        <v>6.8708439591383917E-3</v>
      </c>
      <c r="K54" s="247">
        <v>0.40898822937045132</v>
      </c>
      <c r="L54" s="247">
        <v>8.5356346488236687E-2</v>
      </c>
      <c r="M54" s="248">
        <v>8.0709999999999997</v>
      </c>
      <c r="N54" s="249">
        <v>0</v>
      </c>
      <c r="O54" s="249">
        <v>0.56904230992157789</v>
      </c>
      <c r="P54" s="250">
        <v>1</v>
      </c>
      <c r="Q54" s="251">
        <v>1176</v>
      </c>
      <c r="R54" s="251">
        <v>285</v>
      </c>
    </row>
    <row r="55" spans="1:18" ht="16.5" x14ac:dyDescent="0.25">
      <c r="A55" s="267" t="s">
        <v>118</v>
      </c>
      <c r="B55" s="240" t="s">
        <v>318</v>
      </c>
      <c r="C55" s="241" t="s">
        <v>70</v>
      </c>
      <c r="D55" s="242">
        <v>0.76914297372401685</v>
      </c>
      <c r="E55" s="243">
        <v>742</v>
      </c>
      <c r="F55" s="269" t="s">
        <v>122</v>
      </c>
      <c r="G55" s="244" t="s">
        <v>239</v>
      </c>
      <c r="H55" s="245">
        <v>5</v>
      </c>
      <c r="I55" s="246">
        <v>3627.8629999999998</v>
      </c>
      <c r="J55" s="247">
        <v>3.7241746961826751E-3</v>
      </c>
      <c r="K55" s="247">
        <v>0.26433584419754791</v>
      </c>
      <c r="L55" s="247">
        <v>9.8405038999543268E-2</v>
      </c>
      <c r="M55" s="248">
        <v>4.4329999999999998</v>
      </c>
      <c r="N55" s="249">
        <v>0</v>
      </c>
      <c r="O55" s="249">
        <v>1.2128352145601971</v>
      </c>
      <c r="P55" s="250">
        <v>0</v>
      </c>
      <c r="Q55" s="251">
        <v>0</v>
      </c>
      <c r="R55" s="251">
        <v>44</v>
      </c>
    </row>
    <row r="56" spans="1:18" ht="16.5" x14ac:dyDescent="0.25">
      <c r="A56" s="267" t="s">
        <v>118</v>
      </c>
      <c r="B56" s="240" t="s">
        <v>526</v>
      </c>
      <c r="C56" s="241" t="s">
        <v>70</v>
      </c>
      <c r="D56" s="242">
        <v>0.69970962017404104</v>
      </c>
      <c r="E56" s="243">
        <v>3718</v>
      </c>
      <c r="F56" s="269" t="s">
        <v>120</v>
      </c>
      <c r="G56" s="244" t="s">
        <v>458</v>
      </c>
      <c r="H56" s="245">
        <v>9</v>
      </c>
      <c r="I56" s="246">
        <v>2373.069</v>
      </c>
      <c r="J56" s="247">
        <v>8.6648054001669788E-3</v>
      </c>
      <c r="K56" s="247">
        <v>0.33208811748771505</v>
      </c>
      <c r="L56" s="247">
        <v>0.11714787897022801</v>
      </c>
      <c r="M56" s="248">
        <v>8.202</v>
      </c>
      <c r="N56" s="249">
        <v>0</v>
      </c>
      <c r="O56" s="249">
        <v>6.6580449198906564</v>
      </c>
      <c r="P56" s="250">
        <v>1</v>
      </c>
      <c r="Q56" s="251">
        <v>0</v>
      </c>
      <c r="R56" s="251">
        <v>163</v>
      </c>
    </row>
    <row r="57" spans="1:18" ht="16.5" x14ac:dyDescent="0.25">
      <c r="A57" s="267" t="s">
        <v>118</v>
      </c>
      <c r="B57" s="240" t="s">
        <v>322</v>
      </c>
      <c r="C57" s="241" t="s">
        <v>70</v>
      </c>
      <c r="D57" s="242">
        <v>0.71201895218566214</v>
      </c>
      <c r="E57" s="243">
        <v>2709</v>
      </c>
      <c r="F57" s="269" t="s">
        <v>122</v>
      </c>
      <c r="G57" s="244" t="s">
        <v>237</v>
      </c>
      <c r="H57" s="245">
        <v>4</v>
      </c>
      <c r="I57" s="246">
        <v>2958.2339999999999</v>
      </c>
      <c r="J57" s="247">
        <v>1.151610963314656E-2</v>
      </c>
      <c r="K57" s="247">
        <v>0.28933772023343335</v>
      </c>
      <c r="L57" s="247">
        <v>9.8369500181527222E-2</v>
      </c>
      <c r="M57" s="248">
        <v>5.66</v>
      </c>
      <c r="N57" s="249">
        <v>0</v>
      </c>
      <c r="O57" s="249">
        <v>1.1831383183345199</v>
      </c>
      <c r="P57" s="250">
        <v>3</v>
      </c>
      <c r="Q57" s="251">
        <v>0</v>
      </c>
      <c r="R57" s="251">
        <v>35</v>
      </c>
    </row>
    <row r="58" spans="1:18" ht="16.5" x14ac:dyDescent="0.25">
      <c r="A58" s="267" t="s">
        <v>118</v>
      </c>
      <c r="B58" s="240" t="s">
        <v>531</v>
      </c>
      <c r="C58" s="241" t="s">
        <v>70</v>
      </c>
      <c r="D58" s="242">
        <v>0.71748652720939055</v>
      </c>
      <c r="E58" s="243">
        <v>6034</v>
      </c>
      <c r="F58" s="269" t="s">
        <v>121</v>
      </c>
      <c r="G58" s="244" t="s">
        <v>227</v>
      </c>
      <c r="H58" s="245">
        <v>5</v>
      </c>
      <c r="I58" s="246">
        <v>1979.4770000000001</v>
      </c>
      <c r="J58" s="247">
        <v>1.0333372593535277E-2</v>
      </c>
      <c r="K58" s="247">
        <v>0.41081886085446884</v>
      </c>
      <c r="L58" s="247">
        <v>0.12730635415314245</v>
      </c>
      <c r="M58" s="248">
        <v>7.0209999999999999</v>
      </c>
      <c r="N58" s="249">
        <v>0</v>
      </c>
      <c r="O58" s="249">
        <v>0.65673912856779848</v>
      </c>
      <c r="P58" s="250">
        <v>3</v>
      </c>
      <c r="Q58" s="251">
        <v>1283</v>
      </c>
      <c r="R58" s="251">
        <v>295</v>
      </c>
    </row>
    <row r="59" spans="1:18" ht="16.5" x14ac:dyDescent="0.25">
      <c r="A59" s="267" t="s">
        <v>118</v>
      </c>
      <c r="B59" s="240" t="s">
        <v>535</v>
      </c>
      <c r="C59" s="241" t="s">
        <v>70</v>
      </c>
      <c r="D59" s="242">
        <v>0.6853315933780304</v>
      </c>
      <c r="E59" s="243">
        <v>5990</v>
      </c>
      <c r="F59" s="269" t="s">
        <v>121</v>
      </c>
      <c r="G59" s="244" t="s">
        <v>231</v>
      </c>
      <c r="H59" s="245">
        <v>10</v>
      </c>
      <c r="I59" s="246">
        <v>2774.7050000000004</v>
      </c>
      <c r="J59" s="247">
        <v>1.5413872345699771E-2</v>
      </c>
      <c r="K59" s="247">
        <v>0.37593693114246712</v>
      </c>
      <c r="L59" s="247">
        <v>0.17587455242989797</v>
      </c>
      <c r="M59" s="248">
        <v>8.3819999999999997</v>
      </c>
      <c r="N59" s="249">
        <v>0</v>
      </c>
      <c r="O59" s="249">
        <v>1.405554824747135</v>
      </c>
      <c r="P59" s="250">
        <v>2</v>
      </c>
      <c r="Q59" s="251">
        <v>197</v>
      </c>
      <c r="R59" s="251">
        <v>623</v>
      </c>
    </row>
    <row r="60" spans="1:18" ht="16.5" x14ac:dyDescent="0.25">
      <c r="A60" s="267" t="s">
        <v>118</v>
      </c>
      <c r="B60" s="240" t="s">
        <v>326</v>
      </c>
      <c r="C60" s="241" t="s">
        <v>70</v>
      </c>
      <c r="D60" s="242">
        <v>0.72488382477860713</v>
      </c>
      <c r="E60" s="243">
        <v>8552</v>
      </c>
      <c r="F60" s="269" t="s">
        <v>119</v>
      </c>
      <c r="G60" s="244" t="s">
        <v>201</v>
      </c>
      <c r="H60" s="245">
        <v>3</v>
      </c>
      <c r="I60" s="246">
        <v>2839.5430000000001</v>
      </c>
      <c r="J60" s="247">
        <v>6.5589178620661494E-3</v>
      </c>
      <c r="K60" s="247">
        <v>0.3461162832302867</v>
      </c>
      <c r="L60" s="247">
        <v>0.16162393037352543</v>
      </c>
      <c r="M60" s="248">
        <v>8.6769999999999996</v>
      </c>
      <c r="N60" s="249">
        <v>0.28173547644814673</v>
      </c>
      <c r="O60" s="249">
        <v>2.3243176806972108</v>
      </c>
      <c r="P60" s="250">
        <v>0</v>
      </c>
      <c r="Q60" s="251">
        <v>8</v>
      </c>
      <c r="R60" s="251">
        <v>66</v>
      </c>
    </row>
    <row r="61" spans="1:18" ht="16.5" x14ac:dyDescent="0.25">
      <c r="A61" s="267" t="s">
        <v>118</v>
      </c>
      <c r="B61" s="240" t="s">
        <v>328</v>
      </c>
      <c r="C61" s="241" t="s">
        <v>67</v>
      </c>
      <c r="D61" s="242">
        <v>0.8426265729361968</v>
      </c>
      <c r="E61" s="243">
        <v>7731</v>
      </c>
      <c r="F61" s="269" t="s">
        <v>123</v>
      </c>
      <c r="G61" s="244" t="s">
        <v>240</v>
      </c>
      <c r="H61" s="245">
        <v>2</v>
      </c>
      <c r="I61" s="246">
        <v>1991.3029999999999</v>
      </c>
      <c r="J61" s="247">
        <v>4.4451570534657665E-3</v>
      </c>
      <c r="K61" s="247">
        <v>0.2724609917363659</v>
      </c>
      <c r="L61" s="247">
        <v>6.7794805712641418E-2</v>
      </c>
      <c r="M61" s="248">
        <v>3.0139999999999998</v>
      </c>
      <c r="N61" s="249">
        <v>5.0218374601956613E-2</v>
      </c>
      <c r="O61" s="249">
        <v>1.0545858666410888</v>
      </c>
      <c r="P61" s="250">
        <v>0</v>
      </c>
      <c r="Q61" s="251">
        <v>1</v>
      </c>
      <c r="R61" s="251">
        <v>21</v>
      </c>
    </row>
    <row r="62" spans="1:18" ht="16.5" x14ac:dyDescent="0.25">
      <c r="A62" s="267" t="s">
        <v>118</v>
      </c>
      <c r="B62" s="240" t="s">
        <v>330</v>
      </c>
      <c r="C62" s="241" t="s">
        <v>70</v>
      </c>
      <c r="D62" s="242">
        <v>0.68717297898937302</v>
      </c>
      <c r="E62" s="243">
        <v>1092</v>
      </c>
      <c r="F62" s="269" t="s">
        <v>119</v>
      </c>
      <c r="G62" s="244" t="s">
        <v>210</v>
      </c>
      <c r="H62" s="245">
        <v>6</v>
      </c>
      <c r="I62" s="246">
        <v>2776.6040000000003</v>
      </c>
      <c r="J62" s="247">
        <v>2.3304602482377382E-2</v>
      </c>
      <c r="K62" s="247">
        <v>0.37406494274276048</v>
      </c>
      <c r="L62" s="247">
        <v>0.25026620041533387</v>
      </c>
      <c r="M62" s="248">
        <v>12.914999999999999</v>
      </c>
      <c r="N62" s="249">
        <v>0.10804565577230313</v>
      </c>
      <c r="O62" s="249">
        <v>12.42525041381486</v>
      </c>
      <c r="P62" s="250">
        <v>7</v>
      </c>
      <c r="Q62" s="251">
        <v>3</v>
      </c>
      <c r="R62" s="251">
        <v>354</v>
      </c>
    </row>
    <row r="63" spans="1:18" ht="16.5" x14ac:dyDescent="0.25">
      <c r="A63" s="267" t="s">
        <v>118</v>
      </c>
      <c r="B63" s="240" t="s">
        <v>332</v>
      </c>
      <c r="C63" s="241" t="s">
        <v>67</v>
      </c>
      <c r="D63" s="242">
        <v>0.81863656514082384</v>
      </c>
      <c r="E63" s="243">
        <v>8233</v>
      </c>
      <c r="F63" s="269" t="s">
        <v>119</v>
      </c>
      <c r="G63" s="244" t="s">
        <v>216</v>
      </c>
      <c r="H63" s="245">
        <v>7</v>
      </c>
      <c r="I63" s="246">
        <v>2300.165</v>
      </c>
      <c r="J63" s="247">
        <v>3.3204356601803566E-3</v>
      </c>
      <c r="K63" s="247">
        <v>0.31156687624773233</v>
      </c>
      <c r="L63" s="247">
        <v>0.12346940328193848</v>
      </c>
      <c r="M63" s="248">
        <v>7.9740000000000002</v>
      </c>
      <c r="N63" s="249">
        <v>0.39127627800614306</v>
      </c>
      <c r="O63" s="249">
        <v>4.9561661880778116</v>
      </c>
      <c r="P63" s="250">
        <v>0</v>
      </c>
      <c r="Q63" s="251">
        <v>9</v>
      </c>
      <c r="R63" s="251">
        <v>114</v>
      </c>
    </row>
    <row r="64" spans="1:18" ht="16.5" x14ac:dyDescent="0.25">
      <c r="A64" s="267" t="s">
        <v>118</v>
      </c>
      <c r="B64" s="240" t="s">
        <v>334</v>
      </c>
      <c r="C64" s="241" t="s">
        <v>70</v>
      </c>
      <c r="D64" s="242">
        <v>0.76426161684839156</v>
      </c>
      <c r="E64" s="243">
        <v>6899</v>
      </c>
      <c r="F64" s="269" t="s">
        <v>119</v>
      </c>
      <c r="G64" s="244" t="s">
        <v>203</v>
      </c>
      <c r="H64" s="245">
        <v>3</v>
      </c>
      <c r="I64" s="246">
        <v>584.34</v>
      </c>
      <c r="J64" s="247">
        <v>3.6230638343721496E-3</v>
      </c>
      <c r="K64" s="247">
        <v>0.32746484500082024</v>
      </c>
      <c r="L64" s="247">
        <v>0.28065852072423586</v>
      </c>
      <c r="M64" s="248">
        <v>9.8019999999999996</v>
      </c>
      <c r="N64" s="249">
        <v>0.17113324434404625</v>
      </c>
      <c r="O64" s="249">
        <v>5.3051305746654345</v>
      </c>
      <c r="P64" s="250">
        <v>0</v>
      </c>
      <c r="Q64" s="251">
        <v>1</v>
      </c>
      <c r="R64" s="251">
        <v>31</v>
      </c>
    </row>
    <row r="65" spans="1:18" ht="16.5" x14ac:dyDescent="0.25">
      <c r="A65" s="267" t="s">
        <v>118</v>
      </c>
      <c r="B65" s="240" t="s">
        <v>543</v>
      </c>
      <c r="C65" s="241" t="s">
        <v>70</v>
      </c>
      <c r="D65" s="242">
        <v>0.72542895466538637</v>
      </c>
      <c r="E65" s="243">
        <v>8809</v>
      </c>
      <c r="F65" s="269" t="s">
        <v>121</v>
      </c>
      <c r="G65" s="244" t="s">
        <v>229</v>
      </c>
      <c r="H65" s="245">
        <v>9</v>
      </c>
      <c r="I65" s="246">
        <v>2798.4380000000006</v>
      </c>
      <c r="J65" s="247">
        <v>5.8611161107343275E-3</v>
      </c>
      <c r="K65" s="247">
        <v>0.36704533349873042</v>
      </c>
      <c r="L65" s="247">
        <v>0.10756000311602401</v>
      </c>
      <c r="M65" s="248">
        <v>5.8369999999999997</v>
      </c>
      <c r="N65" s="249">
        <v>0</v>
      </c>
      <c r="O65" s="249">
        <v>4.145169555301921</v>
      </c>
      <c r="P65" s="250">
        <v>1</v>
      </c>
      <c r="Q65" s="251">
        <v>354</v>
      </c>
      <c r="R65" s="251">
        <v>214</v>
      </c>
    </row>
    <row r="66" spans="1:18" ht="16.5" x14ac:dyDescent="0.25">
      <c r="A66" s="267" t="s">
        <v>118</v>
      </c>
      <c r="B66" s="240" t="s">
        <v>336</v>
      </c>
      <c r="C66" s="241" t="s">
        <v>70</v>
      </c>
      <c r="D66" s="242">
        <v>0.7451172035514948</v>
      </c>
      <c r="E66" s="243">
        <v>1371</v>
      </c>
      <c r="F66" s="269" t="s">
        <v>122</v>
      </c>
      <c r="G66" s="244" t="s">
        <v>237</v>
      </c>
      <c r="H66" s="245">
        <v>5</v>
      </c>
      <c r="I66" s="246">
        <v>3293.5990000000002</v>
      </c>
      <c r="J66" s="247">
        <v>5.4408641857350299E-3</v>
      </c>
      <c r="K66" s="247">
        <v>0.31258731507280885</v>
      </c>
      <c r="L66" s="247">
        <v>0.10717758901432749</v>
      </c>
      <c r="M66" s="248">
        <v>6.1130000000000004</v>
      </c>
      <c r="N66" s="249">
        <v>0</v>
      </c>
      <c r="O66" s="249">
        <v>0.75904808083801334</v>
      </c>
      <c r="P66" s="250">
        <v>0</v>
      </c>
      <c r="Q66" s="251">
        <v>0</v>
      </c>
      <c r="R66" s="251">
        <v>25</v>
      </c>
    </row>
    <row r="67" spans="1:18" ht="16.5" x14ac:dyDescent="0.25">
      <c r="A67" s="267" t="s">
        <v>118</v>
      </c>
      <c r="B67" s="240" t="s">
        <v>338</v>
      </c>
      <c r="C67" s="241" t="s">
        <v>67</v>
      </c>
      <c r="D67" s="242">
        <v>0.8254287336577304</v>
      </c>
      <c r="E67" s="243">
        <v>1768</v>
      </c>
      <c r="F67" s="269" t="s">
        <v>123</v>
      </c>
      <c r="G67" s="244" t="s">
        <v>240</v>
      </c>
      <c r="H67" s="245">
        <v>2</v>
      </c>
      <c r="I67" s="246">
        <v>2398.279</v>
      </c>
      <c r="J67" s="247">
        <v>3.4559917667382023E-3</v>
      </c>
      <c r="K67" s="247">
        <v>0.29123133096198911</v>
      </c>
      <c r="L67" s="247">
        <v>2.9604562271528877E-2</v>
      </c>
      <c r="M67" s="248">
        <v>3.1030000000000002</v>
      </c>
      <c r="N67" s="249">
        <v>0</v>
      </c>
      <c r="O67" s="249">
        <v>0.16678626631847254</v>
      </c>
      <c r="P67" s="250">
        <v>0</v>
      </c>
      <c r="Q67" s="251">
        <v>0</v>
      </c>
      <c r="R67" s="251">
        <v>4</v>
      </c>
    </row>
    <row r="68" spans="1:18" ht="16.5" x14ac:dyDescent="0.25">
      <c r="A68" s="267" t="s">
        <v>118</v>
      </c>
      <c r="B68" s="240" t="s">
        <v>552</v>
      </c>
      <c r="C68" s="241" t="s">
        <v>70</v>
      </c>
      <c r="D68" s="242">
        <v>0.72221859539840849</v>
      </c>
      <c r="E68" s="243">
        <v>1733</v>
      </c>
      <c r="F68" s="269" t="s">
        <v>121</v>
      </c>
      <c r="G68" s="244" t="s">
        <v>226</v>
      </c>
      <c r="H68" s="245">
        <v>5</v>
      </c>
      <c r="I68" s="246">
        <v>2954.1469999999999</v>
      </c>
      <c r="J68" s="247">
        <v>6.3524690396219372E-3</v>
      </c>
      <c r="K68" s="247">
        <v>0.35594595648255295</v>
      </c>
      <c r="L68" s="247">
        <v>0.1205085596620615</v>
      </c>
      <c r="M68" s="248">
        <v>6.3710000000000004</v>
      </c>
      <c r="N68" s="249">
        <v>3.3850719006197051E-2</v>
      </c>
      <c r="O68" s="249">
        <v>10.121364982852919</v>
      </c>
      <c r="P68" s="250">
        <v>0</v>
      </c>
      <c r="Q68" s="251">
        <v>333</v>
      </c>
      <c r="R68" s="251">
        <v>376</v>
      </c>
    </row>
    <row r="69" spans="1:18" ht="16.5" x14ac:dyDescent="0.25">
      <c r="A69" s="267" t="s">
        <v>118</v>
      </c>
      <c r="B69" s="240" t="s">
        <v>409</v>
      </c>
      <c r="C69" s="241" t="s">
        <v>70</v>
      </c>
      <c r="D69" s="242">
        <v>0.75133160862213755</v>
      </c>
      <c r="E69" s="243">
        <v>3637</v>
      </c>
      <c r="F69" s="269" t="s">
        <v>90</v>
      </c>
      <c r="G69" s="244" t="s">
        <v>243</v>
      </c>
      <c r="H69" s="245">
        <v>2</v>
      </c>
      <c r="I69" s="246">
        <v>505.57100000000003</v>
      </c>
      <c r="J69" s="247">
        <v>2.9984304471790046E-3</v>
      </c>
      <c r="K69" s="247">
        <v>0.34403764948159904</v>
      </c>
      <c r="L69" s="247">
        <v>0.19581819368595113</v>
      </c>
      <c r="M69" s="248">
        <v>9.2710000000000008</v>
      </c>
      <c r="N69" s="249">
        <v>0.39559231047666893</v>
      </c>
      <c r="O69" s="249">
        <v>2.9669423285750169</v>
      </c>
      <c r="P69" s="250">
        <v>0</v>
      </c>
      <c r="Q69" s="251">
        <v>2</v>
      </c>
      <c r="R69" s="251">
        <v>15</v>
      </c>
    </row>
    <row r="70" spans="1:18" ht="16.5" x14ac:dyDescent="0.25">
      <c r="A70" s="267" t="s">
        <v>118</v>
      </c>
      <c r="B70" s="240" t="s">
        <v>340</v>
      </c>
      <c r="C70" s="241" t="s">
        <v>70</v>
      </c>
      <c r="D70" s="242">
        <v>0.70887810634972781</v>
      </c>
      <c r="E70" s="243">
        <v>7958</v>
      </c>
      <c r="F70" s="269" t="s">
        <v>119</v>
      </c>
      <c r="G70" s="244" t="s">
        <v>207</v>
      </c>
      <c r="H70" s="245">
        <v>6</v>
      </c>
      <c r="I70" s="246">
        <v>2467.39</v>
      </c>
      <c r="J70" s="247">
        <v>5.7063933657749873E-3</v>
      </c>
      <c r="K70" s="247">
        <v>0.36835481995449665</v>
      </c>
      <c r="L70" s="247">
        <v>0.24965651964221303</v>
      </c>
      <c r="M70" s="248">
        <v>10.429</v>
      </c>
      <c r="N70" s="249">
        <v>0.16211462314429417</v>
      </c>
      <c r="O70" s="249">
        <v>11.30749496431452</v>
      </c>
      <c r="P70" s="250">
        <v>0</v>
      </c>
      <c r="Q70" s="251">
        <v>4</v>
      </c>
      <c r="R70" s="251">
        <v>279</v>
      </c>
    </row>
    <row r="71" spans="1:18" ht="16.5" x14ac:dyDescent="0.25">
      <c r="A71" s="267" t="s">
        <v>118</v>
      </c>
      <c r="B71" s="240" t="s">
        <v>342</v>
      </c>
      <c r="C71" s="241" t="s">
        <v>70</v>
      </c>
      <c r="D71" s="242">
        <v>0.70577529720597887</v>
      </c>
      <c r="E71" s="243">
        <v>292</v>
      </c>
      <c r="F71" s="269" t="s">
        <v>121</v>
      </c>
      <c r="G71" s="244" t="s">
        <v>232</v>
      </c>
      <c r="H71" s="245">
        <v>6</v>
      </c>
      <c r="I71" s="246">
        <v>2617.7470000000003</v>
      </c>
      <c r="J71" s="247">
        <v>5.5121276957867948E-3</v>
      </c>
      <c r="K71" s="247">
        <v>0.34334689339021479</v>
      </c>
      <c r="L71" s="247">
        <v>0.12453457114075578</v>
      </c>
      <c r="M71" s="248">
        <v>6.98</v>
      </c>
      <c r="N71" s="249">
        <v>0</v>
      </c>
      <c r="O71" s="249">
        <v>26.625949719357902</v>
      </c>
      <c r="P71" s="250">
        <v>0</v>
      </c>
      <c r="Q71" s="251">
        <v>125</v>
      </c>
      <c r="R71" s="251">
        <v>862</v>
      </c>
    </row>
    <row r="72" spans="1:18" ht="16.5" x14ac:dyDescent="0.25">
      <c r="A72" s="267" t="s">
        <v>118</v>
      </c>
      <c r="B72" s="240" t="s">
        <v>344</v>
      </c>
      <c r="C72" s="241" t="s">
        <v>70</v>
      </c>
      <c r="D72" s="242">
        <v>0.69880428703901842</v>
      </c>
      <c r="E72" s="243">
        <v>8356</v>
      </c>
      <c r="F72" s="269" t="s">
        <v>122</v>
      </c>
      <c r="G72" s="244" t="s">
        <v>238</v>
      </c>
      <c r="H72" s="245">
        <v>2</v>
      </c>
      <c r="I72" s="246">
        <v>3154.2750000000001</v>
      </c>
      <c r="J72" s="247">
        <v>3.0836926277238289E-3</v>
      </c>
      <c r="K72" s="247">
        <v>0.29140329343568977</v>
      </c>
      <c r="L72" s="247">
        <v>7.8623455469164855E-2</v>
      </c>
      <c r="M72" s="248">
        <v>7.008</v>
      </c>
      <c r="N72" s="249">
        <v>3.1703006237566479E-2</v>
      </c>
      <c r="O72" s="249">
        <v>5.1675900167233353</v>
      </c>
      <c r="P72" s="250">
        <v>0</v>
      </c>
      <c r="Q72" s="251">
        <v>1</v>
      </c>
      <c r="R72" s="251">
        <v>163</v>
      </c>
    </row>
    <row r="73" spans="1:18" ht="16.5" x14ac:dyDescent="0.25">
      <c r="A73" s="267" t="s">
        <v>118</v>
      </c>
      <c r="B73" s="240" t="s">
        <v>346</v>
      </c>
      <c r="C73" s="241" t="s">
        <v>70</v>
      </c>
      <c r="D73" s="242">
        <v>0.79587098673096301</v>
      </c>
      <c r="E73" s="243">
        <v>8010</v>
      </c>
      <c r="F73" s="269" t="s">
        <v>119</v>
      </c>
      <c r="G73" s="244" t="s">
        <v>212</v>
      </c>
      <c r="H73" s="245">
        <v>5</v>
      </c>
      <c r="I73" s="246">
        <v>2865.8249999999998</v>
      </c>
      <c r="J73" s="247">
        <v>2.9507531420319422E-3</v>
      </c>
      <c r="K73" s="247">
        <v>0.33218562755388309</v>
      </c>
      <c r="L73" s="247">
        <v>0.12457145848054225</v>
      </c>
      <c r="M73" s="248">
        <v>10.438000000000001</v>
      </c>
      <c r="N73" s="249">
        <v>0.13957586384374482</v>
      </c>
      <c r="O73" s="249">
        <v>6.2460199070075815</v>
      </c>
      <c r="P73" s="250">
        <v>0</v>
      </c>
      <c r="Q73" s="251">
        <v>4</v>
      </c>
      <c r="R73" s="251">
        <v>179</v>
      </c>
    </row>
    <row r="74" spans="1:18" ht="16.5" x14ac:dyDescent="0.25">
      <c r="A74" s="267" t="s">
        <v>118</v>
      </c>
      <c r="B74" s="240" t="s">
        <v>348</v>
      </c>
      <c r="C74" s="241" t="s">
        <v>70</v>
      </c>
      <c r="D74" s="242">
        <v>0.69004368741109767</v>
      </c>
      <c r="E74" s="243">
        <v>2140</v>
      </c>
      <c r="F74" s="269" t="s">
        <v>119</v>
      </c>
      <c r="G74" s="244" t="s">
        <v>201</v>
      </c>
      <c r="H74" s="245">
        <v>2</v>
      </c>
      <c r="I74" s="246">
        <v>2690.739</v>
      </c>
      <c r="J74" s="247">
        <v>1.0691168261722669E-2</v>
      </c>
      <c r="K74" s="247">
        <v>0.35532112017691814</v>
      </c>
      <c r="L74" s="247">
        <v>0.174673203160916</v>
      </c>
      <c r="M74" s="248">
        <v>11.238</v>
      </c>
      <c r="N74" s="249">
        <v>0.29731609048666557</v>
      </c>
      <c r="O74" s="249">
        <v>10.034418053924963</v>
      </c>
      <c r="P74" s="250">
        <v>0</v>
      </c>
      <c r="Q74" s="251">
        <v>8</v>
      </c>
      <c r="R74" s="251">
        <v>270</v>
      </c>
    </row>
    <row r="75" spans="1:18" ht="16.5" x14ac:dyDescent="0.25">
      <c r="A75" s="267" t="s">
        <v>118</v>
      </c>
      <c r="B75" s="240" t="s">
        <v>354</v>
      </c>
      <c r="C75" s="241" t="s">
        <v>67</v>
      </c>
      <c r="D75" s="242">
        <v>0.82283098093923446</v>
      </c>
      <c r="E75" s="243">
        <v>7664</v>
      </c>
      <c r="F75" s="269" t="s">
        <v>119</v>
      </c>
      <c r="G75" s="244" t="s">
        <v>209</v>
      </c>
      <c r="H75" s="245">
        <v>4</v>
      </c>
      <c r="I75" s="246">
        <v>3040.0699999999997</v>
      </c>
      <c r="J75" s="247">
        <v>3.9467766407645967E-3</v>
      </c>
      <c r="K75" s="247">
        <v>0.33398171887077244</v>
      </c>
      <c r="L75" s="247">
        <v>5.4932945622962623E-2</v>
      </c>
      <c r="M75" s="248">
        <v>8.3019999999999996</v>
      </c>
      <c r="N75" s="249">
        <v>0.13157591765979074</v>
      </c>
      <c r="O75" s="249">
        <v>1.1841832589381167</v>
      </c>
      <c r="P75" s="250">
        <v>0</v>
      </c>
      <c r="Q75" s="251">
        <v>4</v>
      </c>
      <c r="R75" s="251">
        <v>36</v>
      </c>
    </row>
    <row r="76" spans="1:18" ht="16.5" x14ac:dyDescent="0.25">
      <c r="A76" s="267" t="s">
        <v>118</v>
      </c>
      <c r="B76" s="240" t="s">
        <v>356</v>
      </c>
      <c r="C76" s="241" t="s">
        <v>70</v>
      </c>
      <c r="D76" s="242">
        <v>0.78</v>
      </c>
      <c r="E76" s="243">
        <v>5318</v>
      </c>
      <c r="F76" s="269" t="s">
        <v>121</v>
      </c>
      <c r="G76" s="244" t="s">
        <v>234</v>
      </c>
      <c r="H76" s="245">
        <v>1</v>
      </c>
      <c r="I76" s="246">
        <v>545.99400000000003</v>
      </c>
      <c r="J76" s="247">
        <v>7.5258633946322052E-3</v>
      </c>
      <c r="K76" s="247">
        <v>0.30392582414301833</v>
      </c>
      <c r="L76" s="247">
        <v>7.8755444199020502E-2</v>
      </c>
      <c r="M76" s="248">
        <v>5.468</v>
      </c>
      <c r="N76" s="249">
        <v>0</v>
      </c>
      <c r="O76" s="249">
        <v>32.417938658666579</v>
      </c>
      <c r="P76" s="250">
        <v>0</v>
      </c>
      <c r="Q76" s="251">
        <v>0</v>
      </c>
      <c r="R76" s="251">
        <v>177</v>
      </c>
    </row>
    <row r="77" spans="1:18" ht="16.5" x14ac:dyDescent="0.25">
      <c r="A77" s="267" t="s">
        <v>118</v>
      </c>
      <c r="B77" s="240" t="s">
        <v>358</v>
      </c>
      <c r="C77" s="241" t="s">
        <v>67</v>
      </c>
      <c r="D77" s="242">
        <v>0.8119796535821231</v>
      </c>
      <c r="E77" s="243">
        <v>1314</v>
      </c>
      <c r="F77" s="269" t="s">
        <v>121</v>
      </c>
      <c r="G77" s="244" t="s">
        <v>230</v>
      </c>
      <c r="H77" s="245">
        <v>7</v>
      </c>
      <c r="I77" s="246">
        <v>2996.0650000000001</v>
      </c>
      <c r="J77" s="247">
        <v>4.9767684180775946E-3</v>
      </c>
      <c r="K77" s="247">
        <v>0.32772951607199491</v>
      </c>
      <c r="L77" s="247">
        <v>4.5726644782406255E-2</v>
      </c>
      <c r="M77" s="248">
        <v>3.99</v>
      </c>
      <c r="N77" s="249">
        <v>0</v>
      </c>
      <c r="O77" s="249">
        <v>1.8023641009123634</v>
      </c>
      <c r="P77" s="250">
        <v>0</v>
      </c>
      <c r="Q77" s="251">
        <v>0</v>
      </c>
      <c r="R77" s="251">
        <v>54</v>
      </c>
    </row>
    <row r="78" spans="1:18" ht="16.5" x14ac:dyDescent="0.25">
      <c r="A78" s="267" t="s">
        <v>118</v>
      </c>
      <c r="B78" s="240" t="s">
        <v>362</v>
      </c>
      <c r="C78" s="241" t="s">
        <v>70</v>
      </c>
      <c r="D78" s="242">
        <v>0.75906249999999986</v>
      </c>
      <c r="E78" s="243">
        <v>4</v>
      </c>
      <c r="F78" s="269" t="s">
        <v>120</v>
      </c>
      <c r="G78" s="244" t="s">
        <v>458</v>
      </c>
      <c r="H78" s="245">
        <v>1</v>
      </c>
      <c r="I78" s="246">
        <v>772.53300000000002</v>
      </c>
      <c r="J78" s="247">
        <v>6.0001366929276836E-3</v>
      </c>
      <c r="K78" s="247">
        <v>0.3232793219238364</v>
      </c>
      <c r="L78" s="247">
        <v>0.13979985321015412</v>
      </c>
      <c r="M78" s="248">
        <v>6.194</v>
      </c>
      <c r="N78" s="249">
        <v>0</v>
      </c>
      <c r="O78" s="249">
        <v>4.4011064899492967</v>
      </c>
      <c r="P78" s="250">
        <v>0</v>
      </c>
      <c r="Q78" s="251">
        <v>0</v>
      </c>
      <c r="R78" s="251">
        <v>34</v>
      </c>
    </row>
    <row r="79" spans="1:18" ht="16.5" x14ac:dyDescent="0.25">
      <c r="A79" s="267" t="s">
        <v>118</v>
      </c>
      <c r="B79" s="240" t="s">
        <v>364</v>
      </c>
      <c r="C79" s="241" t="s">
        <v>70</v>
      </c>
      <c r="D79" s="242">
        <v>0.76867582951940627</v>
      </c>
      <c r="E79" s="243">
        <v>206</v>
      </c>
      <c r="F79" s="269" t="s">
        <v>121</v>
      </c>
      <c r="G79" s="244" t="s">
        <v>232</v>
      </c>
      <c r="H79" s="245">
        <v>4</v>
      </c>
      <c r="I79" s="246">
        <v>3111.4660000000003</v>
      </c>
      <c r="J79" s="247">
        <v>4.93369441587243E-3</v>
      </c>
      <c r="K79" s="247">
        <v>0.341177520663561</v>
      </c>
      <c r="L79" s="247">
        <v>3.8524375174764224E-2</v>
      </c>
      <c r="M79" s="248">
        <v>5.4829999999999997</v>
      </c>
      <c r="N79" s="249">
        <v>3.2139190979428987E-2</v>
      </c>
      <c r="O79" s="249">
        <v>12.630702054915592</v>
      </c>
      <c r="P79" s="250">
        <v>2</v>
      </c>
      <c r="Q79" s="251">
        <v>1</v>
      </c>
      <c r="R79" s="251">
        <v>393</v>
      </c>
    </row>
    <row r="80" spans="1:18" ht="16.5" x14ac:dyDescent="0.25">
      <c r="A80" s="267" t="s">
        <v>118</v>
      </c>
      <c r="B80" s="240" t="s">
        <v>366</v>
      </c>
      <c r="C80" s="241" t="s">
        <v>70</v>
      </c>
      <c r="D80" s="242">
        <v>0.71089641824061323</v>
      </c>
      <c r="E80" s="243">
        <v>7867</v>
      </c>
      <c r="F80" s="269" t="s">
        <v>121</v>
      </c>
      <c r="G80" s="244" t="s">
        <v>234</v>
      </c>
      <c r="H80" s="245">
        <v>5</v>
      </c>
      <c r="I80" s="246">
        <v>2645.6499999999996</v>
      </c>
      <c r="J80" s="247">
        <v>1.8570262241083206E-2</v>
      </c>
      <c r="K80" s="247">
        <v>0.35922741116723134</v>
      </c>
      <c r="L80" s="247">
        <v>0.19428117853835541</v>
      </c>
      <c r="M80" s="248">
        <v>7.7910000000000004</v>
      </c>
      <c r="N80" s="249">
        <v>0</v>
      </c>
      <c r="O80" s="249">
        <v>8.5801220871997437</v>
      </c>
      <c r="P80" s="250">
        <v>2</v>
      </c>
      <c r="Q80" s="251">
        <v>116</v>
      </c>
      <c r="R80" s="251">
        <v>261</v>
      </c>
    </row>
    <row r="81" spans="1:18" ht="16.5" x14ac:dyDescent="0.25">
      <c r="A81" s="267" t="s">
        <v>118</v>
      </c>
      <c r="B81" s="240" t="s">
        <v>368</v>
      </c>
      <c r="C81" s="241" t="s">
        <v>70</v>
      </c>
      <c r="D81" s="242">
        <v>0.78768322839599392</v>
      </c>
      <c r="E81" s="243">
        <v>2605</v>
      </c>
      <c r="F81" s="269" t="s">
        <v>119</v>
      </c>
      <c r="G81" s="244" t="s">
        <v>210</v>
      </c>
      <c r="H81" s="245">
        <v>11</v>
      </c>
      <c r="I81" s="246">
        <v>2444.268</v>
      </c>
      <c r="J81" s="247">
        <v>1.7649720814962412E-3</v>
      </c>
      <c r="K81" s="247">
        <v>0.33784950018724214</v>
      </c>
      <c r="L81" s="247">
        <v>4.9503573257924254E-2</v>
      </c>
      <c r="M81" s="248">
        <v>8.7650000000000006</v>
      </c>
      <c r="N81" s="249">
        <v>0.20456022007406716</v>
      </c>
      <c r="O81" s="249">
        <v>2.9865792130813804</v>
      </c>
      <c r="P81" s="250">
        <v>0</v>
      </c>
      <c r="Q81" s="251">
        <v>5</v>
      </c>
      <c r="R81" s="251">
        <v>73</v>
      </c>
    </row>
    <row r="82" spans="1:18" ht="16.5" x14ac:dyDescent="0.25">
      <c r="A82" s="267" t="s">
        <v>118</v>
      </c>
      <c r="B82" s="240" t="s">
        <v>370</v>
      </c>
      <c r="C82" s="241" t="s">
        <v>70</v>
      </c>
      <c r="D82" s="242">
        <v>0.76066729547292067</v>
      </c>
      <c r="E82" s="243">
        <v>7714</v>
      </c>
      <c r="F82" s="269" t="s">
        <v>121</v>
      </c>
      <c r="G82" s="244" t="s">
        <v>228</v>
      </c>
      <c r="H82" s="245">
        <v>4</v>
      </c>
      <c r="I82" s="246">
        <v>2895.2820000000002</v>
      </c>
      <c r="J82" s="247">
        <v>1.0133416599242724E-2</v>
      </c>
      <c r="K82" s="247">
        <v>0.37035974991988146</v>
      </c>
      <c r="L82" s="247">
        <v>0.11605087172855701</v>
      </c>
      <c r="M82" s="248">
        <v>6.593</v>
      </c>
      <c r="N82" s="249">
        <v>3.4538949919213392E-2</v>
      </c>
      <c r="O82" s="249">
        <v>4.4209855896593142</v>
      </c>
      <c r="P82" s="250">
        <v>4</v>
      </c>
      <c r="Q82" s="251">
        <v>1</v>
      </c>
      <c r="R82" s="251">
        <v>128</v>
      </c>
    </row>
    <row r="83" spans="1:18" ht="16.5" x14ac:dyDescent="0.25">
      <c r="A83" s="267" t="s">
        <v>118</v>
      </c>
      <c r="B83" s="240" t="s">
        <v>572</v>
      </c>
      <c r="C83" s="241" t="s">
        <v>70</v>
      </c>
      <c r="D83" s="242">
        <v>0.74072791804460691</v>
      </c>
      <c r="E83" s="243">
        <v>3521</v>
      </c>
      <c r="F83" s="269" t="s">
        <v>121</v>
      </c>
      <c r="G83" s="244" t="s">
        <v>228</v>
      </c>
      <c r="H83" s="245">
        <v>10</v>
      </c>
      <c r="I83" s="246">
        <v>3063.6079999999993</v>
      </c>
      <c r="J83" s="247">
        <v>8.3149531167757054E-3</v>
      </c>
      <c r="K83" s="247">
        <v>0.37892373118340589</v>
      </c>
      <c r="L83" s="247">
        <v>7.5727704066577708E-2</v>
      </c>
      <c r="M83" s="248">
        <v>6.9139999999999997</v>
      </c>
      <c r="N83" s="249">
        <v>0</v>
      </c>
      <c r="O83" s="249">
        <v>5.3205240357121424</v>
      </c>
      <c r="P83" s="250">
        <v>0</v>
      </c>
      <c r="Q83" s="251">
        <v>333</v>
      </c>
      <c r="R83" s="251">
        <v>289</v>
      </c>
    </row>
    <row r="84" spans="1:18" ht="16.5" x14ac:dyDescent="0.25">
      <c r="A84" s="267" t="s">
        <v>118</v>
      </c>
      <c r="B84" s="240" t="s">
        <v>372</v>
      </c>
      <c r="C84" s="241" t="s">
        <v>70</v>
      </c>
      <c r="D84" s="242">
        <v>0.71602350656758706</v>
      </c>
      <c r="E84" s="243">
        <v>726</v>
      </c>
      <c r="F84" s="269" t="s">
        <v>121</v>
      </c>
      <c r="G84" s="244" t="s">
        <v>228</v>
      </c>
      <c r="H84" s="245">
        <v>5</v>
      </c>
      <c r="I84" s="246">
        <v>2855.8789999999999</v>
      </c>
      <c r="J84" s="247">
        <v>5.7565416121566036E-3</v>
      </c>
      <c r="K84" s="247">
        <v>0.35716408839995478</v>
      </c>
      <c r="L84" s="247">
        <v>0.11555111403529351</v>
      </c>
      <c r="M84" s="248">
        <v>7.3949999999999996</v>
      </c>
      <c r="N84" s="249">
        <v>0</v>
      </c>
      <c r="O84" s="249">
        <v>14.426381509860887</v>
      </c>
      <c r="P84" s="250">
        <v>1</v>
      </c>
      <c r="Q84" s="251">
        <v>110</v>
      </c>
      <c r="R84" s="251">
        <v>433</v>
      </c>
    </row>
    <row r="85" spans="1:18" ht="16.5" x14ac:dyDescent="0.25">
      <c r="A85" s="267" t="s">
        <v>118</v>
      </c>
      <c r="B85" s="240" t="s">
        <v>374</v>
      </c>
      <c r="C85" s="241" t="s">
        <v>70</v>
      </c>
      <c r="D85" s="242">
        <v>0.79090909090909089</v>
      </c>
      <c r="E85" s="243">
        <v>5928</v>
      </c>
      <c r="F85" s="269" t="s">
        <v>120</v>
      </c>
      <c r="G85" s="244" t="s">
        <v>217</v>
      </c>
      <c r="H85" s="245">
        <v>1</v>
      </c>
      <c r="I85" s="246">
        <v>2512.3519999999999</v>
      </c>
      <c r="J85" s="247">
        <v>7.0641429927402726E-3</v>
      </c>
      <c r="K85" s="247">
        <v>0.3350014996681277</v>
      </c>
      <c r="L85" s="247">
        <v>0.21852033473016522</v>
      </c>
      <c r="M85" s="248">
        <v>8.8710000000000004</v>
      </c>
      <c r="N85" s="249">
        <v>0</v>
      </c>
      <c r="O85" s="249">
        <v>8.5577180267733191</v>
      </c>
      <c r="P85" s="250">
        <v>0</v>
      </c>
      <c r="Q85" s="251">
        <v>0</v>
      </c>
      <c r="R85" s="251">
        <v>215</v>
      </c>
    </row>
    <row r="86" spans="1:18" ht="16.5" x14ac:dyDescent="0.25">
      <c r="A86" s="267" t="s">
        <v>118</v>
      </c>
      <c r="B86" s="240" t="s">
        <v>378</v>
      </c>
      <c r="C86" s="241" t="s">
        <v>70</v>
      </c>
      <c r="D86" s="242">
        <v>0.73464790056348261</v>
      </c>
      <c r="E86" s="243">
        <v>5598</v>
      </c>
      <c r="F86" s="269" t="s">
        <v>121</v>
      </c>
      <c r="G86" s="244" t="s">
        <v>231</v>
      </c>
      <c r="H86" s="245">
        <v>5</v>
      </c>
      <c r="I86" s="246">
        <v>2682.9580000000001</v>
      </c>
      <c r="J86" s="247">
        <v>5.0358515296022076E-3</v>
      </c>
      <c r="K86" s="247">
        <v>0.33325054985492075</v>
      </c>
      <c r="L86" s="247">
        <v>0.16586170935214042</v>
      </c>
      <c r="M86" s="248">
        <v>4.484</v>
      </c>
      <c r="N86" s="249">
        <v>3.7272294236436049E-2</v>
      </c>
      <c r="O86" s="249">
        <v>8.1253601435430589</v>
      </c>
      <c r="P86" s="250">
        <v>0</v>
      </c>
      <c r="Q86" s="251">
        <v>93</v>
      </c>
      <c r="R86" s="251">
        <v>233</v>
      </c>
    </row>
    <row r="87" spans="1:18" ht="16.5" x14ac:dyDescent="0.25">
      <c r="A87" s="267" t="s">
        <v>118</v>
      </c>
      <c r="B87" s="240" t="s">
        <v>411</v>
      </c>
      <c r="C87" s="241" t="s">
        <v>70</v>
      </c>
      <c r="D87" s="242">
        <v>0.76148564130669105</v>
      </c>
      <c r="E87" s="243">
        <v>790</v>
      </c>
      <c r="F87" s="269" t="s">
        <v>119</v>
      </c>
      <c r="G87" s="244" t="s">
        <v>199</v>
      </c>
      <c r="H87" s="245">
        <v>4</v>
      </c>
      <c r="I87" s="246">
        <v>2564.2529999999997</v>
      </c>
      <c r="J87" s="247">
        <v>3.8045346297121137E-3</v>
      </c>
      <c r="K87" s="247">
        <v>0.31930686798140634</v>
      </c>
      <c r="L87" s="247">
        <v>0.19030883458067513</v>
      </c>
      <c r="M87" s="248">
        <v>9.34</v>
      </c>
      <c r="N87" s="249">
        <v>0.19498856002118359</v>
      </c>
      <c r="O87" s="249">
        <v>4.4847368804872225</v>
      </c>
      <c r="P87" s="250">
        <v>0</v>
      </c>
      <c r="Q87" s="251">
        <v>5</v>
      </c>
      <c r="R87" s="251">
        <v>115</v>
      </c>
    </row>
    <row r="88" spans="1:18" ht="16.5" x14ac:dyDescent="0.25">
      <c r="A88" s="267" t="s">
        <v>118</v>
      </c>
      <c r="B88" s="240" t="s">
        <v>582</v>
      </c>
      <c r="C88" s="241" t="s">
        <v>70</v>
      </c>
      <c r="D88" s="242">
        <v>0.66779732579593809</v>
      </c>
      <c r="E88" s="243">
        <v>3640</v>
      </c>
      <c r="F88" s="269" t="s">
        <v>122</v>
      </c>
      <c r="G88" s="244" t="s">
        <v>239</v>
      </c>
      <c r="H88" s="245">
        <v>6</v>
      </c>
      <c r="I88" s="246">
        <v>3504.0829999999996</v>
      </c>
      <c r="J88" s="247">
        <v>1.3657912823330587E-2</v>
      </c>
      <c r="K88" s="247">
        <v>0.34150337397832714</v>
      </c>
      <c r="L88" s="247">
        <v>0.13698305662280261</v>
      </c>
      <c r="M88" s="248">
        <v>8.4589999999999996</v>
      </c>
      <c r="N88" s="249">
        <v>0</v>
      </c>
      <c r="O88" s="249">
        <v>5.2224790337443494</v>
      </c>
      <c r="P88" s="250">
        <v>35</v>
      </c>
      <c r="Q88" s="251">
        <v>2</v>
      </c>
      <c r="R88" s="251">
        <v>624</v>
      </c>
    </row>
    <row r="89" spans="1:18" ht="16.5" x14ac:dyDescent="0.25">
      <c r="A89" s="267" t="s">
        <v>118</v>
      </c>
      <c r="B89" s="240" t="s">
        <v>384</v>
      </c>
      <c r="C89" s="241" t="s">
        <v>70</v>
      </c>
      <c r="D89" s="242">
        <v>0.7595837594080932</v>
      </c>
      <c r="E89" s="243">
        <v>1288</v>
      </c>
      <c r="F89" s="269" t="s">
        <v>121</v>
      </c>
      <c r="G89" s="244" t="s">
        <v>233</v>
      </c>
      <c r="H89" s="245">
        <v>5</v>
      </c>
      <c r="I89" s="246">
        <v>3182.5269999999996</v>
      </c>
      <c r="J89" s="247">
        <v>6.1514384048149033E-3</v>
      </c>
      <c r="K89" s="247">
        <v>0.34071525362531452</v>
      </c>
      <c r="L89" s="247">
        <v>3.8020101636215498E-2</v>
      </c>
      <c r="M89" s="248">
        <v>5.673</v>
      </c>
      <c r="N89" s="249">
        <v>3.1421571600178104E-2</v>
      </c>
      <c r="O89" s="249">
        <v>17.061913378896708</v>
      </c>
      <c r="P89" s="250">
        <v>0</v>
      </c>
      <c r="Q89" s="251">
        <v>1</v>
      </c>
      <c r="R89" s="251">
        <v>579</v>
      </c>
    </row>
    <row r="90" spans="1:18" ht="16.5" x14ac:dyDescent="0.25">
      <c r="A90" s="267" t="s">
        <v>118</v>
      </c>
      <c r="B90" s="240" t="s">
        <v>386</v>
      </c>
      <c r="C90" s="241" t="s">
        <v>67</v>
      </c>
      <c r="D90" s="242">
        <v>0.82644600634930176</v>
      </c>
      <c r="E90" s="243">
        <v>3912</v>
      </c>
      <c r="F90" s="269" t="s">
        <v>119</v>
      </c>
      <c r="G90" s="244" t="s">
        <v>216</v>
      </c>
      <c r="H90" s="245">
        <v>3</v>
      </c>
      <c r="I90" s="246">
        <v>2661.26</v>
      </c>
      <c r="J90" s="247">
        <v>4.9825077541638622E-3</v>
      </c>
      <c r="K90" s="247">
        <v>0.29429610404055928</v>
      </c>
      <c r="L90" s="247">
        <v>0.19753485396874579</v>
      </c>
      <c r="M90" s="248">
        <v>7.7720000000000002</v>
      </c>
      <c r="N90" s="249">
        <v>0.30060948573232227</v>
      </c>
      <c r="O90" s="249">
        <v>3.1939757859059239</v>
      </c>
      <c r="P90" s="250">
        <v>0</v>
      </c>
      <c r="Q90" s="251">
        <v>8</v>
      </c>
      <c r="R90" s="251">
        <v>85</v>
      </c>
    </row>
    <row r="91" spans="1:18" ht="16.5" x14ac:dyDescent="0.25">
      <c r="A91" s="267" t="s">
        <v>118</v>
      </c>
      <c r="B91" s="240" t="s">
        <v>388</v>
      </c>
      <c r="C91" s="241" t="s">
        <v>67</v>
      </c>
      <c r="D91" s="242">
        <v>0.82924724085756818</v>
      </c>
      <c r="E91" s="243">
        <v>9937</v>
      </c>
      <c r="F91" s="269" t="s">
        <v>120</v>
      </c>
      <c r="G91" s="244" t="s">
        <v>224</v>
      </c>
      <c r="H91" s="245">
        <v>6</v>
      </c>
      <c r="I91" s="246">
        <v>2175.444</v>
      </c>
      <c r="J91" s="247">
        <v>2.2451773968166213E-3</v>
      </c>
      <c r="K91" s="247">
        <v>0.30421414812340902</v>
      </c>
      <c r="L91" s="247">
        <v>0.1438786748820011</v>
      </c>
      <c r="M91" s="248">
        <v>5.9109999999999996</v>
      </c>
      <c r="N91" s="249">
        <v>0</v>
      </c>
      <c r="O91" s="249">
        <v>3.3096691985636038</v>
      </c>
      <c r="P91" s="250">
        <v>0</v>
      </c>
      <c r="Q91" s="251">
        <v>0</v>
      </c>
      <c r="R91" s="251">
        <v>72</v>
      </c>
    </row>
    <row r="92" spans="1:18" ht="16.5" x14ac:dyDescent="0.25">
      <c r="A92" s="267" t="s">
        <v>118</v>
      </c>
      <c r="B92" s="240" t="s">
        <v>392</v>
      </c>
      <c r="C92" s="241" t="s">
        <v>70</v>
      </c>
      <c r="D92" s="242">
        <v>0.70547725248328885</v>
      </c>
      <c r="E92" s="243">
        <v>3750</v>
      </c>
      <c r="F92" s="269" t="s">
        <v>121</v>
      </c>
      <c r="G92" s="244" t="s">
        <v>230</v>
      </c>
      <c r="H92" s="245">
        <v>2</v>
      </c>
      <c r="I92" s="246">
        <v>2969.9380000000001</v>
      </c>
      <c r="J92" s="247">
        <v>1.1032834234544632E-2</v>
      </c>
      <c r="K92" s="247">
        <v>0.35584577397299938</v>
      </c>
      <c r="L92" s="247">
        <v>9.9328672854450156E-2</v>
      </c>
      <c r="M92" s="248">
        <v>7.0910000000000002</v>
      </c>
      <c r="N92" s="249">
        <v>3.3670736560830562E-2</v>
      </c>
      <c r="O92" s="249">
        <v>23.704198538824716</v>
      </c>
      <c r="P92" s="250">
        <v>0</v>
      </c>
      <c r="Q92" s="251">
        <v>1</v>
      </c>
      <c r="R92" s="251">
        <v>704</v>
      </c>
    </row>
    <row r="93" spans="1:18" ht="16.5" x14ac:dyDescent="0.25">
      <c r="A93" s="267" t="s">
        <v>118</v>
      </c>
      <c r="B93" s="240" t="s">
        <v>394</v>
      </c>
      <c r="C93" s="241" t="s">
        <v>70</v>
      </c>
      <c r="D93" s="242">
        <v>0.78303030303030308</v>
      </c>
      <c r="E93" s="243">
        <v>2041</v>
      </c>
      <c r="F93" s="269" t="s">
        <v>120</v>
      </c>
      <c r="G93" s="244" t="s">
        <v>220</v>
      </c>
      <c r="H93" s="245">
        <v>2</v>
      </c>
      <c r="I93" s="246">
        <v>2439.835</v>
      </c>
      <c r="J93" s="247">
        <v>9.0423988447489861E-3</v>
      </c>
      <c r="K93" s="247">
        <v>0.31900599225787662</v>
      </c>
      <c r="L93" s="247">
        <v>0.20862066492201317</v>
      </c>
      <c r="M93" s="248">
        <v>8.8230000000000004</v>
      </c>
      <c r="N93" s="249">
        <v>0</v>
      </c>
      <c r="O93" s="249">
        <v>11.066322107847457</v>
      </c>
      <c r="P93" s="250">
        <v>1</v>
      </c>
      <c r="Q93" s="251">
        <v>0</v>
      </c>
      <c r="R93" s="251">
        <v>304</v>
      </c>
    </row>
  </sheetData>
  <phoneticPr fontId="2" type="noConversion"/>
  <conditionalFormatting sqref="C14:D93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2024-08-02T01:58:08Z</dcterms:modified>
</cp:coreProperties>
</file>