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8월\"/>
    </mc:Choice>
  </mc:AlternateContent>
  <xr:revisionPtr revIDLastSave="0" documentId="13_ncr:1_{67347C56-E0BD-408C-86BF-7EA5CBDA29B0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명단'!$A$13:$R$52</definedName>
    <definedName name="_xlnm._FilterDatabase" localSheetId="4" hidden="1">운전자별!$A$4:$BR$4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운전자별!$A$1:$R$94</definedName>
    <definedName name="_xlnm.Print_Area" localSheetId="1">종합!$A$1:$L$135</definedName>
    <definedName name="_xlnm.Print_Area" localSheetId="3">차량별!$A$1:$T$42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7" l="1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5" i="7"/>
  <c r="J127" i="12" l="1"/>
  <c r="I127" i="12"/>
  <c r="H127" i="12"/>
  <c r="G127" i="12"/>
  <c r="F127" i="12"/>
  <c r="E127" i="12"/>
  <c r="D127" i="12"/>
  <c r="J126" i="12"/>
  <c r="I126" i="12"/>
  <c r="H126" i="12"/>
  <c r="G126" i="12"/>
  <c r="F126" i="12"/>
  <c r="E126" i="12"/>
  <c r="D126" i="12"/>
  <c r="J125" i="12"/>
  <c r="I125" i="12"/>
  <c r="H125" i="12"/>
  <c r="G125" i="12"/>
  <c r="F125" i="12"/>
  <c r="E125" i="12"/>
  <c r="D125" i="12"/>
  <c r="J124" i="12"/>
  <c r="I124" i="12"/>
  <c r="H124" i="12"/>
  <c r="G124" i="12"/>
  <c r="F124" i="12"/>
  <c r="E124" i="12"/>
  <c r="D124" i="12"/>
  <c r="J123" i="12"/>
  <c r="I123" i="12"/>
  <c r="H123" i="12"/>
  <c r="G123" i="12"/>
  <c r="F123" i="12"/>
  <c r="E123" i="12"/>
  <c r="D123" i="12"/>
  <c r="J122" i="12"/>
  <c r="I122" i="12"/>
  <c r="H122" i="12"/>
  <c r="G122" i="12"/>
  <c r="F122" i="12"/>
  <c r="E122" i="12"/>
  <c r="D122" i="12"/>
  <c r="A13" i="7" l="1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F32" i="60" l="1"/>
  <c r="F16" i="60"/>
  <c r="F40" i="60"/>
  <c r="F24" i="60"/>
  <c r="F11" i="60"/>
  <c r="F38" i="60"/>
  <c r="F30" i="60"/>
  <c r="F22" i="60"/>
  <c r="F35" i="60"/>
  <c r="F18" i="60"/>
  <c r="F15" i="60"/>
  <c r="F36" i="60"/>
  <c r="F28" i="60"/>
  <c r="F20" i="60"/>
  <c r="F12" i="60"/>
  <c r="F13" i="60"/>
  <c r="F31" i="60"/>
  <c r="F41" i="60"/>
  <c r="F33" i="60"/>
  <c r="F25" i="60"/>
  <c r="F17" i="60"/>
  <c r="F29" i="60"/>
  <c r="F34" i="60"/>
  <c r="F39" i="60"/>
  <c r="F14" i="60"/>
  <c r="F37" i="60"/>
  <c r="F21" i="60"/>
  <c r="F42" i="60"/>
  <c r="F26" i="60"/>
  <c r="F23" i="60"/>
  <c r="F27" i="60"/>
  <c r="F19" i="60"/>
  <c r="B6" i="60"/>
  <c r="B7" i="60"/>
  <c r="B8" i="60"/>
  <c r="B9" i="60"/>
  <c r="B10" i="60"/>
  <c r="B5" i="60"/>
  <c r="N49" i="12" a="1"/>
  <c r="N49" i="12" l="1"/>
  <c r="A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6" i="7"/>
  <c r="A5" i="7"/>
  <c r="C6" i="7"/>
  <c r="D6" i="7"/>
  <c r="E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J49" i="12" a="1"/>
  <c r="J49" i="12" l="1"/>
  <c r="B126" i="12"/>
  <c r="B127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22" i="12" l="1"/>
  <c r="B123" i="12" l="1"/>
  <c r="B124" i="12"/>
  <c r="B125" i="12"/>
  <c r="U63" i="12"/>
  <c r="J10" i="12" l="1"/>
  <c r="J30" i="12" s="1"/>
  <c r="K26" i="12"/>
  <c r="D26" i="12" l="1"/>
  <c r="D49" i="12" a="1"/>
  <c r="F49" i="12" a="1"/>
  <c r="G49" i="12" a="1"/>
  <c r="I49" i="12" a="1"/>
  <c r="H49" i="12" a="1"/>
  <c r="E49" i="12" a="1"/>
  <c r="K49" i="12" l="1" a="1"/>
  <c r="K49" i="12" s="1"/>
  <c r="E49" i="12"/>
  <c r="F49" i="12"/>
  <c r="G49" i="12"/>
  <c r="D49" i="12"/>
  <c r="I49" i="12"/>
  <c r="H49" i="12"/>
  <c r="E26" i="12" l="1"/>
  <c r="F26" i="12" l="1"/>
  <c r="G26" i="12" l="1"/>
  <c r="H26" i="12" l="1"/>
  <c r="I26" i="12" l="1"/>
  <c r="J26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<sst xmlns="http://schemas.openxmlformats.org/spreadsheetml/2006/main" count="2883" uniqueCount="584">
  <si>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</si>
  <si>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</si>
  <si>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</si>
  <si>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</si>
  <si>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</si>
  <si>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</si>
  <si>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</si>
  <si>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</si>
  <si>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</si>
  <si>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</si>
  <si>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</si>
  <si>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</si>
  <si>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</si>
  <si>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</si>
  <si>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</si>
  <si>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</si>
  <si>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</si>
  <si>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</si>
  <si>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</si>
  <si>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</si>
  <si>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</si>
  <si>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</si>
  <si>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</si>
  <si>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</si>
  <si>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</si>
  <si>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</si>
  <si>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</si>
  <si>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</si>
  <si>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</si>
  <si>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</si>
  <si>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</si>
  <si>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</si>
  <si>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</si>
  <si>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</si>
  <si>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</si>
  <si>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</si>
  <si>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</si>
  <si>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</si>
  <si>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</si>
  <si>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</si>
  <si>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</si>
  <si>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</si>
  <si>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</si>
  <si>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</si>
  <si>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</si>
  <si>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</si>
  <si>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</si>
  <si>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</si>
  <si>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</si>
  <si>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</si>
  <si>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</si>
  <si>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</si>
  <si>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</si>
  <si>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</si>
  <si>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</si>
  <si>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</si>
  <si>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</si>
  <si>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</si>
  <si>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</si>
  <si>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</si>
  <si>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</si>
  <si>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</si>
  <si>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</si>
  <si>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</si>
  <si>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</si>
  <si>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</si>
  <si>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</si>
  <si>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</si>
  <si>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</si>
  <si>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</si>
  <si>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</si>
  <si>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</si>
  <si>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</si>
  <si>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</si>
  <si>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</si>
  <si>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</si>
  <si>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</si>
  <si>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</si>
  <si>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</si>
  <si>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</si>
  <si>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</si>
  <si>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</si>
  <si>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</si>
  <si>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</si>
  <si>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</si>
  <si>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</si>
  <si>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</si>
  <si>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</si>
  <si>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</si>
  <si>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</si>
  <si>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</si>
  <si>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</si>
  <si>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</si>
  <si>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</si>
  <si>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</si>
  <si>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</si>
  <si>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</si>
  <si>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</si>
  <si>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</si>
  <si>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</si>
  <si>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</si>
  <si>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</si>
  <si>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</si>
  <si>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</si>
  <si>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</si>
  <si>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</si>
  <si>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</si>
  <si>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</si>
  <si>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</si>
  <si>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</si>
  <si>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</si>
  <si>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</si>
  <si>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</si>
  <si>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</si>
  <si>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</si>
  <si>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</si>
  <si>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</si>
  <si>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</si>
  <si>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강화교통</t>
  </si>
  <si>
    <t>17</t>
  </si>
  <si>
    <t>60-5</t>
  </si>
  <si>
    <t>70</t>
  </si>
  <si>
    <t>71</t>
  </si>
  <si>
    <t>800</t>
  </si>
  <si>
    <t>801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</si>
  <si>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</si>
  <si>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</si>
  <si>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</si>
  <si>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</si>
  <si>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</si>
  <si>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</si>
  <si>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</si>
  <si>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</si>
  <si>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</si>
  <si>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</si>
  <si>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</si>
  <si>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</si>
  <si>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</si>
  <si>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</si>
  <si>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</si>
  <si>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</si>
  <si>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</si>
  <si>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</si>
  <si>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</si>
  <si>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</si>
  <si>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</si>
  <si>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</si>
  <si>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</si>
  <si>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</si>
  <si>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</si>
  <si>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</si>
  <si>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</si>
  <si>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</si>
  <si>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</si>
  <si>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</si>
  <si>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</si>
  <si>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</si>
  <si>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</si>
  <si>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</si>
  <si>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</si>
  <si>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</si>
  <si>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</si>
  <si>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</si>
  <si>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</si>
  <si>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</si>
  <si>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</si>
  <si>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</si>
  <si>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</si>
  <si>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</si>
  <si>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</si>
  <si>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</si>
  <si>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</si>
  <si>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</si>
  <si>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김덕호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</si>
  <si>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</si>
  <si>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</si>
  <si>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</si>
  <si>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</si>
  <si>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</si>
  <si>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</si>
  <si>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</si>
  <si>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</si>
  <si>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</si>
  <si>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</si>
  <si>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</si>
  <si>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</si>
  <si>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</si>
  <si>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</si>
  <si>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</si>
  <si>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</si>
  <si>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</si>
  <si>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</si>
  <si>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김태호</t>
  </si>
  <si>
    <t>(경  고)</t>
  </si>
  <si>
    <t>70바2504</t>
  </si>
  <si>
    <t>1717</t>
  </si>
  <si>
    <t>70바3719</t>
  </si>
  <si>
    <t>78바3217</t>
  </si>
  <si>
    <t>78바3205</t>
  </si>
  <si>
    <t>78바3206</t>
  </si>
  <si>
    <t>78바3231</t>
  </si>
  <si>
    <t>78바3232</t>
  </si>
  <si>
    <t>7070</t>
  </si>
  <si>
    <t>78바3202</t>
  </si>
  <si>
    <t>78바3203</t>
  </si>
  <si>
    <t>78바3204</t>
  </si>
  <si>
    <t>78바3213</t>
  </si>
  <si>
    <t>78바3214</t>
  </si>
  <si>
    <t>78바3215</t>
  </si>
  <si>
    <t>78바3220</t>
  </si>
  <si>
    <t>78바3221</t>
  </si>
  <si>
    <t>78바3222</t>
  </si>
  <si>
    <t>78바3208</t>
  </si>
  <si>
    <t>7171</t>
  </si>
  <si>
    <t>78바3219</t>
  </si>
  <si>
    <t>78바3223</t>
  </si>
  <si>
    <t>78바3224</t>
  </si>
  <si>
    <t>78바3225</t>
  </si>
  <si>
    <t>78바3226</t>
  </si>
  <si>
    <t>강화교통71D1</t>
  </si>
  <si>
    <t>78바3229</t>
  </si>
  <si>
    <t>78바3237</t>
  </si>
  <si>
    <t>좌석</t>
  </si>
  <si>
    <t>800800</t>
  </si>
  <si>
    <t>강화교통800C1</t>
  </si>
  <si>
    <t>78바3210</t>
  </si>
  <si>
    <t>강화교통800B2</t>
  </si>
  <si>
    <t>78바3230</t>
  </si>
  <si>
    <t>강화교통800B1</t>
  </si>
  <si>
    <t>78바3240</t>
  </si>
  <si>
    <t>78바3242</t>
  </si>
  <si>
    <t>강화교통800C2</t>
  </si>
  <si>
    <t>강화교통</t>
    <phoneticPr fontId="2" type="noConversion"/>
  </si>
  <si>
    <t>가상현</t>
  </si>
  <si>
    <t>5039345</t>
  </si>
  <si>
    <t>강동원</t>
  </si>
  <si>
    <t>5033444</t>
  </si>
  <si>
    <t>고봉인</t>
  </si>
  <si>
    <t>5032653</t>
  </si>
  <si>
    <t>고정복</t>
  </si>
  <si>
    <t>5032993</t>
  </si>
  <si>
    <t>김광선</t>
  </si>
  <si>
    <t>5033378</t>
  </si>
  <si>
    <t>김광운</t>
  </si>
  <si>
    <t>503972</t>
  </si>
  <si>
    <t>5032724</t>
  </si>
  <si>
    <t>김동진</t>
  </si>
  <si>
    <t>5039192</t>
  </si>
  <si>
    <t>김영민</t>
  </si>
  <si>
    <t>5031658</t>
  </si>
  <si>
    <t>김영소</t>
  </si>
  <si>
    <t>5034106</t>
  </si>
  <si>
    <t>김익순</t>
  </si>
  <si>
    <t>5034684</t>
  </si>
  <si>
    <t>김진태</t>
  </si>
  <si>
    <t>5032377</t>
  </si>
  <si>
    <t>김춘동</t>
  </si>
  <si>
    <t>5033233</t>
  </si>
  <si>
    <t>김태윤</t>
  </si>
  <si>
    <t>5032557</t>
  </si>
  <si>
    <t>5038133</t>
  </si>
  <si>
    <t>문영호</t>
  </si>
  <si>
    <t>5036409</t>
  </si>
  <si>
    <t>문태일</t>
  </si>
  <si>
    <t>5036269</t>
  </si>
  <si>
    <t>박경덕</t>
  </si>
  <si>
    <t>5035584</t>
  </si>
  <si>
    <t>박명춘</t>
  </si>
  <si>
    <t>50349</t>
  </si>
  <si>
    <t>박배양</t>
  </si>
  <si>
    <t>5035906</t>
  </si>
  <si>
    <t>박영현</t>
  </si>
  <si>
    <t>503698</t>
  </si>
  <si>
    <t>박용규</t>
  </si>
  <si>
    <t>5034156</t>
  </si>
  <si>
    <t>박은서</t>
  </si>
  <si>
    <t>5032824</t>
  </si>
  <si>
    <t>박진철</t>
  </si>
  <si>
    <t>5031862</t>
  </si>
  <si>
    <t>봉찬종</t>
  </si>
  <si>
    <t>503771</t>
  </si>
  <si>
    <t>송명신</t>
  </si>
  <si>
    <t>5034503</t>
  </si>
  <si>
    <t>신동진</t>
  </si>
  <si>
    <t>5035141</t>
  </si>
  <si>
    <t>신형기</t>
  </si>
  <si>
    <t>5036555</t>
  </si>
  <si>
    <t>오재춘</t>
  </si>
  <si>
    <t>5036860</t>
  </si>
  <si>
    <t>유영호</t>
  </si>
  <si>
    <t>5033055</t>
  </si>
  <si>
    <t>유환순</t>
  </si>
  <si>
    <t>5036826</t>
  </si>
  <si>
    <t>윤경욱</t>
  </si>
  <si>
    <t>5031448</t>
  </si>
  <si>
    <t>이근실</t>
  </si>
  <si>
    <t>5033560</t>
  </si>
  <si>
    <t>이상진</t>
  </si>
  <si>
    <t>5039917</t>
  </si>
  <si>
    <t>이성훈</t>
  </si>
  <si>
    <t>503335</t>
  </si>
  <si>
    <t>이용희</t>
  </si>
  <si>
    <t>5032964</t>
  </si>
  <si>
    <t>이정용</t>
  </si>
  <si>
    <t>5035345</t>
  </si>
  <si>
    <t>이주영</t>
  </si>
  <si>
    <t>5039128</t>
  </si>
  <si>
    <t>이희찬</t>
  </si>
  <si>
    <t>5035451</t>
  </si>
  <si>
    <t>임성주</t>
  </si>
  <si>
    <t>5039882</t>
  </si>
  <si>
    <t>임승준</t>
  </si>
  <si>
    <t>5037449</t>
  </si>
  <si>
    <t>전덕기</t>
  </si>
  <si>
    <t>5039498</t>
  </si>
  <si>
    <t>전종한</t>
  </si>
  <si>
    <t>5036810</t>
  </si>
  <si>
    <t>정찬희</t>
  </si>
  <si>
    <t>5031002</t>
  </si>
  <si>
    <t>정해현</t>
  </si>
  <si>
    <t>5036163</t>
  </si>
  <si>
    <t>조성만</t>
  </si>
  <si>
    <t>5036538</t>
  </si>
  <si>
    <t>조영주</t>
  </si>
  <si>
    <t>5031362</t>
  </si>
  <si>
    <t>조정진</t>
  </si>
  <si>
    <t>503819</t>
  </si>
  <si>
    <t>최종수</t>
  </si>
  <si>
    <t>5031710</t>
  </si>
  <si>
    <t>태승환</t>
  </si>
  <si>
    <t>5033150</t>
  </si>
  <si>
    <t>한금섭</t>
  </si>
  <si>
    <t>5034880</t>
  </si>
  <si>
    <t>한재만</t>
  </si>
  <si>
    <t>5032844</t>
  </si>
  <si>
    <t>허태록</t>
  </si>
  <si>
    <t>5039725</t>
  </si>
  <si>
    <t>황용주</t>
  </si>
  <si>
    <t>5031707</t>
  </si>
  <si>
    <t>황원구</t>
  </si>
  <si>
    <t>5036980</t>
  </si>
  <si>
    <t>70바3708</t>
  </si>
  <si>
    <t>70바3711</t>
  </si>
  <si>
    <t>70바3720</t>
  </si>
  <si>
    <t>78바3211</t>
  </si>
  <si>
    <t>78바3212</t>
  </si>
  <si>
    <t>78바3228</t>
  </si>
  <si>
    <t>78바3216</t>
  </si>
  <si>
    <t>운전자코드</t>
  </si>
  <si>
    <t>맥스거리코드</t>
  </si>
  <si>
    <t>최대주행거리</t>
  </si>
  <si>
    <t>고길훈</t>
  </si>
  <si>
    <t>5033986</t>
  </si>
  <si>
    <t>고운성</t>
  </si>
  <si>
    <t>5035222</t>
  </si>
  <si>
    <t>김광제</t>
  </si>
  <si>
    <t>5038368</t>
  </si>
  <si>
    <t>김병철</t>
  </si>
  <si>
    <t>5034059</t>
  </si>
  <si>
    <t>김재화</t>
  </si>
  <si>
    <t>5031052</t>
  </si>
  <si>
    <t>김종만</t>
  </si>
  <si>
    <t>5036077</t>
  </si>
  <si>
    <t>김학훈</t>
  </si>
  <si>
    <t>5037147</t>
  </si>
  <si>
    <t>박대양</t>
  </si>
  <si>
    <t>5036982</t>
  </si>
  <si>
    <t>박상석</t>
  </si>
  <si>
    <t>5034743</t>
  </si>
  <si>
    <t>박소열</t>
  </si>
  <si>
    <t>5036719</t>
  </si>
  <si>
    <t>박형규</t>
  </si>
  <si>
    <t>5035292</t>
  </si>
  <si>
    <t>서동식</t>
  </si>
  <si>
    <t>5033449</t>
  </si>
  <si>
    <t>유병찬</t>
  </si>
  <si>
    <t>5039396</t>
  </si>
  <si>
    <t>유지홍</t>
  </si>
  <si>
    <t>5032543</t>
  </si>
  <si>
    <t>유평기</t>
  </si>
  <si>
    <t>5039560</t>
  </si>
  <si>
    <t>윤한상</t>
  </si>
  <si>
    <t>5035862</t>
  </si>
  <si>
    <t>이승호</t>
  </si>
  <si>
    <t>503703</t>
  </si>
  <si>
    <t>이정세</t>
  </si>
  <si>
    <t>5035786</t>
  </si>
  <si>
    <t>정상복</t>
  </si>
  <si>
    <t>5034337</t>
  </si>
  <si>
    <t>정희경</t>
  </si>
  <si>
    <t>5031536</t>
  </si>
  <si>
    <t>조규봉</t>
  </si>
  <si>
    <t>5036048</t>
  </si>
  <si>
    <t>홍성운</t>
  </si>
  <si>
    <t>5032007</t>
  </si>
  <si>
    <t>[TIP!!] 특별관리 운행사원 관리하려면?</t>
  </si>
  <si>
    <t>강화교통70D3</t>
  </si>
  <si>
    <t>강화교통70D1</t>
  </si>
  <si>
    <t>강화교통70D2</t>
  </si>
  <si>
    <t>강화교통71F1</t>
  </si>
  <si>
    <t>강화교통800F1</t>
  </si>
  <si>
    <t>60-5</t>
    <phoneticPr fontId="2" type="noConversion"/>
  </si>
  <si>
    <t>고상돈</t>
  </si>
  <si>
    <t>5038034</t>
  </si>
  <si>
    <t>김병준</t>
  </si>
  <si>
    <t>5037619</t>
  </si>
  <si>
    <t>이우철</t>
  </si>
  <si>
    <t>5036571</t>
  </si>
  <si>
    <t>78바3233</t>
  </si>
  <si>
    <t>강화교통70F1</t>
  </si>
  <si>
    <t>강화교통71F2</t>
  </si>
  <si>
    <t>강화교통71F3</t>
  </si>
  <si>
    <t>78바3241</t>
  </si>
  <si>
    <t>정봉진</t>
  </si>
  <si>
    <t>5038578</t>
  </si>
  <si>
    <t>한재열</t>
  </si>
  <si>
    <t>5034474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</si>
  <si>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</si>
  <si>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</si>
  <si>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</si>
  <si>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강화교통17F1</t>
  </si>
  <si>
    <t>강화교통17F2</t>
  </si>
  <si>
    <t>강화교통70F2</t>
  </si>
  <si>
    <t>강화교통70D4</t>
  </si>
  <si>
    <t>강화교통71D2</t>
  </si>
  <si>
    <t>강화교통71F4</t>
  </si>
  <si>
    <t>강화교통800C3</t>
  </si>
  <si>
    <t>강화교통800F2</t>
  </si>
  <si>
    <t>구택회</t>
  </si>
  <si>
    <t>5032264</t>
  </si>
  <si>
    <t>김선기</t>
  </si>
  <si>
    <t>5037905</t>
  </si>
  <si>
    <t>100%(1명)</t>
  </si>
  <si>
    <t>0%(0명)</t>
  </si>
  <si>
    <t>8%(1명)</t>
  </si>
  <si>
    <t>25%(3명)</t>
  </si>
  <si>
    <t>17%(2명)</t>
  </si>
  <si>
    <t>▽</t>
  </si>
  <si>
    <t>=</t>
  </si>
  <si>
    <t>70바3704</t>
  </si>
  <si>
    <t>김윤권</t>
  </si>
  <si>
    <t>5039601</t>
  </si>
  <si>
    <t>노영운</t>
  </si>
  <si>
    <t>5037543</t>
  </si>
  <si>
    <t>백정기</t>
  </si>
  <si>
    <t>5035035</t>
  </si>
  <si>
    <t>이제강</t>
  </si>
  <si>
    <t>5036014</t>
  </si>
  <si>
    <t>[24년 8월] 급감속관리 명단</t>
    <phoneticPr fontId="2" type="noConversion"/>
  </si>
  <si>
    <t>24'08</t>
    <phoneticPr fontId="2" type="noConversion"/>
  </si>
  <si>
    <t>분석기간: 24.08.01-24.08.28</t>
  </si>
  <si>
    <t>개선율(유카전)</t>
  </si>
  <si>
    <t>15위/(32개사)</t>
  </si>
  <si>
    <t>인천전체</t>
  </si>
  <si>
    <t>50%(6명)</t>
  </si>
  <si>
    <t>44%(4명)</t>
  </si>
  <si>
    <t>25%(2명)</t>
  </si>
  <si>
    <t>56%(5명)</t>
  </si>
  <si>
    <t>100%(3명)</t>
  </si>
  <si>
    <t>75%(6명)</t>
  </si>
  <si>
    <t>100%(5명)</t>
  </si>
  <si>
    <t>[24년 9월] 특별관리 운행사원 명단</t>
  </si>
  <si>
    <t>하기사원님, 9월에는 꼭 "C등급" 이상 달성 바랍니다.</t>
  </si>
  <si>
    <t>8~9월 연속 ,D/F 등급시 9월초, 대면교육대상입니다.</t>
  </si>
  <si>
    <t>[24.08월 D,F 등급 운행사원]</t>
  </si>
  <si>
    <t>9월 한달간, 연비등급관리 대장에 서명할 수 있도록 적극 활용하십시오.</t>
  </si>
  <si>
    <t>강화교통17F3</t>
  </si>
  <si>
    <t>60-560-5</t>
  </si>
  <si>
    <t>강화교통60-5F2</t>
  </si>
  <si>
    <t>강화교통60-5F3</t>
  </si>
  <si>
    <t>강화교통60-5F1</t>
  </si>
  <si>
    <t>강화교통60-5F4</t>
  </si>
  <si>
    <t>강화교통60-5F5</t>
  </si>
  <si>
    <t>강화교통70F5</t>
  </si>
  <si>
    <t>강화교통70F3</t>
  </si>
  <si>
    <t>강화교통70F4</t>
  </si>
  <si>
    <t>강화교통71F5</t>
  </si>
  <si>
    <t>강화교통71F6</t>
  </si>
  <si>
    <t>강화교통800C6</t>
  </si>
  <si>
    <t>강화교통800D1</t>
  </si>
  <si>
    <t>강화교통800C5</t>
  </si>
  <si>
    <t>강화교통800C4</t>
  </si>
  <si>
    <t>강화교통800F3</t>
  </si>
  <si>
    <t>801801</t>
  </si>
  <si>
    <t>강화교통801S1</t>
  </si>
  <si>
    <t>NULL</t>
  </si>
  <si>
    <t>5031722</t>
  </si>
  <si>
    <t>5031722315.646</t>
  </si>
  <si>
    <t>5034405</t>
  </si>
  <si>
    <t>5034405969.218</t>
  </si>
  <si>
    <t>50393452118.396</t>
  </si>
  <si>
    <t>50334444365.218</t>
  </si>
  <si>
    <t>50339864802.256</t>
  </si>
  <si>
    <t>5032653921.817</t>
  </si>
  <si>
    <t>5038034721.898</t>
  </si>
  <si>
    <t>50352223030.196</t>
  </si>
  <si>
    <t>5032993231.984</t>
  </si>
  <si>
    <t>50322643469.77</t>
  </si>
  <si>
    <t>50333782510.612</t>
  </si>
  <si>
    <t>5039721017.948</t>
  </si>
  <si>
    <t>50383684028.98</t>
  </si>
  <si>
    <t>50327241437.098</t>
  </si>
  <si>
    <t>5039192642.473</t>
  </si>
  <si>
    <t>5037619658.802</t>
  </si>
  <si>
    <t>50340593507.286</t>
  </si>
  <si>
    <t>50379055679.53</t>
  </si>
  <si>
    <t>50316583444.427</t>
  </si>
  <si>
    <t>50341063531.59</t>
  </si>
  <si>
    <t>5039601442.926</t>
  </si>
  <si>
    <t>50346842442.141</t>
  </si>
  <si>
    <t>50310523192.402</t>
  </si>
  <si>
    <t>50360773829.76</t>
  </si>
  <si>
    <t>50323773681.973</t>
  </si>
  <si>
    <t>50332332243.193</t>
  </si>
  <si>
    <t>503255711381.001</t>
  </si>
  <si>
    <t>50381334893.393</t>
  </si>
  <si>
    <t>5037147961.444</t>
  </si>
  <si>
    <t>50375433195.797</t>
  </si>
  <si>
    <t>5036409555.919</t>
  </si>
  <si>
    <t>50362693864.633</t>
  </si>
  <si>
    <t>50355844889.901</t>
  </si>
  <si>
    <t>5036982779.719</t>
  </si>
  <si>
    <t>503493752.546</t>
  </si>
  <si>
    <t>50359063490.737</t>
  </si>
  <si>
    <t>50347434524.814</t>
  </si>
  <si>
    <t>50367193416.675</t>
  </si>
  <si>
    <t>5036983585.277</t>
  </si>
  <si>
    <t>5034156722.341</t>
  </si>
  <si>
    <t>50328243696.865</t>
  </si>
  <si>
    <t>5031862644.512</t>
  </si>
  <si>
    <t>5035292904.255</t>
  </si>
  <si>
    <t>50350352760.374</t>
  </si>
  <si>
    <t>5037711367.361</t>
  </si>
  <si>
    <t>50334491288.115</t>
  </si>
  <si>
    <t>50345033228.253</t>
  </si>
  <si>
    <t>50351412167.869</t>
  </si>
  <si>
    <t>50365553508.033</t>
  </si>
  <si>
    <t>50368602996.495</t>
  </si>
  <si>
    <t>50393963227.379</t>
  </si>
  <si>
    <t>50330551714.229</t>
  </si>
  <si>
    <t>50325433297.332</t>
  </si>
  <si>
    <t>50395603346.546</t>
  </si>
  <si>
    <t>50368262244.696</t>
  </si>
  <si>
    <t>50314483633.089</t>
  </si>
  <si>
    <t>50358623218.249</t>
  </si>
  <si>
    <t>50335603430.509</t>
  </si>
  <si>
    <t>50399173964.819</t>
  </si>
  <si>
    <t>5033354771.262</t>
  </si>
  <si>
    <t>5037032797.906</t>
  </si>
  <si>
    <t>50329644373.487</t>
  </si>
  <si>
    <t>5036571686.363</t>
  </si>
  <si>
    <t>50357863209.648</t>
  </si>
  <si>
    <t>50353451659.904</t>
  </si>
  <si>
    <t>50360143529.606</t>
  </si>
  <si>
    <t>50391282360.791</t>
  </si>
  <si>
    <t>5035451813.047</t>
  </si>
  <si>
    <t>50398823309.56</t>
  </si>
  <si>
    <t>50374493638.831</t>
  </si>
  <si>
    <t>5039498749.216</t>
  </si>
  <si>
    <t>50368103602.145</t>
  </si>
  <si>
    <t>50385783662.788</t>
  </si>
  <si>
    <t>50343373658.888</t>
  </si>
  <si>
    <t>50310023434.004</t>
  </si>
  <si>
    <t>50361633452.909</t>
  </si>
  <si>
    <t>50315363189.271</t>
  </si>
  <si>
    <t>50360482830.771</t>
  </si>
  <si>
    <t>50365383318.293</t>
  </si>
  <si>
    <t>5031362513.335</t>
  </si>
  <si>
    <t>503819515.864</t>
  </si>
  <si>
    <t>50317101076.947</t>
  </si>
  <si>
    <t>50331504080.421</t>
  </si>
  <si>
    <t>50348802359.049</t>
  </si>
  <si>
    <t>50328443581.455</t>
  </si>
  <si>
    <t>50344743606.004</t>
  </si>
  <si>
    <t>50397251122.69</t>
  </si>
  <si>
    <t>50320072639.862</t>
  </si>
  <si>
    <t>50317072074.349</t>
  </si>
  <si>
    <t>5036980765.988</t>
  </si>
  <si>
    <t>3%(3명)</t>
  </si>
  <si>
    <t>2%(2명)</t>
  </si>
  <si>
    <t>7%(6명)</t>
  </si>
  <si>
    <t>16%(14명)</t>
  </si>
  <si>
    <t>19%(17명)</t>
  </si>
  <si>
    <t>53%(48명)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</si>
</sst>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0"/>
      <color theme="2" tint="-0.499984740745262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00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0" fontId="54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59" fillId="2" borderId="0" xfId="0" applyFont="1" applyFill="1">
      <alignment vertical="center"/>
    </xf>
    <xf numFmtId="0" fontId="0" fillId="2" borderId="0" xfId="0" applyFill="1">
      <alignment vertical="center"/>
    </xf>
    <xf numFmtId="0" fontId="41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177" fontId="42" fillId="0" borderId="23" xfId="1" applyNumberFormat="1" applyFont="1" applyBorder="1" applyAlignment="1">
      <alignment horizontal="center" vertical="center" wrapText="1"/>
    </xf>
    <xf numFmtId="178" fontId="42" fillId="0" borderId="23" xfId="2" applyNumberFormat="1" applyFont="1" applyBorder="1" applyAlignment="1">
      <alignment horizontal="right" vertical="center" wrapText="1"/>
    </xf>
    <xf numFmtId="10" fontId="43" fillId="10" borderId="23" xfId="2" applyNumberFormat="1" applyFont="1" applyFill="1" applyBorder="1" applyAlignment="1">
      <alignment horizontal="center" vertical="center" wrapText="1"/>
    </xf>
    <xf numFmtId="178" fontId="43" fillId="0" borderId="24" xfId="2" applyNumberFormat="1" applyFont="1" applyBorder="1" applyAlignment="1">
      <alignment horizontal="right" vertical="center"/>
    </xf>
    <xf numFmtId="0" fontId="41" fillId="9" borderId="25" xfId="0" applyFont="1" applyFill="1" applyBorder="1" applyAlignment="1">
      <alignment horizontal="center" vertical="center"/>
    </xf>
    <xf numFmtId="10" fontId="42" fillId="0" borderId="26" xfId="2" applyNumberFormat="1" applyFont="1" applyBorder="1" applyAlignment="1">
      <alignment horizontal="center" vertical="center" wrapText="1"/>
    </xf>
    <xf numFmtId="177" fontId="42" fillId="0" borderId="28" xfId="1" applyNumberFormat="1" applyFont="1" applyBorder="1" applyAlignment="1">
      <alignment horizontal="center" vertical="center" wrapText="1"/>
    </xf>
    <xf numFmtId="177" fontId="43" fillId="10" borderId="28" xfId="1" applyNumberFormat="1" applyFont="1" applyFill="1" applyBorder="1" applyAlignment="1">
      <alignment horizontal="center" vertical="center" wrapText="1"/>
    </xf>
    <xf numFmtId="9" fontId="43" fillId="0" borderId="29" xfId="2" applyFont="1" applyBorder="1" applyAlignment="1">
      <alignment horizontal="center" vertical="center"/>
    </xf>
    <xf numFmtId="0" fontId="41" fillId="9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10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9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10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9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10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9" borderId="39" xfId="0" applyFont="1" applyFill="1" applyBorder="1" applyAlignment="1">
      <alignment horizontal="center" vertical="center"/>
    </xf>
    <xf numFmtId="177" fontId="45" fillId="6" borderId="40" xfId="1" applyNumberFormat="1" applyFont="1" applyFill="1" applyBorder="1" applyAlignment="1">
      <alignment horizontal="center" vertical="center" wrapText="1"/>
    </xf>
    <xf numFmtId="177" fontId="45" fillId="10" borderId="40" xfId="1" applyNumberFormat="1" applyFont="1" applyFill="1" applyBorder="1" applyAlignment="1">
      <alignment horizontal="center" vertical="center" wrapText="1"/>
    </xf>
    <xf numFmtId="0" fontId="41" fillId="6" borderId="41" xfId="0" applyFont="1" applyFill="1" applyBorder="1" applyAlignment="1">
      <alignment horizontal="center" vertical="center"/>
    </xf>
    <xf numFmtId="0" fontId="41" fillId="9" borderId="44" xfId="0" applyFont="1" applyFill="1" applyBorder="1" applyAlignment="1">
      <alignment horizontal="center" vertical="center"/>
    </xf>
    <xf numFmtId="0" fontId="41" fillId="10" borderId="45" xfId="0" applyFont="1" applyFill="1" applyBorder="1" applyAlignment="1">
      <alignment horizontal="center" vertical="center" wrapText="1"/>
    </xf>
    <xf numFmtId="0" fontId="41" fillId="10" borderId="46" xfId="0" applyFont="1" applyFill="1" applyBorder="1" applyAlignment="1">
      <alignment horizontal="center" vertical="center" wrapText="1"/>
    </xf>
    <xf numFmtId="0" fontId="57" fillId="9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9" borderId="47" xfId="0" applyFont="1" applyFill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185" fontId="71" fillId="0" borderId="49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0" fontId="76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93" fontId="41" fillId="9" borderId="27" xfId="0" applyNumberFormat="1" applyFont="1" applyFill="1" applyBorder="1" applyAlignment="1">
      <alignment horizontal="center" vertical="center"/>
    </xf>
    <xf numFmtId="194" fontId="41" fillId="9" borderId="22" xfId="0" applyNumberFormat="1" applyFont="1" applyFill="1" applyBorder="1" applyAlignment="1">
      <alignment horizontal="center" vertical="center"/>
    </xf>
    <xf numFmtId="9" fontId="78" fillId="0" borderId="24" xfId="2" applyFont="1" applyBorder="1" applyAlignment="1">
      <alignment horizontal="center" vertical="center"/>
    </xf>
    <xf numFmtId="178" fontId="78" fillId="0" borderId="24" xfId="2" applyNumberFormat="1" applyFont="1" applyBorder="1" applyAlignment="1">
      <alignment horizontal="center" vertical="center"/>
    </xf>
    <xf numFmtId="0" fontId="38" fillId="13" borderId="0" xfId="1" applyNumberFormat="1" applyFont="1" applyFill="1" applyBorder="1" applyAlignment="1">
      <alignment horizontal="center" vertical="center"/>
    </xf>
    <xf numFmtId="0" fontId="38" fillId="6" borderId="0" xfId="1" applyNumberFormat="1" applyFont="1" applyFill="1" applyBorder="1" applyAlignment="1">
      <alignment horizontal="center" vertical="center"/>
    </xf>
    <xf numFmtId="49" fontId="38" fillId="6" borderId="0" xfId="1" applyNumberFormat="1" applyFont="1" applyFill="1" applyBorder="1" applyAlignment="1">
      <alignment horizontal="center" vertical="center"/>
    </xf>
    <xf numFmtId="177" fontId="29" fillId="0" borderId="0" xfId="1" applyNumberFormat="1" applyFont="1" applyFill="1" applyBorder="1">
      <alignment vertical="center"/>
    </xf>
    <xf numFmtId="0" fontId="3" fillId="7" borderId="0" xfId="569" applyFill="1">
      <alignment vertical="center"/>
    </xf>
    <xf numFmtId="0" fontId="33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59" fillId="2" borderId="0" xfId="569" applyFont="1" applyFill="1">
      <alignment vertical="center"/>
    </xf>
    <xf numFmtId="0" fontId="3" fillId="2" borderId="0" xfId="569" applyFill="1">
      <alignment vertical="center"/>
    </xf>
    <xf numFmtId="0" fontId="69" fillId="0" borderId="0" xfId="569" applyFont="1">
      <alignment vertical="center"/>
    </xf>
    <xf numFmtId="0" fontId="70" fillId="0" borderId="0" xfId="569" applyFont="1">
      <alignment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right" vertical="center"/>
    </xf>
    <xf numFmtId="191" fontId="79" fillId="16" borderId="0" xfId="562" applyNumberFormat="1" applyFont="1" applyFill="1" applyAlignment="1">
      <alignment horizontal="right" vertical="center"/>
    </xf>
    <xf numFmtId="41" fontId="29" fillId="0" borderId="0" xfId="1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9" fontId="66" fillId="15" borderId="0" xfId="563" applyFont="1" applyFill="1" applyBorder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10" fontId="6" fillId="16" borderId="0" xfId="563" applyNumberFormat="1" applyFont="1" applyFill="1" applyBorder="1" applyAlignment="1">
      <alignment horizontal="right"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49" fontId="79" fillId="15" borderId="0" xfId="562" applyNumberFormat="1" applyFont="1" applyFill="1" applyAlignment="1">
      <alignment horizontal="center" vertical="center" wrapText="1"/>
    </xf>
    <xf numFmtId="185" fontId="51" fillId="0" borderId="0" xfId="569" applyNumberFormat="1" applyFont="1" applyAlignment="1">
      <alignment horizontal="center" vertical="center"/>
    </xf>
    <xf numFmtId="185" fontId="51" fillId="0" borderId="0" xfId="569" applyNumberFormat="1" applyFont="1" applyAlignment="1">
      <alignment horizontal="left" vertical="center" indent="1"/>
    </xf>
    <xf numFmtId="185" fontId="36" fillId="0" borderId="0" xfId="569" applyNumberFormat="1" applyFont="1" applyAlignment="1">
      <alignment horizontal="center" vertical="center"/>
    </xf>
    <xf numFmtId="0" fontId="80" fillId="9" borderId="22" xfId="0" applyFont="1" applyFill="1" applyBorder="1" applyAlignment="1">
      <alignment horizontal="center" vertical="center"/>
    </xf>
    <xf numFmtId="0" fontId="81" fillId="0" borderId="0" xfId="0" applyFont="1">
      <alignment vertical="center"/>
    </xf>
    <xf numFmtId="188" fontId="81" fillId="0" borderId="0" xfId="2" applyNumberFormat="1" applyFont="1">
      <alignment vertical="center"/>
    </xf>
    <xf numFmtId="0" fontId="50" fillId="13" borderId="0" xfId="0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569" applyNumberFormat="1" applyFont="1" applyAlignment="1">
      <alignment horizontal="left" vertical="center" indent="1"/>
    </xf>
    <xf numFmtId="187" fontId="53" fillId="10" borderId="50" xfId="2" applyNumberFormat="1" applyFont="1" applyFill="1" applyBorder="1" applyAlignment="1">
      <alignment horizontal="center" vertical="center"/>
    </xf>
    <xf numFmtId="187" fontId="53" fillId="10" borderId="51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</cellXfs>
  <cellStyles count="571">
    <cellStyle name="나쁨 2" xfId="568" xr:uid="{EBFE0940-9C4E-4ABB-8D96-35993542EFAF}"/>
    <cellStyle name="백분율" xfId="2" builtinId="5"/>
    <cellStyle name="백분율 2" xfId="563" xr:uid="{D6A3D204-8C70-4A7D-BF58-53F115410276}"/>
    <cellStyle name="백분율 2 2" xfId="570" xr:uid="{B2156042-6A9D-4B44-9DEB-FA03B9A49AEB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450259B5-D9C3-4210-91A5-0A42B3E93CDF}"/>
    <cellStyle name="표준 2 4" xfId="3" xr:uid="{F025CCA9-607F-40C4-B9F4-A4606A80B63C}"/>
    <cellStyle name="표준 3" xfId="565" xr:uid="{60C4FBB4-F171-472B-9713-681973E66964}"/>
  </cellStyles>
  <dxfs count="43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강화교통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22C-4EEF-A982-00C6F6607752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655-4C07-B356-D28A1569E3BD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9519-411C-830C-3F7ED3D8AC0F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C604-45CC-A6C5-DA684621F920}"/>
              </c:ext>
            </c:extLst>
          </c:dPt>
          <c:dPt>
            <c:idx val="7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C4FB-42D1-BB83-15626D1A010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종합!$H$11:$H$18</c:f>
              <c:numCache>
                <c:formatCode>"유카후("0"월)"</c:formatCode>
                <c:ptCount val="8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종합!$J$11:$J$18</c:f>
              <c:numCache>
                <c:formatCode>_-* #,##0.00_-;\-* #,##0.00_-;_-* "-"_-;_-@_-</c:formatCode>
                <c:ptCount val="8"/>
                <c:pt idx="0">
                  <c:v>2.353119973900911</c:v>
                </c:pt>
                <c:pt idx="1">
                  <c:v>2.7445162607845668</c:v>
                </c:pt>
                <c:pt idx="2">
                  <c:v>2.7357451632855105</c:v>
                </c:pt>
                <c:pt idx="3">
                  <c:v>2.6420339028428601</c:v>
                </c:pt>
                <c:pt idx="4">
                  <c:v>2.5573965261116522</c:v>
                </c:pt>
                <c:pt idx="5">
                  <c:v>2.4239591632996063</c:v>
                </c:pt>
                <c:pt idx="6">
                  <c:v>2.4270216770598303</c:v>
                </c:pt>
                <c:pt idx="7">
                  <c:v>2.370415934010766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8"/>
          <c:min val="2.29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종합!$H$32:$H$37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종합!$N$26:$N$31</c:f>
              <c:numCache>
                <c:formatCode>0%</c:formatCode>
                <c:ptCount val="6"/>
                <c:pt idx="0">
                  <c:v>3.3333333333333333E-2</c:v>
                </c:pt>
                <c:pt idx="1">
                  <c:v>2.2222222222222223E-2</c:v>
                </c:pt>
                <c:pt idx="2">
                  <c:v>6.6666666666666666E-2</c:v>
                </c:pt>
                <c:pt idx="3">
                  <c:v>0.15555555555555556</c:v>
                </c:pt>
                <c:pt idx="4">
                  <c:v>0.18888888888888888</c:v>
                </c:pt>
                <c:pt idx="5">
                  <c:v>0.53333333333333333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70 </c:v>
                </c:pt>
                <c:pt idx="3">
                  <c:v> 17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0.55555555555555558</c:v>
                </c:pt>
                <c:pt idx="3">
                  <c:v>1</c:v>
                </c:pt>
                <c:pt idx="4">
                  <c:v>0.75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70 </c:v>
                </c:pt>
                <c:pt idx="3">
                  <c:v> 17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</c:v>
                </c:pt>
                <c:pt idx="1">
                  <c:v>8.3333333333333329E-2</c:v>
                </c:pt>
                <c:pt idx="2">
                  <c:v>0.44444444444444442</c:v>
                </c:pt>
                <c:pt idx="3">
                  <c:v>0</c:v>
                </c:pt>
                <c:pt idx="4">
                  <c:v>0.25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70 </c:v>
                </c:pt>
                <c:pt idx="3">
                  <c:v> 17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70 </c:v>
                </c:pt>
                <c:pt idx="3">
                  <c:v> 17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</c:v>
                </c:pt>
                <c:pt idx="1">
                  <c:v>0.16666666666666666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70 </c:v>
                </c:pt>
                <c:pt idx="3">
                  <c:v> 17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70 </c:v>
                </c:pt>
                <c:pt idx="3">
                  <c:v> 17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종합!$M$63:$R$63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70 </c:v>
                </c:pt>
                <c:pt idx="3">
                  <c:v> 17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20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728382</xdr:colOff>
      <xdr:row>8</xdr:row>
      <xdr:rowOff>381000</xdr:rowOff>
    </xdr:from>
    <xdr:to>
      <xdr:col>2</xdr:col>
      <xdr:colOff>190500</xdr:colOff>
      <xdr:row>15</xdr:row>
      <xdr:rowOff>156882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29235" y="2566147"/>
          <a:ext cx="392206" cy="239805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173690</xdr:colOff>
      <xdr:row>11</xdr:row>
      <xdr:rowOff>103656</xdr:rowOff>
    </xdr:from>
    <xdr:to>
      <xdr:col>2</xdr:col>
      <xdr:colOff>274547</xdr:colOff>
      <xdr:row>13</xdr:row>
      <xdr:rowOff>6726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74543" y="3745568"/>
          <a:ext cx="1030945" cy="48577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29</xdr:row>
      <xdr:rowOff>0</xdr:rowOff>
    </xdr:from>
    <xdr:to>
      <xdr:col>6</xdr:col>
      <xdr:colOff>790016</xdr:colOff>
      <xdr:row>37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51</xdr:row>
      <xdr:rowOff>303679</xdr:rowOff>
    </xdr:from>
    <xdr:to>
      <xdr:col>10</xdr:col>
      <xdr:colOff>829235</xdr:colOff>
      <xdr:row>60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53</xdr:row>
      <xdr:rowOff>145773</xdr:rowOff>
    </xdr:from>
    <xdr:to>
      <xdr:col>10</xdr:col>
      <xdr:colOff>794931</xdr:colOff>
      <xdr:row>58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29</xdr:row>
      <xdr:rowOff>33618</xdr:rowOff>
    </xdr:from>
    <xdr:to>
      <xdr:col>6</xdr:col>
      <xdr:colOff>761218</xdr:colOff>
      <xdr:row>29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08530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208888</xdr:colOff>
      <xdr:row>14</xdr:row>
      <xdr:rowOff>67235</xdr:rowOff>
    </xdr:from>
    <xdr:to>
      <xdr:col>5</xdr:col>
      <xdr:colOff>493058</xdr:colOff>
      <xdr:row>14</xdr:row>
      <xdr:rowOff>93313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8BA6387E-07DE-4270-8948-12FE14F26609}"/>
            </a:ext>
          </a:extLst>
        </xdr:cNvPr>
        <xdr:cNvCxnSpPr/>
      </xdr:nvCxnSpPr>
      <xdr:spPr>
        <a:xfrm flipV="1">
          <a:off x="3862006" y="4583206"/>
          <a:ext cx="284170" cy="2607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717990</xdr:colOff>
      <xdr:row>12</xdr:row>
      <xdr:rowOff>199566</xdr:rowOff>
    </xdr:from>
    <xdr:to>
      <xdr:col>6</xdr:col>
      <xdr:colOff>818</xdr:colOff>
      <xdr:row>14</xdr:row>
      <xdr:rowOff>99580</xdr:rowOff>
    </xdr:to>
    <xdr:sp macro="" textlink="$K$17">
      <xdr:nvSpPr>
        <xdr:cNvPr id="21" name="TextBox 20">
          <a:extLst>
            <a:ext uri="{FF2B5EF4-FFF2-40B4-BE49-F238E27FC236}">
              <a16:creationId xmlns:a16="http://schemas.microsoft.com/office/drawing/2014/main" id="{0D5E696D-9EE1-46CC-9117-BC0EF7F0BA3B}"/>
            </a:ext>
          </a:extLst>
        </xdr:cNvPr>
        <xdr:cNvSpPr txBox="1"/>
      </xdr:nvSpPr>
      <xdr:spPr>
        <a:xfrm>
          <a:off x="3497049" y="4132831"/>
          <a:ext cx="1030945" cy="48272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C3B09D8-9F17-4A79-BEB2-6E337AFAD41A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601449</xdr:colOff>
      <xdr:row>13</xdr:row>
      <xdr:rowOff>183878</xdr:rowOff>
    </xdr:from>
    <xdr:to>
      <xdr:col>6</xdr:col>
      <xdr:colOff>758336</xdr:colOff>
      <xdr:row>15</xdr:row>
      <xdr:rowOff>83892</xdr:rowOff>
    </xdr:to>
    <xdr:sp macro="" textlink="$K$18">
      <xdr:nvSpPr>
        <xdr:cNvPr id="17" name="TextBox 16">
          <a:extLst>
            <a:ext uri="{FF2B5EF4-FFF2-40B4-BE49-F238E27FC236}">
              <a16:creationId xmlns:a16="http://schemas.microsoft.com/office/drawing/2014/main" id="{212FBA52-301B-4891-9BD9-B7A53CF96829}"/>
            </a:ext>
          </a:extLst>
        </xdr:cNvPr>
        <xdr:cNvSpPr txBox="1"/>
      </xdr:nvSpPr>
      <xdr:spPr>
        <a:xfrm>
          <a:off x="4254567" y="4408496"/>
          <a:ext cx="1030945" cy="48272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A300427-97B7-4C99-831A-F73F51AB09F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798318</xdr:colOff>
      <xdr:row>14</xdr:row>
      <xdr:rowOff>66419</xdr:rowOff>
    </xdr:from>
    <xdr:to>
      <xdr:col>6</xdr:col>
      <xdr:colOff>190501</xdr:colOff>
      <xdr:row>15</xdr:row>
      <xdr:rowOff>156882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1E561D82-9628-4CF3-9D00-ED87AC8F0DC4}"/>
            </a:ext>
          </a:extLst>
        </xdr:cNvPr>
        <xdr:cNvCxnSpPr/>
      </xdr:nvCxnSpPr>
      <xdr:spPr>
        <a:xfrm>
          <a:off x="4451436" y="4582390"/>
          <a:ext cx="266241" cy="38181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9B0FF54-862A-43B9-90BD-60AC49708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FD963115-1D53-4036-BB2C-64431FBFDCEA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0DCB132-DF9D-4EBC-B2E4-723E44800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4" width="9.140625" style="39"/>
    <col min="25" max="25" width="9.140625" style="291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111</v>
      </c>
      <c r="C2" s="57"/>
      <c r="D2" s="57"/>
      <c r="E2" s="57"/>
      <c r="F2" s="57"/>
      <c r="G2" s="57"/>
      <c r="H2" s="57"/>
      <c r="I2" s="57"/>
      <c r="J2" s="57"/>
      <c r="K2" s="63" t="s">
        <v>450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113</v>
      </c>
      <c r="C4" s="295" t="s">
        <v>38</v>
      </c>
      <c r="D4" s="295"/>
      <c r="E4" s="62" t="s">
        <v>112</v>
      </c>
      <c r="F4" s="62" t="s">
        <v>64</v>
      </c>
      <c r="G4" s="293" t="s">
        <v>115</v>
      </c>
      <c r="H4" s="38"/>
      <c r="I4" s="38"/>
      <c r="J4" s="94" t="s">
        <v>35</v>
      </c>
      <c r="K4" s="94" t="s">
        <v>36</v>
      </c>
    </row>
    <row r="5" spans="1:28" ht="48.75" customHeight="1">
      <c r="B5" s="287" t="s">
        <v>449</v>
      </c>
      <c r="C5" s="296" t="s">
        <v>232</v>
      </c>
      <c r="D5" s="296"/>
      <c r="E5" s="288">
        <v>6</v>
      </c>
      <c r="F5" s="287">
        <v>49</v>
      </c>
      <c r="G5" s="289" t="s">
        <v>67</v>
      </c>
      <c r="H5" s="38"/>
      <c r="I5" s="38"/>
      <c r="J5" s="93" t="s">
        <v>50</v>
      </c>
      <c r="K5" s="92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67"/>
    </row>
    <row r="7" spans="1:28" ht="16.5" customHeight="1">
      <c r="B7" s="52" t="s">
        <v>129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4"/>
      <c r="P9" s="294"/>
    </row>
    <row r="10" spans="1:28" ht="23.25" customHeight="1" thickBot="1">
      <c r="G10" s="6"/>
      <c r="H10" s="199" t="s">
        <v>91</v>
      </c>
      <c r="I10" s="200" t="s">
        <v>92</v>
      </c>
      <c r="J10" s="201" t="str">
        <f>C5</f>
        <v>강화교통</v>
      </c>
      <c r="K10" s="202" t="s">
        <v>93</v>
      </c>
      <c r="X10" s="267"/>
      <c r="Z10" s="39"/>
      <c r="AA10" s="39"/>
      <c r="AB10" s="39"/>
    </row>
    <row r="11" spans="1:28" ht="23.25" customHeight="1" thickTop="1">
      <c r="G11" s="6"/>
      <c r="H11" s="238">
        <v>1</v>
      </c>
      <c r="I11" s="196">
        <v>2.0099999999999998</v>
      </c>
      <c r="J11" s="197">
        <v>2.353119973900911</v>
      </c>
      <c r="K11" s="198"/>
      <c r="M11" s="2"/>
      <c r="Y11" s="292"/>
      <c r="Z11" s="245"/>
      <c r="AA11" s="236"/>
      <c r="AB11" s="39"/>
    </row>
    <row r="12" spans="1:28" ht="23.25" customHeight="1">
      <c r="G12" s="6"/>
      <c r="H12" s="239">
        <v>2</v>
      </c>
      <c r="I12" s="190">
        <v>2.3662575846193561</v>
      </c>
      <c r="J12" s="197">
        <v>2.7445162607845668</v>
      </c>
      <c r="K12" s="240">
        <v>0.16633078263103362</v>
      </c>
      <c r="M12" s="236"/>
      <c r="Y12" s="292"/>
      <c r="Z12" s="245"/>
      <c r="AA12" s="236"/>
      <c r="AB12" s="39"/>
    </row>
    <row r="13" spans="1:28" ht="23.25" customHeight="1">
      <c r="G13" s="6"/>
      <c r="H13" s="239">
        <v>3</v>
      </c>
      <c r="I13" s="190">
        <v>2.37</v>
      </c>
      <c r="J13" s="197">
        <v>2.7357451632855105</v>
      </c>
      <c r="K13" s="241">
        <v>-3.195862828135998E-3</v>
      </c>
      <c r="M13" s="236"/>
      <c r="Y13" s="292"/>
      <c r="Z13" s="245"/>
      <c r="AA13" s="236"/>
      <c r="AB13" s="39"/>
    </row>
    <row r="14" spans="1:28" ht="23.25" customHeight="1">
      <c r="G14" s="6"/>
      <c r="H14" s="239">
        <v>4</v>
      </c>
      <c r="I14" s="190">
        <v>2.33</v>
      </c>
      <c r="J14" s="197">
        <v>2.6420339028428601</v>
      </c>
      <c r="K14" s="241">
        <v>-3.4254382206457934E-2</v>
      </c>
      <c r="M14" s="236"/>
      <c r="Y14" s="292"/>
      <c r="Z14" s="245"/>
      <c r="AA14" s="236"/>
      <c r="AB14" s="39"/>
    </row>
    <row r="15" spans="1:28" ht="23.25" customHeight="1">
      <c r="G15" s="6"/>
      <c r="H15" s="239">
        <v>5</v>
      </c>
      <c r="I15" s="190">
        <v>2.2850259626150282</v>
      </c>
      <c r="J15" s="197">
        <v>2.5573965261116522</v>
      </c>
      <c r="K15" s="241">
        <v>-3.2034932118068959E-2</v>
      </c>
      <c r="M15" s="236"/>
      <c r="Y15" s="292"/>
      <c r="Z15" s="245"/>
      <c r="AA15" s="236"/>
      <c r="AB15" s="39"/>
    </row>
    <row r="16" spans="1:28" ht="23.25" customHeight="1">
      <c r="G16" s="6"/>
      <c r="H16" s="239">
        <v>6</v>
      </c>
      <c r="I16" s="190">
        <v>2.0664933427553414</v>
      </c>
      <c r="J16" s="197">
        <v>2.4239591632996063</v>
      </c>
      <c r="K16" s="241">
        <v>-5.2177032951135072E-2</v>
      </c>
      <c r="M16" s="236"/>
      <c r="Y16" s="292"/>
      <c r="Z16" s="245"/>
      <c r="AA16" s="236"/>
      <c r="AB16" s="39"/>
    </row>
    <row r="17" spans="2:28" ht="23.25" customHeight="1">
      <c r="G17" s="6"/>
      <c r="H17" s="239">
        <v>7</v>
      </c>
      <c r="I17" s="190">
        <v>2.13</v>
      </c>
      <c r="J17" s="197">
        <v>2.4270216770598303</v>
      </c>
      <c r="K17" s="241">
        <v>1.2634345522781754E-3</v>
      </c>
      <c r="M17" s="236"/>
      <c r="Y17" s="292"/>
      <c r="Z17" s="245"/>
      <c r="AA17" s="236"/>
      <c r="AB17" s="39"/>
    </row>
    <row r="18" spans="2:28" ht="23.25" customHeight="1">
      <c r="G18" s="6"/>
      <c r="H18" s="239">
        <v>8</v>
      </c>
      <c r="I18" s="190">
        <v>2.08</v>
      </c>
      <c r="J18" s="197">
        <v>2.370415934010766</v>
      </c>
      <c r="K18" s="241">
        <v>-2.3323130396444736E-2</v>
      </c>
      <c r="M18" s="236"/>
      <c r="Y18" s="292"/>
      <c r="Z18" s="245"/>
      <c r="AA18" s="236"/>
      <c r="AB18" s="39"/>
    </row>
    <row r="19" spans="2:28" ht="23.25" customHeight="1">
      <c r="G19" s="6"/>
      <c r="H19" s="290" t="s">
        <v>451</v>
      </c>
      <c r="I19" s="191">
        <v>3.4825870646766344E-2</v>
      </c>
      <c r="J19" s="192">
        <v>7.350224511154968E-3</v>
      </c>
      <c r="K19" s="193">
        <v>-2.7475646135611376E-2</v>
      </c>
      <c r="M19" s="236"/>
      <c r="Y19" s="292"/>
      <c r="Z19" s="245"/>
      <c r="AA19" s="236"/>
      <c r="AB19" s="39"/>
    </row>
    <row r="20" spans="2:28" ht="23.25" customHeight="1">
      <c r="H20" s="194" t="s">
        <v>108</v>
      </c>
      <c r="I20" s="195"/>
      <c r="J20" s="297" t="s">
        <v>452</v>
      </c>
      <c r="K20" s="298"/>
      <c r="M20" s="236"/>
      <c r="X20" s="2"/>
      <c r="Y20" s="4"/>
      <c r="AB20" s="39"/>
    </row>
    <row r="21" spans="2:28" ht="9" customHeight="1">
      <c r="M21" s="236"/>
      <c r="X21" s="2"/>
      <c r="Y21" s="4"/>
      <c r="AB21" s="236"/>
    </row>
    <row r="22" spans="2:28" ht="16.5" customHeight="1">
      <c r="B22" s="52" t="s">
        <v>130</v>
      </c>
      <c r="C22" s="52"/>
      <c r="D22" s="51"/>
      <c r="E22" s="51"/>
      <c r="F22" s="51"/>
      <c r="G22" s="51"/>
      <c r="H22" s="51"/>
      <c r="I22" s="51"/>
      <c r="J22" s="51"/>
      <c r="K22" s="51"/>
      <c r="M22" s="236"/>
      <c r="X22" s="2"/>
      <c r="Y22" s="4"/>
      <c r="AB22" s="236"/>
    </row>
    <row r="23" spans="2:28" ht="27.75" customHeight="1">
      <c r="B23" s="56" t="s">
        <v>62</v>
      </c>
      <c r="C23" s="56" t="s">
        <v>100</v>
      </c>
      <c r="D23" s="56" t="s">
        <v>102</v>
      </c>
      <c r="E23" s="56" t="s">
        <v>103</v>
      </c>
      <c r="F23" s="56" t="s">
        <v>104</v>
      </c>
      <c r="G23" s="56" t="s">
        <v>105</v>
      </c>
      <c r="H23" s="56" t="s">
        <v>6</v>
      </c>
      <c r="I23" s="56" t="s">
        <v>7</v>
      </c>
      <c r="J23" s="56" t="s">
        <v>106</v>
      </c>
      <c r="K23" s="56" t="s">
        <v>72</v>
      </c>
      <c r="M23" s="236"/>
      <c r="X23" s="2"/>
      <c r="Y23" s="4"/>
      <c r="AB23" s="236"/>
    </row>
    <row r="24" spans="2:28" ht="23.25" customHeight="1">
      <c r="B24" s="74" t="s">
        <v>453</v>
      </c>
      <c r="C24" s="75">
        <v>8</v>
      </c>
      <c r="D24" s="76">
        <v>2.4024760968673828E-2</v>
      </c>
      <c r="E24" s="76">
        <v>0.35333295261639036</v>
      </c>
      <c r="F24" s="76">
        <v>0.16382011835429075</v>
      </c>
      <c r="G24" s="77">
        <v>14.671482739045402</v>
      </c>
      <c r="H24" s="78">
        <v>0.17850332337829755</v>
      </c>
      <c r="I24" s="78">
        <v>15.091555521337304</v>
      </c>
      <c r="J24" s="79">
        <v>2.0814280310754389</v>
      </c>
      <c r="K24" s="80" t="s">
        <v>67</v>
      </c>
      <c r="M24" s="236"/>
      <c r="N24" s="268" t="s">
        <v>118</v>
      </c>
      <c r="Y24" s="4"/>
    </row>
    <row r="25" spans="2:28" ht="22.5" customHeight="1">
      <c r="B25" s="232" t="s">
        <v>118</v>
      </c>
      <c r="C25" s="67">
        <v>8</v>
      </c>
      <c r="D25" s="68">
        <v>1.8868569484833089E-2</v>
      </c>
      <c r="E25" s="68">
        <v>0.30336967089413236</v>
      </c>
      <c r="F25" s="68">
        <v>0.20867532740606667</v>
      </c>
      <c r="G25" s="69">
        <v>15.527789473684209</v>
      </c>
      <c r="H25" s="70">
        <v>0.29663847917782521</v>
      </c>
      <c r="I25" s="70">
        <v>23.455143455997671</v>
      </c>
      <c r="J25" s="71">
        <v>2.370415934010766</v>
      </c>
      <c r="K25" s="72" t="s">
        <v>67</v>
      </c>
      <c r="M25" s="236"/>
      <c r="N25" s="39" t="s">
        <v>67</v>
      </c>
      <c r="O25" s="39">
        <v>90</v>
      </c>
      <c r="Y25" s="4"/>
    </row>
    <row r="26" spans="2:28" ht="22.5" customHeight="1">
      <c r="B26" s="53" t="s">
        <v>107</v>
      </c>
      <c r="C26" s="53"/>
      <c r="D26" s="65">
        <f>D25/D24-1</f>
        <v>-0.21461988698093437</v>
      </c>
      <c r="E26" s="65">
        <f t="shared" ref="E26:J26" si="0">E25/E24-1</f>
        <v>-0.14140566667299381</v>
      </c>
      <c r="F26" s="65">
        <f t="shared" si="0"/>
        <v>0.27380769530863347</v>
      </c>
      <c r="G26" s="65">
        <f t="shared" si="0"/>
        <v>5.836538473101327E-2</v>
      </c>
      <c r="H26" s="65">
        <f t="shared" si="0"/>
        <v>0.66180927931054168</v>
      </c>
      <c r="I26" s="65">
        <f t="shared" si="0"/>
        <v>0.55418991917933513</v>
      </c>
      <c r="J26" s="65">
        <f t="shared" si="0"/>
        <v>0.1388411699183334</v>
      </c>
      <c r="K26" s="66" t="str">
        <f>J20</f>
        <v>15위/(32개사)</v>
      </c>
      <c r="M26" s="2" t="s">
        <v>188</v>
      </c>
      <c r="N26" s="269">
        <v>3.3333333333333333E-2</v>
      </c>
      <c r="O26" s="39">
        <v>3</v>
      </c>
      <c r="X26" s="2"/>
      <c r="Y26" s="4"/>
    </row>
    <row r="27" spans="2:28" ht="22.5" customHeight="1">
      <c r="M27" s="2" t="s">
        <v>189</v>
      </c>
      <c r="N27" s="269">
        <v>2.2222222222222223E-2</v>
      </c>
      <c r="O27" s="39">
        <v>2</v>
      </c>
      <c r="X27" s="2"/>
      <c r="Y27" s="4"/>
    </row>
    <row r="28" spans="2:28" ht="17.25" customHeight="1">
      <c r="B28" s="52" t="s">
        <v>131</v>
      </c>
      <c r="C28" s="52"/>
      <c r="D28" s="51"/>
      <c r="E28" s="51"/>
      <c r="F28" s="51"/>
      <c r="G28" s="51"/>
      <c r="H28" s="51"/>
      <c r="I28" s="51"/>
      <c r="J28" s="51"/>
      <c r="K28" s="51"/>
      <c r="M28" s="2" t="s">
        <v>117</v>
      </c>
      <c r="N28" s="269">
        <v>6.6666666666666666E-2</v>
      </c>
      <c r="O28" s="39">
        <v>6</v>
      </c>
      <c r="X28" s="2"/>
      <c r="Y28" s="4"/>
    </row>
    <row r="29" spans="2:28" ht="22.5" customHeight="1">
      <c r="B29" s="60"/>
      <c r="C29" s="60"/>
      <c r="M29" s="2" t="s">
        <v>190</v>
      </c>
      <c r="N29" s="269">
        <v>0.15555555555555556</v>
      </c>
      <c r="O29" s="39">
        <v>14</v>
      </c>
      <c r="X29" s="2"/>
      <c r="Y29" s="4"/>
    </row>
    <row r="30" spans="2:28" ht="22.5" customHeight="1" thickBot="1">
      <c r="H30" s="203" t="s">
        <v>91</v>
      </c>
      <c r="I30" s="204" t="s">
        <v>92</v>
      </c>
      <c r="J30" s="205" t="str">
        <f>J10</f>
        <v>강화교통</v>
      </c>
      <c r="K30" s="206" t="s">
        <v>116</v>
      </c>
      <c r="M30" s="2" t="s">
        <v>191</v>
      </c>
      <c r="N30" s="269">
        <v>0.18888888888888888</v>
      </c>
      <c r="O30" s="39">
        <v>17</v>
      </c>
      <c r="X30" s="2"/>
      <c r="Y30" s="4"/>
    </row>
    <row r="31" spans="2:28" ht="22.5" customHeight="1" thickTop="1">
      <c r="H31" s="211" t="s">
        <v>110</v>
      </c>
      <c r="I31" s="212" t="s">
        <v>67</v>
      </c>
      <c r="J31" s="213" t="s">
        <v>67</v>
      </c>
      <c r="K31" s="214"/>
      <c r="M31" s="2" t="s">
        <v>76</v>
      </c>
      <c r="N31" s="269">
        <v>0.53333333333333333</v>
      </c>
      <c r="O31" s="39">
        <v>48</v>
      </c>
      <c r="X31" s="2"/>
      <c r="Z31" s="39"/>
      <c r="AA31" s="39"/>
      <c r="AB31" s="39"/>
    </row>
    <row r="32" spans="2:28" ht="21" customHeight="1">
      <c r="H32" s="207" t="s">
        <v>94</v>
      </c>
      <c r="I32" s="208">
        <v>2.4096385542168676E-2</v>
      </c>
      <c r="J32" s="209" t="s">
        <v>578</v>
      </c>
      <c r="K32" s="210">
        <v>9.2369477911646569E-3</v>
      </c>
      <c r="M32" s="2"/>
      <c r="X32" s="2"/>
      <c r="Z32" s="39"/>
      <c r="AA32" s="39"/>
      <c r="AB32" s="39"/>
    </row>
    <row r="33" spans="2:28" ht="21" customHeight="1">
      <c r="H33" s="182" t="s">
        <v>95</v>
      </c>
      <c r="I33" s="174">
        <v>4.0258595357037907E-2</v>
      </c>
      <c r="J33" s="183" t="s">
        <v>579</v>
      </c>
      <c r="K33" s="184">
        <v>-1.8036373134815684E-2</v>
      </c>
      <c r="L33" s="4"/>
      <c r="M33" s="2"/>
      <c r="X33" s="2"/>
      <c r="Z33" s="39"/>
      <c r="AA33" s="39"/>
      <c r="AB33" s="39"/>
    </row>
    <row r="34" spans="2:28" ht="21" customHeight="1">
      <c r="H34" s="181" t="s">
        <v>96</v>
      </c>
      <c r="I34" s="174">
        <v>9.22715251248898E-2</v>
      </c>
      <c r="J34" s="183" t="s">
        <v>580</v>
      </c>
      <c r="K34" s="184">
        <v>-2.5604858458223134E-2</v>
      </c>
      <c r="L34" s="4"/>
      <c r="M34" s="2"/>
      <c r="X34" s="2"/>
      <c r="Z34" s="39"/>
      <c r="AA34" s="39"/>
      <c r="AB34" s="39"/>
    </row>
    <row r="35" spans="2:28" ht="21" customHeight="1">
      <c r="H35" s="181" t="s">
        <v>99</v>
      </c>
      <c r="I35" s="174">
        <v>0.18806935057302379</v>
      </c>
      <c r="J35" s="183" t="s">
        <v>581</v>
      </c>
      <c r="K35" s="184">
        <v>-3.2513795017468233E-2</v>
      </c>
      <c r="L35" s="4"/>
      <c r="M35" s="2"/>
      <c r="X35" s="2"/>
      <c r="Z35" s="39"/>
      <c r="AA35" s="39"/>
      <c r="AB35" s="39"/>
    </row>
    <row r="36" spans="2:28" ht="21" customHeight="1">
      <c r="H36" s="185" t="s">
        <v>97</v>
      </c>
      <c r="I36" s="174">
        <v>0.24507787246547164</v>
      </c>
      <c r="J36" s="183" t="s">
        <v>582</v>
      </c>
      <c r="K36" s="184">
        <v>-5.6188983576582752E-2</v>
      </c>
      <c r="L36" s="4"/>
      <c r="M36" s="2"/>
      <c r="X36" s="2"/>
      <c r="Z36" s="39"/>
      <c r="AA36" s="39"/>
      <c r="AB36" s="39"/>
    </row>
    <row r="37" spans="2:28" ht="21" customHeight="1">
      <c r="H37" s="186" t="s">
        <v>98</v>
      </c>
      <c r="I37" s="187">
        <v>0.41022627093740816</v>
      </c>
      <c r="J37" s="188" t="s">
        <v>583</v>
      </c>
      <c r="K37" s="189">
        <v>0.12310706239592517</v>
      </c>
      <c r="L37" s="4"/>
      <c r="M37" s="2"/>
      <c r="X37" s="2"/>
      <c r="Z37" s="39"/>
      <c r="AA37" s="39"/>
      <c r="AB37" s="39"/>
    </row>
    <row r="38" spans="2:28" ht="22.5" customHeight="1">
      <c r="L38" s="4"/>
      <c r="M38" s="2"/>
      <c r="X38" s="2"/>
      <c r="Z38" s="39"/>
      <c r="AA38" s="39"/>
      <c r="AB38" s="39"/>
    </row>
    <row r="39" spans="2:28" ht="18" customHeight="1">
      <c r="B39" s="52" t="s">
        <v>132</v>
      </c>
      <c r="C39" s="52"/>
      <c r="D39" s="51"/>
      <c r="E39" s="51"/>
      <c r="F39" s="51"/>
      <c r="G39" s="51"/>
      <c r="H39" s="51"/>
      <c r="I39" s="51"/>
      <c r="J39" s="51"/>
      <c r="K39" s="51"/>
      <c r="L39" s="4"/>
      <c r="M39" s="2"/>
      <c r="X39" s="2"/>
      <c r="Z39" s="39"/>
      <c r="AA39" s="39"/>
      <c r="AB39" s="39"/>
    </row>
    <row r="40" spans="2:28" ht="30.75" customHeight="1">
      <c r="B40" s="56" t="s">
        <v>62</v>
      </c>
      <c r="C40" s="56" t="s">
        <v>101</v>
      </c>
      <c r="D40" s="56" t="s">
        <v>102</v>
      </c>
      <c r="E40" s="56" t="s">
        <v>103</v>
      </c>
      <c r="F40" s="56" t="s">
        <v>104</v>
      </c>
      <c r="G40" s="56" t="s">
        <v>105</v>
      </c>
      <c r="H40" s="56" t="s">
        <v>6</v>
      </c>
      <c r="I40" s="56" t="s">
        <v>7</v>
      </c>
      <c r="J40" s="56" t="s">
        <v>106</v>
      </c>
      <c r="K40" s="56" t="s">
        <v>72</v>
      </c>
      <c r="L40" s="4"/>
      <c r="M40" s="2"/>
      <c r="N40" s="39" t="s">
        <v>125</v>
      </c>
      <c r="X40" s="2"/>
      <c r="Z40" s="39"/>
      <c r="AA40" s="39"/>
      <c r="AB40" s="39"/>
    </row>
    <row r="41" spans="2:28" ht="22.5" customHeight="1">
      <c r="B41" s="234" t="s">
        <v>118</v>
      </c>
      <c r="C41" s="75">
        <v>1</v>
      </c>
      <c r="D41" s="76">
        <v>4.2636604954168753E-2</v>
      </c>
      <c r="E41" s="76">
        <v>0.38520910928165225</v>
      </c>
      <c r="F41" s="76">
        <v>0.2132860243389979</v>
      </c>
      <c r="G41" s="77">
        <v>15.62693939393939</v>
      </c>
      <c r="H41" s="78">
        <v>1.7760055058155042</v>
      </c>
      <c r="I41" s="78">
        <v>35.271237836398321</v>
      </c>
      <c r="J41" s="79">
        <v>2.353119973900911</v>
      </c>
      <c r="K41" s="81" t="s">
        <v>70</v>
      </c>
      <c r="L41" s="4"/>
      <c r="M41" s="2"/>
      <c r="N41" s="39">
        <v>1</v>
      </c>
      <c r="X41" s="2"/>
      <c r="Z41" s="39"/>
      <c r="AA41" s="39"/>
      <c r="AB41" s="39"/>
    </row>
    <row r="42" spans="2:28" ht="22.5" customHeight="1">
      <c r="B42" s="232" t="s">
        <v>118</v>
      </c>
      <c r="C42" s="67">
        <v>2</v>
      </c>
      <c r="D42" s="68">
        <v>2.6993414269870002E-2</v>
      </c>
      <c r="E42" s="68">
        <v>0.29894716807730226</v>
      </c>
      <c r="F42" s="68">
        <v>0.18367495663218253</v>
      </c>
      <c r="G42" s="69">
        <v>11.197463414634147</v>
      </c>
      <c r="H42" s="70">
        <v>0.50476317605928678</v>
      </c>
      <c r="I42" s="70">
        <v>10.58911825925553</v>
      </c>
      <c r="J42" s="71">
        <v>2.7445162607845668</v>
      </c>
      <c r="K42" s="72" t="s">
        <v>68</v>
      </c>
      <c r="M42" s="2"/>
      <c r="N42" s="39">
        <v>4</v>
      </c>
      <c r="X42" s="2"/>
      <c r="Z42" s="39"/>
      <c r="AA42" s="39"/>
      <c r="AB42" s="39"/>
    </row>
    <row r="43" spans="2:28" ht="22.5" customHeight="1">
      <c r="B43" s="232" t="s">
        <v>118</v>
      </c>
      <c r="C43" s="67">
        <v>3</v>
      </c>
      <c r="D43" s="68">
        <v>1.1495152902474839E-2</v>
      </c>
      <c r="E43" s="68">
        <v>0.30505848986534334</v>
      </c>
      <c r="F43" s="68">
        <v>0.20246034028059001</v>
      </c>
      <c r="G43" s="69">
        <v>11.183979166666667</v>
      </c>
      <c r="H43" s="70">
        <v>0.39211466551350277</v>
      </c>
      <c r="I43" s="70">
        <v>13.510418444330757</v>
      </c>
      <c r="J43" s="71">
        <v>2.7357451632855105</v>
      </c>
      <c r="K43" s="72" t="s">
        <v>68</v>
      </c>
      <c r="M43" s="2"/>
      <c r="N43" s="39">
        <v>4</v>
      </c>
      <c r="X43" s="2"/>
      <c r="Z43" s="39"/>
      <c r="AA43" s="39"/>
      <c r="AB43" s="39"/>
    </row>
    <row r="44" spans="2:28" ht="22.5" customHeight="1">
      <c r="B44" s="232" t="s">
        <v>118</v>
      </c>
      <c r="C44" s="67">
        <v>4</v>
      </c>
      <c r="D44" s="68">
        <v>1.0260421855725227E-2</v>
      </c>
      <c r="E44" s="68">
        <v>0.30864820680969679</v>
      </c>
      <c r="F44" s="68">
        <v>0.21594884535443426</v>
      </c>
      <c r="G44" s="69">
        <v>11.919866666666669</v>
      </c>
      <c r="H44" s="70">
        <v>0.63068668539598305</v>
      </c>
      <c r="I44" s="70">
        <v>15.493604298174189</v>
      </c>
      <c r="J44" s="71">
        <v>2.6420339028428601</v>
      </c>
      <c r="K44" s="72" t="s">
        <v>69</v>
      </c>
      <c r="M44" s="2"/>
      <c r="N44" s="39">
        <v>3</v>
      </c>
      <c r="X44" s="2"/>
      <c r="Z44" s="39"/>
      <c r="AA44" s="39"/>
      <c r="AB44" s="39"/>
    </row>
    <row r="45" spans="2:28" ht="22.5" customHeight="1">
      <c r="B45" s="232" t="s">
        <v>118</v>
      </c>
      <c r="C45" s="67">
        <v>5</v>
      </c>
      <c r="D45" s="68">
        <v>1.1407295803761876E-2</v>
      </c>
      <c r="E45" s="68">
        <v>0.3110337077800146</v>
      </c>
      <c r="F45" s="68">
        <v>0.2189607857430747</v>
      </c>
      <c r="G45" s="69">
        <v>12.783954545454547</v>
      </c>
      <c r="H45" s="70">
        <v>0.39143281326685847</v>
      </c>
      <c r="I45" s="70">
        <v>18.297255067762137</v>
      </c>
      <c r="J45" s="71">
        <v>2.5573965261116522</v>
      </c>
      <c r="K45" s="72" t="s">
        <v>69</v>
      </c>
      <c r="M45" s="2"/>
      <c r="N45" s="39">
        <v>3</v>
      </c>
      <c r="X45" s="2"/>
      <c r="Z45" s="39"/>
      <c r="AA45" s="39"/>
      <c r="AB45" s="39"/>
    </row>
    <row r="46" spans="2:28" ht="22.5" customHeight="1">
      <c r="B46" s="232" t="s">
        <v>118</v>
      </c>
      <c r="C46" s="67">
        <v>6</v>
      </c>
      <c r="D46" s="68">
        <v>1.240740302319519E-2</v>
      </c>
      <c r="E46" s="68">
        <v>0.31454146553048723</v>
      </c>
      <c r="F46" s="68">
        <v>0.21365581909728903</v>
      </c>
      <c r="G46" s="69">
        <v>14.134255813953486</v>
      </c>
      <c r="H46" s="70">
        <v>0.37643231034796054</v>
      </c>
      <c r="I46" s="70">
        <v>22.50914746728494</v>
      </c>
      <c r="J46" s="71">
        <v>2.4239591632996063</v>
      </c>
      <c r="K46" s="72" t="s">
        <v>67</v>
      </c>
      <c r="M46" s="2"/>
      <c r="N46" s="39">
        <v>2</v>
      </c>
      <c r="X46" s="2"/>
      <c r="Z46" s="39"/>
      <c r="AA46" s="39"/>
      <c r="AB46" s="39"/>
    </row>
    <row r="47" spans="2:28" ht="22.5" customHeight="1">
      <c r="B47" s="232" t="s">
        <v>118</v>
      </c>
      <c r="C47" s="67">
        <v>7</v>
      </c>
      <c r="D47" s="68">
        <v>1.375254418749435E-2</v>
      </c>
      <c r="E47" s="68">
        <v>0.30776615197911206</v>
      </c>
      <c r="F47" s="68">
        <v>0.21456092304092422</v>
      </c>
      <c r="G47" s="69">
        <v>14.589953488372091</v>
      </c>
      <c r="H47" s="70">
        <v>0.31135636858106935</v>
      </c>
      <c r="I47" s="70">
        <v>22.345443858237456</v>
      </c>
      <c r="J47" s="71">
        <v>2.4270216770598303</v>
      </c>
      <c r="K47" s="72" t="s">
        <v>67</v>
      </c>
      <c r="M47" s="2"/>
      <c r="N47" s="39">
        <v>2</v>
      </c>
      <c r="X47" s="2"/>
      <c r="Z47" s="39"/>
      <c r="AA47" s="39"/>
      <c r="AB47" s="39"/>
    </row>
    <row r="48" spans="2:28" ht="22.5" customHeight="1">
      <c r="B48" s="232" t="s">
        <v>118</v>
      </c>
      <c r="C48" s="67">
        <v>8</v>
      </c>
      <c r="D48" s="68">
        <v>1.8868569484833089E-2</v>
      </c>
      <c r="E48" s="68">
        <v>0.30336967089413236</v>
      </c>
      <c r="F48" s="68">
        <v>0.20867532740606667</v>
      </c>
      <c r="G48" s="69">
        <v>15.527789473684209</v>
      </c>
      <c r="H48" s="70">
        <v>0.29663847917782521</v>
      </c>
      <c r="I48" s="70">
        <v>23.455143455997671</v>
      </c>
      <c r="J48" s="71">
        <v>2.370415934010766</v>
      </c>
      <c r="K48" s="72" t="s">
        <v>191</v>
      </c>
      <c r="M48" s="2"/>
      <c r="N48" s="39">
        <v>2</v>
      </c>
      <c r="X48" s="2"/>
      <c r="Z48" s="39"/>
      <c r="AA48" s="39"/>
      <c r="AB48" s="39"/>
    </row>
    <row r="49" spans="2:28" ht="25.5" customHeight="1">
      <c r="B49" s="53" t="s">
        <v>107</v>
      </c>
      <c r="C49" s="53"/>
      <c r="D49" s="65" cm="1">
        <f t="array" aca="1" ref="D49" ca="1">(INDIRECT(ADDRESS(ROW()-1,COLUMN()))/INDIRECT(ADDRESS(ROW()-2,COLUMN())))-1</f>
        <v>0.37200573418196403</v>
      </c>
      <c r="E49" s="65" cm="1">
        <f t="array" aca="1" ref="E49" ca="1">(INDIRECT(ADDRESS(ROW()-1,COLUMN()))/INDIRECT(ADDRESS(ROW()-2,COLUMN())))-1</f>
        <v>-1.4285135180421293E-2</v>
      </c>
      <c r="F49" s="65" cm="1">
        <f t="array" aca="1" ref="F49" ca="1">(INDIRECT(ADDRESS(ROW()-1,COLUMN()))/INDIRECT(ADDRESS(ROW()-2,COLUMN())))-1</f>
        <v>-2.7430883272882678E-2</v>
      </c>
      <c r="G49" s="65" cm="1">
        <f t="array" aca="1" ref="G49" ca="1">(INDIRECT(ADDRESS(ROW()-1,COLUMN()))/INDIRECT(ADDRESS(ROW()-2,COLUMN())))-1</f>
        <v>6.4279573341995633E-2</v>
      </c>
      <c r="H49" s="65" cm="1">
        <f t="array" aca="1" ref="H49" ca="1">(INDIRECT(ADDRESS(ROW()-1,COLUMN()))/INDIRECT(ADDRESS(ROW()-2,COLUMN())))-1</f>
        <v>-4.7270237221474942E-2</v>
      </c>
      <c r="I49" s="65" cm="1">
        <f t="array" aca="1" ref="I49" ca="1">(INDIRECT(ADDRESS(ROW()-1,COLUMN()))/INDIRECT(ADDRESS(ROW()-2,COLUMN())))-1</f>
        <v>4.9661112341303326E-2</v>
      </c>
      <c r="J49" s="65" cm="1">
        <f t="array" aca="1" ref="J49" ca="1">(INDIRECT(ADDRESS(ROW()-1,COLUMN()))/INDIRECT(ADDRESS(ROW()-2,COLUMN())))-1</f>
        <v>-2.3323130396444736E-2</v>
      </c>
      <c r="K49" s="73" t="str" cm="1">
        <f t="array" aca="1" ref="K49" ca="1">_xlfn.IFS(N49=0,"등급유지",N49&gt;0,N49&amp;"등급 상승",N49&lt;0,N49&amp;"등급 하락")</f>
        <v>등급유지</v>
      </c>
      <c r="M49" s="270"/>
      <c r="N49" s="39" cm="1">
        <f t="array" aca="1" ref="N49" ca="1">(INDIRECT(ADDRESS(ROW()-1,COLUMN()))-INDIRECT(ADDRESS(ROW()-2,COLUMN())))</f>
        <v>0</v>
      </c>
      <c r="O49" s="39" t="s">
        <v>126</v>
      </c>
      <c r="X49" s="271"/>
      <c r="Z49" s="237"/>
      <c r="AA49" s="39"/>
      <c r="AB49" s="39"/>
    </row>
    <row r="50" spans="2:28" ht="25.5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70"/>
      <c r="N50" s="2"/>
      <c r="O50" s="2"/>
      <c r="X50" s="271"/>
      <c r="Z50" s="237"/>
      <c r="AA50" s="39"/>
      <c r="AB50" s="39"/>
    </row>
    <row r="51" spans="2:28" ht="18" customHeight="1">
      <c r="B51" s="52" t="s">
        <v>133</v>
      </c>
      <c r="C51" s="52"/>
      <c r="D51" s="51"/>
      <c r="E51" s="51"/>
      <c r="F51" s="51"/>
      <c r="G51" s="51"/>
      <c r="H51" s="51"/>
      <c r="I51" s="51"/>
      <c r="J51" s="51"/>
      <c r="K51" s="51"/>
      <c r="M51" s="270"/>
      <c r="X51" s="271"/>
      <c r="Z51" s="237"/>
      <c r="AA51" s="39"/>
      <c r="AB51" s="39"/>
    </row>
    <row r="52" spans="2:28" ht="21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70"/>
      <c r="X52" s="271"/>
      <c r="Z52" s="237"/>
      <c r="AA52" s="39"/>
      <c r="AB52" s="39"/>
    </row>
    <row r="53" spans="2:28" ht="25.5" customHeight="1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70"/>
      <c r="N53" s="271"/>
      <c r="P53" s="237"/>
      <c r="AA53" s="40"/>
    </row>
    <row r="54" spans="2:28" ht="25.5" customHeight="1">
      <c r="B54" s="48"/>
      <c r="C54" s="48"/>
      <c r="D54" s="49"/>
      <c r="M54" s="270"/>
      <c r="N54" s="271"/>
      <c r="P54" s="237"/>
      <c r="AA54" s="40"/>
    </row>
    <row r="55" spans="2:28" ht="25.5" customHeight="1">
      <c r="B55" s="48"/>
      <c r="C55" s="48"/>
      <c r="D55" s="49"/>
      <c r="M55" s="270"/>
      <c r="N55" s="271"/>
      <c r="P55" s="237"/>
      <c r="AA55" s="40"/>
    </row>
    <row r="56" spans="2:28" ht="25.5" customHeight="1">
      <c r="B56" s="48"/>
      <c r="C56" s="48"/>
      <c r="D56" s="49"/>
      <c r="M56" s="270"/>
      <c r="N56" s="271"/>
      <c r="P56" s="237"/>
      <c r="AA56" s="40"/>
    </row>
    <row r="57" spans="2:28" ht="25.5" customHeight="1">
      <c r="B57" s="48"/>
      <c r="C57" s="48"/>
      <c r="D57" s="49"/>
      <c r="M57" s="270"/>
      <c r="N57" s="271"/>
      <c r="P57" s="237"/>
      <c r="AA57" s="40"/>
    </row>
    <row r="58" spans="2:28" ht="25.5" customHeight="1">
      <c r="B58" s="48"/>
      <c r="C58" s="48"/>
      <c r="D58" s="49"/>
      <c r="M58" s="270"/>
      <c r="N58" s="271"/>
      <c r="P58" s="237"/>
      <c r="AA58" s="40"/>
    </row>
    <row r="59" spans="2:28" ht="25.5" customHeight="1">
      <c r="B59" s="48"/>
      <c r="C59" s="48"/>
      <c r="D59" s="49"/>
      <c r="M59" s="270"/>
      <c r="N59" s="271"/>
      <c r="P59" s="237"/>
      <c r="AA59" s="40"/>
    </row>
    <row r="60" spans="2:28" ht="25.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70"/>
      <c r="N60" s="271"/>
      <c r="P60" s="237"/>
      <c r="AA60" s="40"/>
    </row>
    <row r="61" spans="2:28" ht="25.5" customHeight="1">
      <c r="B61" s="48"/>
      <c r="C61" s="48"/>
      <c r="D61" s="49"/>
      <c r="E61" s="49"/>
      <c r="F61" s="49"/>
      <c r="G61" s="49"/>
      <c r="H61" s="49"/>
      <c r="I61" s="49"/>
      <c r="J61" s="49"/>
      <c r="K61" s="49"/>
      <c r="M61" s="270"/>
      <c r="N61" s="271"/>
      <c r="P61" s="237"/>
      <c r="AA61" s="40"/>
    </row>
    <row r="62" spans="2:28" ht="25.5" customHeight="1" thickBot="1">
      <c r="B62" s="215" t="s">
        <v>91</v>
      </c>
      <c r="C62" s="216" t="s">
        <v>124</v>
      </c>
      <c r="D62" s="216" t="s">
        <v>123</v>
      </c>
      <c r="E62" s="216" t="s">
        <v>121</v>
      </c>
      <c r="F62" s="216" t="s">
        <v>119</v>
      </c>
      <c r="G62" s="216" t="s">
        <v>122</v>
      </c>
      <c r="H62" s="216" t="s">
        <v>120</v>
      </c>
      <c r="I62" s="216"/>
      <c r="J62" s="216"/>
      <c r="K62" s="217"/>
      <c r="M62" s="272">
        <v>1</v>
      </c>
      <c r="N62" s="273">
        <v>2</v>
      </c>
      <c r="O62" s="273">
        <v>3</v>
      </c>
      <c r="P62" s="272">
        <v>4</v>
      </c>
      <c r="Q62" s="273">
        <v>5</v>
      </c>
      <c r="R62" s="273">
        <v>6</v>
      </c>
      <c r="S62" s="272">
        <v>7</v>
      </c>
      <c r="T62" s="273">
        <v>8</v>
      </c>
      <c r="U62" s="274"/>
      <c r="AA62" s="40"/>
    </row>
    <row r="63" spans="2:28" ht="25.5" customHeight="1" thickTop="1">
      <c r="B63" s="220" t="s">
        <v>110</v>
      </c>
      <c r="C63" s="221" t="s">
        <v>71</v>
      </c>
      <c r="D63" s="222" t="s">
        <v>69</v>
      </c>
      <c r="E63" s="222" t="s">
        <v>70</v>
      </c>
      <c r="F63" s="222" t="s">
        <v>70</v>
      </c>
      <c r="G63" s="222" t="s">
        <v>70</v>
      </c>
      <c r="H63" s="222" t="s">
        <v>70</v>
      </c>
      <c r="I63" s="222"/>
      <c r="J63" s="222"/>
      <c r="K63" s="222"/>
      <c r="M63" s="272" t="s">
        <v>124</v>
      </c>
      <c r="N63" s="272" t="s">
        <v>123</v>
      </c>
      <c r="O63" s="272" t="s">
        <v>121</v>
      </c>
      <c r="P63" s="272" t="s">
        <v>119</v>
      </c>
      <c r="Q63" s="272" t="s">
        <v>122</v>
      </c>
      <c r="R63" s="272" t="s">
        <v>120</v>
      </c>
      <c r="S63" s="272" t="s">
        <v>178</v>
      </c>
      <c r="T63" s="272" t="s">
        <v>178</v>
      </c>
      <c r="U63" s="270">
        <f t="shared" ref="U63" si="1">K62</f>
        <v>0</v>
      </c>
      <c r="AA63" s="40"/>
    </row>
    <row r="64" spans="2:28" ht="25.5" customHeight="1">
      <c r="B64" s="218" t="s">
        <v>94</v>
      </c>
      <c r="C64" s="208" t="s">
        <v>432</v>
      </c>
      <c r="D64" s="208" t="s">
        <v>433</v>
      </c>
      <c r="E64" s="208" t="s">
        <v>433</v>
      </c>
      <c r="F64" s="208" t="s">
        <v>433</v>
      </c>
      <c r="G64" s="208" t="s">
        <v>433</v>
      </c>
      <c r="H64" s="208" t="s">
        <v>433</v>
      </c>
      <c r="I64" s="208"/>
      <c r="J64" s="208"/>
      <c r="K64" s="219"/>
      <c r="M64" s="270"/>
      <c r="N64" s="271"/>
      <c r="P64" s="237"/>
      <c r="AA64" s="40"/>
    </row>
    <row r="65" spans="2:27" ht="25.5" customHeight="1">
      <c r="B65" s="173" t="s">
        <v>95</v>
      </c>
      <c r="C65" s="175" t="s">
        <v>433</v>
      </c>
      <c r="D65" s="175" t="s">
        <v>433</v>
      </c>
      <c r="E65" s="175" t="s">
        <v>433</v>
      </c>
      <c r="F65" s="175" t="s">
        <v>433</v>
      </c>
      <c r="G65" s="175" t="s">
        <v>433</v>
      </c>
      <c r="H65" s="175" t="s">
        <v>433</v>
      </c>
      <c r="I65" s="175"/>
      <c r="J65" s="175"/>
      <c r="K65" s="176"/>
      <c r="M65" s="275">
        <v>1</v>
      </c>
      <c r="N65" s="275">
        <v>0</v>
      </c>
      <c r="O65" s="275">
        <v>0</v>
      </c>
      <c r="P65" s="275">
        <v>0</v>
      </c>
      <c r="Q65" s="275">
        <v>0</v>
      </c>
      <c r="R65" s="275">
        <v>0</v>
      </c>
      <c r="S65" s="275"/>
      <c r="T65" s="275"/>
      <c r="AA65" s="40"/>
    </row>
    <row r="66" spans="2:27" ht="25.5" customHeight="1">
      <c r="B66" s="172" t="s">
        <v>96</v>
      </c>
      <c r="C66" s="175" t="s">
        <v>433</v>
      </c>
      <c r="D66" s="175" t="s">
        <v>436</v>
      </c>
      <c r="E66" s="175" t="s">
        <v>433</v>
      </c>
      <c r="F66" s="175" t="s">
        <v>433</v>
      </c>
      <c r="G66" s="175" t="s">
        <v>433</v>
      </c>
      <c r="H66" s="175" t="s">
        <v>433</v>
      </c>
      <c r="I66" s="175"/>
      <c r="J66" s="175"/>
      <c r="K66" s="176"/>
      <c r="M66" s="275">
        <v>0</v>
      </c>
      <c r="N66" s="275">
        <v>0</v>
      </c>
      <c r="O66" s="275">
        <v>0</v>
      </c>
      <c r="P66" s="275">
        <v>0</v>
      </c>
      <c r="Q66" s="275">
        <v>0</v>
      </c>
      <c r="R66" s="275">
        <v>0</v>
      </c>
      <c r="S66" s="275"/>
      <c r="T66" s="275"/>
      <c r="AA66" s="40"/>
    </row>
    <row r="67" spans="2:27" ht="25.5" customHeight="1">
      <c r="B67" s="172" t="s">
        <v>99</v>
      </c>
      <c r="C67" s="175" t="s">
        <v>433</v>
      </c>
      <c r="D67" s="175" t="s">
        <v>454</v>
      </c>
      <c r="E67" s="175" t="s">
        <v>433</v>
      </c>
      <c r="F67" s="175" t="s">
        <v>433</v>
      </c>
      <c r="G67" s="175" t="s">
        <v>433</v>
      </c>
      <c r="H67" s="175" t="s">
        <v>433</v>
      </c>
      <c r="I67" s="175"/>
      <c r="J67" s="175"/>
      <c r="K67" s="176"/>
      <c r="M67" s="275">
        <v>0</v>
      </c>
      <c r="N67" s="275">
        <v>0.16666666666666666</v>
      </c>
      <c r="O67" s="275">
        <v>0</v>
      </c>
      <c r="P67" s="275">
        <v>0</v>
      </c>
      <c r="Q67" s="275">
        <v>0</v>
      </c>
      <c r="R67" s="275">
        <v>0</v>
      </c>
      <c r="S67" s="275"/>
      <c r="T67" s="275"/>
      <c r="AA67" s="40"/>
    </row>
    <row r="68" spans="2:27" ht="25.5" customHeight="1">
      <c r="B68" s="177" t="s">
        <v>97</v>
      </c>
      <c r="C68" s="175" t="s">
        <v>433</v>
      </c>
      <c r="D68" s="175" t="s">
        <v>434</v>
      </c>
      <c r="E68" s="175" t="s">
        <v>455</v>
      </c>
      <c r="F68" s="175" t="s">
        <v>433</v>
      </c>
      <c r="G68" s="175" t="s">
        <v>456</v>
      </c>
      <c r="H68" s="175" t="s">
        <v>433</v>
      </c>
      <c r="I68" s="175"/>
      <c r="J68" s="175"/>
      <c r="K68" s="176"/>
      <c r="M68" s="275">
        <v>0</v>
      </c>
      <c r="N68" s="275">
        <v>0.5</v>
      </c>
      <c r="O68" s="275">
        <v>0</v>
      </c>
      <c r="P68" s="275">
        <v>0</v>
      </c>
      <c r="Q68" s="275">
        <v>0</v>
      </c>
      <c r="R68" s="275">
        <v>0</v>
      </c>
      <c r="S68" s="275"/>
      <c r="T68" s="275"/>
      <c r="AA68" s="40"/>
    </row>
    <row r="69" spans="2:27" ht="25.5" customHeight="1">
      <c r="B69" s="178" t="s">
        <v>98</v>
      </c>
      <c r="C69" s="179" t="s">
        <v>433</v>
      </c>
      <c r="D69" s="179" t="s">
        <v>435</v>
      </c>
      <c r="E69" s="179" t="s">
        <v>457</v>
      </c>
      <c r="F69" s="179" t="s">
        <v>458</v>
      </c>
      <c r="G69" s="179" t="s">
        <v>459</v>
      </c>
      <c r="H69" s="179" t="s">
        <v>460</v>
      </c>
      <c r="I69" s="179"/>
      <c r="J69" s="179"/>
      <c r="K69" s="180"/>
      <c r="M69" s="275">
        <v>0</v>
      </c>
      <c r="N69" s="275">
        <v>8.3333333333333329E-2</v>
      </c>
      <c r="O69" s="275">
        <v>0.44444444444444442</v>
      </c>
      <c r="P69" s="275">
        <v>0</v>
      </c>
      <c r="Q69" s="275">
        <v>0.25</v>
      </c>
      <c r="R69" s="275">
        <v>0</v>
      </c>
      <c r="S69" s="275"/>
      <c r="T69" s="275"/>
      <c r="AA69" s="40"/>
    </row>
    <row r="70" spans="2:27" ht="15.75" customHeight="1">
      <c r="B70" s="48"/>
      <c r="C70" s="48"/>
      <c r="D70" s="49"/>
      <c r="E70" s="49"/>
      <c r="F70" s="49"/>
      <c r="G70" s="49"/>
      <c r="H70" s="49"/>
      <c r="I70" s="49"/>
      <c r="J70" s="49"/>
      <c r="K70" s="49"/>
      <c r="M70" s="275">
        <v>0</v>
      </c>
      <c r="N70" s="275">
        <v>0.25</v>
      </c>
      <c r="O70" s="275">
        <v>0.55555555555555558</v>
      </c>
      <c r="P70" s="275">
        <v>1</v>
      </c>
      <c r="Q70" s="275">
        <v>0.75</v>
      </c>
      <c r="R70" s="275">
        <v>1</v>
      </c>
      <c r="S70" s="275"/>
      <c r="T70" s="275"/>
      <c r="AA70" s="40"/>
    </row>
    <row r="71" spans="2:27" ht="17.25" customHeight="1">
      <c r="B71" s="52" t="s">
        <v>134</v>
      </c>
      <c r="C71" s="52"/>
      <c r="D71" s="51"/>
      <c r="E71" s="51"/>
      <c r="F71" s="51"/>
      <c r="G71" s="51"/>
      <c r="H71" s="51"/>
      <c r="I71" s="51"/>
      <c r="J71" s="51"/>
      <c r="K71" s="51"/>
      <c r="M71" s="270"/>
      <c r="N71" s="271"/>
      <c r="P71" s="237"/>
      <c r="AA71" s="40"/>
    </row>
    <row r="72" spans="2:27" ht="30.75" customHeight="1">
      <c r="B72" s="56" t="s">
        <v>75</v>
      </c>
      <c r="C72" s="56" t="s">
        <v>101</v>
      </c>
      <c r="D72" s="56" t="s">
        <v>102</v>
      </c>
      <c r="E72" s="56" t="s">
        <v>103</v>
      </c>
      <c r="F72" s="56" t="s">
        <v>104</v>
      </c>
      <c r="G72" s="56" t="s">
        <v>105</v>
      </c>
      <c r="H72" s="56" t="s">
        <v>6</v>
      </c>
      <c r="I72" s="56" t="s">
        <v>7</v>
      </c>
      <c r="J72" s="56" t="s">
        <v>106</v>
      </c>
      <c r="K72" s="56" t="s">
        <v>109</v>
      </c>
      <c r="M72" s="270"/>
      <c r="N72" s="271"/>
      <c r="P72" s="237"/>
      <c r="AA72" s="40"/>
    </row>
    <row r="73" spans="2:27" ht="27" customHeight="1">
      <c r="B73" s="85" t="s">
        <v>124</v>
      </c>
      <c r="C73" s="64">
        <v>1</v>
      </c>
      <c r="D73" s="86">
        <v>0</v>
      </c>
      <c r="E73" s="86">
        <v>0</v>
      </c>
      <c r="F73" s="86">
        <v>0</v>
      </c>
      <c r="G73" s="87">
        <v>0</v>
      </c>
      <c r="H73" s="88">
        <v>0</v>
      </c>
      <c r="I73" s="88">
        <v>0</v>
      </c>
      <c r="J73" s="89">
        <v>0</v>
      </c>
      <c r="K73" s="72"/>
      <c r="M73" s="270"/>
      <c r="N73" s="271"/>
      <c r="P73" s="237"/>
      <c r="AA73" s="40"/>
    </row>
    <row r="74" spans="2:27" ht="20.25" customHeight="1">
      <c r="B74" s="85" t="s">
        <v>124</v>
      </c>
      <c r="C74" s="64">
        <v>2</v>
      </c>
      <c r="D74" s="86">
        <v>0</v>
      </c>
      <c r="E74" s="86">
        <v>0</v>
      </c>
      <c r="F74" s="86">
        <v>0</v>
      </c>
      <c r="G74" s="87">
        <v>0</v>
      </c>
      <c r="H74" s="88">
        <v>0</v>
      </c>
      <c r="I74" s="88">
        <v>0</v>
      </c>
      <c r="J74" s="89">
        <v>0</v>
      </c>
      <c r="K74" s="72"/>
      <c r="M74" s="270"/>
      <c r="N74" s="271"/>
      <c r="P74" s="237"/>
      <c r="AA74" s="40"/>
    </row>
    <row r="75" spans="2:27" ht="20.25" customHeight="1">
      <c r="B75" s="85" t="s">
        <v>124</v>
      </c>
      <c r="C75" s="64">
        <v>3</v>
      </c>
      <c r="D75" s="86">
        <v>2.09534027952601E-2</v>
      </c>
      <c r="E75" s="86">
        <v>0.28829462231492053</v>
      </c>
      <c r="F75" s="86">
        <v>0.22068922328307436</v>
      </c>
      <c r="G75" s="87">
        <v>10.528</v>
      </c>
      <c r="H75" s="88">
        <v>0.316130538127187</v>
      </c>
      <c r="I75" s="88">
        <v>8.0763825573921828</v>
      </c>
      <c r="J75" s="89">
        <v>2.9371680234236792</v>
      </c>
      <c r="K75" s="72"/>
      <c r="M75" s="270"/>
      <c r="N75" s="271"/>
      <c r="P75" s="237"/>
      <c r="AA75" s="40"/>
    </row>
    <row r="76" spans="2:27" ht="20.25" customHeight="1">
      <c r="B76" s="85" t="s">
        <v>124</v>
      </c>
      <c r="C76" s="64">
        <v>4</v>
      </c>
      <c r="D76" s="86">
        <v>2.0179983363482982E-2</v>
      </c>
      <c r="E76" s="86">
        <v>0.28446654997099718</v>
      </c>
      <c r="F76" s="86">
        <v>0.25025896671217257</v>
      </c>
      <c r="G76" s="87">
        <v>10.542999999999999</v>
      </c>
      <c r="H76" s="88">
        <v>0.69880339745109266</v>
      </c>
      <c r="I76" s="88">
        <v>11.672200498050282</v>
      </c>
      <c r="J76" s="89">
        <v>2.9429111080477588</v>
      </c>
      <c r="K76" s="72"/>
      <c r="M76" s="270"/>
      <c r="N76" s="271"/>
      <c r="P76" s="237"/>
      <c r="AA76" s="40"/>
    </row>
    <row r="77" spans="2:27" ht="20.25" customHeight="1">
      <c r="B77" s="85" t="s">
        <v>124</v>
      </c>
      <c r="C77" s="64">
        <v>5</v>
      </c>
      <c r="D77" s="86">
        <v>2.7474283815461811E-2</v>
      </c>
      <c r="E77" s="86">
        <v>0.29200802274357895</v>
      </c>
      <c r="F77" s="86">
        <v>0.26398020710821057</v>
      </c>
      <c r="G77" s="87">
        <v>11.01</v>
      </c>
      <c r="H77" s="88">
        <v>0.83097108119913654</v>
      </c>
      <c r="I77" s="88">
        <v>15.326799942117407</v>
      </c>
      <c r="J77" s="89">
        <v>2.9324222975675496</v>
      </c>
      <c r="K77" s="72"/>
      <c r="M77" s="270"/>
      <c r="N77" s="271"/>
      <c r="P77" s="237"/>
      <c r="AA77" s="40"/>
    </row>
    <row r="78" spans="2:27" ht="20.25" customHeight="1">
      <c r="B78" s="85" t="s">
        <v>124</v>
      </c>
      <c r="C78" s="64">
        <v>6</v>
      </c>
      <c r="D78" s="86">
        <v>3.6487735101631051E-2</v>
      </c>
      <c r="E78" s="86">
        <v>0.28474587773074128</v>
      </c>
      <c r="F78" s="86">
        <v>0.25688026842402373</v>
      </c>
      <c r="G78" s="87">
        <v>11.587999999999999</v>
      </c>
      <c r="H78" s="88">
        <v>0.76576773784939323</v>
      </c>
      <c r="I78" s="88">
        <v>16.908770453927005</v>
      </c>
      <c r="J78" s="89">
        <v>2.8658849744672432</v>
      </c>
      <c r="K78" s="72"/>
      <c r="M78" s="270"/>
      <c r="N78" s="271"/>
      <c r="P78" s="237"/>
      <c r="AA78" s="40"/>
    </row>
    <row r="79" spans="2:27" ht="20.25" customHeight="1">
      <c r="B79" s="85" t="s">
        <v>124</v>
      </c>
      <c r="C79" s="64">
        <v>7</v>
      </c>
      <c r="D79" s="86">
        <v>4.1725765628170132E-2</v>
      </c>
      <c r="E79" s="86">
        <v>0.2864602001298453</v>
      </c>
      <c r="F79" s="86">
        <v>0.2607927256135476</v>
      </c>
      <c r="G79" s="87">
        <v>11.63</v>
      </c>
      <c r="H79" s="88">
        <v>0.70728552243720355</v>
      </c>
      <c r="I79" s="88">
        <v>14.258575159771285</v>
      </c>
      <c r="J79" s="89">
        <v>2.8497720010515439</v>
      </c>
      <c r="K79" s="72"/>
      <c r="M79" s="270"/>
      <c r="N79" s="271"/>
      <c r="P79" s="237"/>
      <c r="AA79" s="40"/>
    </row>
    <row r="80" spans="2:27" ht="20.25" customHeight="1">
      <c r="B80" s="85" t="s">
        <v>124</v>
      </c>
      <c r="C80" s="64">
        <v>8</v>
      </c>
      <c r="D80" s="86">
        <v>6.8881915375957434E-2</v>
      </c>
      <c r="E80" s="86">
        <v>0.29512006263641699</v>
      </c>
      <c r="F80" s="86">
        <v>0.25146306963118575</v>
      </c>
      <c r="G80" s="87">
        <v>12.968999999999999</v>
      </c>
      <c r="H80" s="88">
        <v>0.56974124942184212</v>
      </c>
      <c r="I80" s="88">
        <v>17.005913050924683</v>
      </c>
      <c r="J80" s="89">
        <v>2.7007885397582854</v>
      </c>
      <c r="K80" s="72" t="s">
        <v>71</v>
      </c>
      <c r="M80" s="270"/>
      <c r="N80" s="271"/>
      <c r="P80" s="237"/>
      <c r="AA80" s="40"/>
    </row>
    <row r="81" spans="2:11" ht="20.25" customHeight="1">
      <c r="B81" s="85" t="s">
        <v>123</v>
      </c>
      <c r="C81" s="64">
        <v>1</v>
      </c>
      <c r="D81" s="86">
        <v>6.7540032938470135E-2</v>
      </c>
      <c r="E81" s="86">
        <v>0.33982032761402914</v>
      </c>
      <c r="F81" s="86">
        <v>0.20153781342126417</v>
      </c>
      <c r="G81" s="87">
        <v>16.700666666666667</v>
      </c>
      <c r="H81" s="88">
        <v>1.3021532732064058</v>
      </c>
      <c r="I81" s="88">
        <v>34.5662505251155</v>
      </c>
      <c r="J81" s="89">
        <v>2.2895305200742753</v>
      </c>
      <c r="K81" s="72"/>
    </row>
    <row r="82" spans="2:11" ht="20.25" customHeight="1">
      <c r="B82" s="85" t="s">
        <v>123</v>
      </c>
      <c r="C82" s="64">
        <v>2</v>
      </c>
      <c r="D82" s="86">
        <v>1.5415287761709251E-2</v>
      </c>
      <c r="E82" s="86">
        <v>0.33132041445748234</v>
      </c>
      <c r="F82" s="86">
        <v>0.20206499702924025</v>
      </c>
      <c r="G82" s="87">
        <v>11.531166666666666</v>
      </c>
      <c r="H82" s="88">
        <v>0.64516282576385775</v>
      </c>
      <c r="I82" s="88">
        <v>17.350578927542681</v>
      </c>
      <c r="J82" s="89">
        <v>2.4953196635521189</v>
      </c>
      <c r="K82" s="72"/>
    </row>
    <row r="83" spans="2:11" ht="20.25" customHeight="1">
      <c r="B83" s="85" t="s">
        <v>123</v>
      </c>
      <c r="C83" s="64">
        <v>3</v>
      </c>
      <c r="D83" s="86">
        <v>9.6133279944367392E-3</v>
      </c>
      <c r="E83" s="86">
        <v>0.34102808423219938</v>
      </c>
      <c r="F83" s="86">
        <v>0.23208566854943347</v>
      </c>
      <c r="G83" s="87">
        <v>11.802272727272729</v>
      </c>
      <c r="H83" s="88">
        <v>0.6160736171070571</v>
      </c>
      <c r="I83" s="88">
        <v>19.436028072692181</v>
      </c>
      <c r="J83" s="89">
        <v>2.4914278267205208</v>
      </c>
      <c r="K83" s="72"/>
    </row>
    <row r="84" spans="2:11" ht="20.25" customHeight="1">
      <c r="B84" s="85" t="s">
        <v>123</v>
      </c>
      <c r="C84" s="64">
        <v>4</v>
      </c>
      <c r="D84" s="86">
        <v>8.6167966104935337E-3</v>
      </c>
      <c r="E84" s="86">
        <v>0.34703095341092177</v>
      </c>
      <c r="F84" s="86">
        <v>0.25192982354425225</v>
      </c>
      <c r="G84" s="87">
        <v>12.3264</v>
      </c>
      <c r="H84" s="88">
        <v>0.80145537475158091</v>
      </c>
      <c r="I84" s="88">
        <v>24.050482139353822</v>
      </c>
      <c r="J84" s="89">
        <v>2.4485369712149079</v>
      </c>
      <c r="K84" s="72"/>
    </row>
    <row r="85" spans="2:11" ht="20.25" customHeight="1">
      <c r="B85" s="85" t="s">
        <v>123</v>
      </c>
      <c r="C85" s="64">
        <v>5</v>
      </c>
      <c r="D85" s="86">
        <v>8.4118907557172874E-3</v>
      </c>
      <c r="E85" s="86">
        <v>0.34742120649590336</v>
      </c>
      <c r="F85" s="86">
        <v>0.25406789426678839</v>
      </c>
      <c r="G85" s="87">
        <v>12.43418181818182</v>
      </c>
      <c r="H85" s="88">
        <v>0.86935664904715537</v>
      </c>
      <c r="I85" s="88">
        <v>25.975361366493619</v>
      </c>
      <c r="J85" s="89">
        <v>2.4474776293163427</v>
      </c>
      <c r="K85" s="72"/>
    </row>
    <row r="86" spans="2:11" ht="20.25" customHeight="1">
      <c r="B86" s="85" t="s">
        <v>123</v>
      </c>
      <c r="C86" s="64">
        <v>6</v>
      </c>
      <c r="D86" s="86">
        <v>9.1283024634727788E-3</v>
      </c>
      <c r="E86" s="86">
        <v>0.350827301312089</v>
      </c>
      <c r="F86" s="86">
        <v>0.24893225849553155</v>
      </c>
      <c r="G86" s="87">
        <v>13.321454545454545</v>
      </c>
      <c r="H86" s="88">
        <v>0.81627561128336301</v>
      </c>
      <c r="I86" s="88">
        <v>29.708191857928526</v>
      </c>
      <c r="J86" s="89">
        <v>2.3639417187196337</v>
      </c>
      <c r="K86" s="72"/>
    </row>
    <row r="87" spans="2:11" ht="20.25" customHeight="1">
      <c r="B87" s="85" t="s">
        <v>123</v>
      </c>
      <c r="C87" s="64">
        <v>7</v>
      </c>
      <c r="D87" s="86">
        <v>1.0466889478889138E-2</v>
      </c>
      <c r="E87" s="86">
        <v>0.35107394577824652</v>
      </c>
      <c r="F87" s="86">
        <v>0.24777688936652548</v>
      </c>
      <c r="G87" s="87">
        <v>13.855083333333333</v>
      </c>
      <c r="H87" s="88">
        <v>0.74352082687882937</v>
      </c>
      <c r="I87" s="88">
        <v>28.754859804726902</v>
      </c>
      <c r="J87" s="89">
        <v>2.3109431865359862</v>
      </c>
      <c r="K87" s="72"/>
    </row>
    <row r="88" spans="2:11" ht="20.25" customHeight="1">
      <c r="B88" s="85" t="s">
        <v>123</v>
      </c>
      <c r="C88" s="64">
        <v>8</v>
      </c>
      <c r="D88" s="86">
        <v>1.4281880955654455E-2</v>
      </c>
      <c r="E88" s="86">
        <v>0.35042587028938815</v>
      </c>
      <c r="F88" s="86">
        <v>0.23738517545280152</v>
      </c>
      <c r="G88" s="87">
        <v>14.724416666666665</v>
      </c>
      <c r="H88" s="88">
        <v>0.58182060174375061</v>
      </c>
      <c r="I88" s="88">
        <v>28.23074137666622</v>
      </c>
      <c r="J88" s="89">
        <v>2.2305441621993376</v>
      </c>
      <c r="K88" s="72" t="s">
        <v>69</v>
      </c>
    </row>
    <row r="89" spans="2:11" ht="20.25" customHeight="1">
      <c r="B89" s="85" t="s">
        <v>121</v>
      </c>
      <c r="C89" s="64">
        <v>1</v>
      </c>
      <c r="D89" s="86">
        <v>3.5789859337506967E-2</v>
      </c>
      <c r="E89" s="86">
        <v>0.39484042657606505</v>
      </c>
      <c r="F89" s="86">
        <v>0.2292739656849411</v>
      </c>
      <c r="G89" s="87">
        <v>16.741199999999999</v>
      </c>
      <c r="H89" s="88">
        <v>2.2317264785181141</v>
      </c>
      <c r="I89" s="88">
        <v>48.363112690608219</v>
      </c>
      <c r="J89" s="89">
        <v>2.28370863003971</v>
      </c>
      <c r="K89" s="72"/>
    </row>
    <row r="90" spans="2:11" ht="20.25" customHeight="1">
      <c r="B90" s="85" t="s">
        <v>121</v>
      </c>
      <c r="C90" s="64">
        <v>2</v>
      </c>
      <c r="D90" s="86">
        <v>3.2190574596779695E-2</v>
      </c>
      <c r="E90" s="86">
        <v>0.28910687242610966</v>
      </c>
      <c r="F90" s="86">
        <v>0.2094034546988453</v>
      </c>
      <c r="G90" s="87">
        <v>11.942818181818183</v>
      </c>
      <c r="H90" s="88">
        <v>0.75119186881082889</v>
      </c>
      <c r="I90" s="88">
        <v>12.596999248959301</v>
      </c>
      <c r="J90" s="89">
        <v>2.7137832707718963</v>
      </c>
      <c r="K90" s="72"/>
    </row>
    <row r="91" spans="2:11" ht="20.25" customHeight="1">
      <c r="B91" s="85" t="s">
        <v>121</v>
      </c>
      <c r="C91" s="64">
        <v>3</v>
      </c>
      <c r="D91" s="86">
        <v>1.260001590303138E-2</v>
      </c>
      <c r="E91" s="86">
        <v>0.29035941868971471</v>
      </c>
      <c r="F91" s="86">
        <v>0.2191781927226025</v>
      </c>
      <c r="G91" s="87">
        <v>11.713909090909089</v>
      </c>
      <c r="H91" s="88">
        <v>0.68741049587305969</v>
      </c>
      <c r="I91" s="88">
        <v>13.288957036315233</v>
      </c>
      <c r="J91" s="89">
        <v>2.714144391021569</v>
      </c>
      <c r="K91" s="72"/>
    </row>
    <row r="92" spans="2:11" ht="20.25" customHeight="1">
      <c r="B92" s="85" t="s">
        <v>121</v>
      </c>
      <c r="C92" s="64">
        <v>4</v>
      </c>
      <c r="D92" s="86">
        <v>1.055994334932695E-2</v>
      </c>
      <c r="E92" s="86">
        <v>0.28972548811990706</v>
      </c>
      <c r="F92" s="86">
        <v>0.22955678222397788</v>
      </c>
      <c r="G92" s="87">
        <v>12.222818181818184</v>
      </c>
      <c r="H92" s="88">
        <v>0.50494224029200174</v>
      </c>
      <c r="I92" s="88">
        <v>15.998696245041319</v>
      </c>
      <c r="J92" s="89">
        <v>2.6484986318671813</v>
      </c>
      <c r="K92" s="72"/>
    </row>
    <row r="93" spans="2:11" ht="20.25" customHeight="1">
      <c r="B93" s="85" t="s">
        <v>121</v>
      </c>
      <c r="C93" s="64">
        <v>5</v>
      </c>
      <c r="D93" s="86">
        <v>1.2172057798553342E-2</v>
      </c>
      <c r="E93" s="86">
        <v>0.2993861882329048</v>
      </c>
      <c r="F93" s="86">
        <v>0.22638999088039499</v>
      </c>
      <c r="G93" s="87">
        <v>13.941555555555556</v>
      </c>
      <c r="H93" s="88">
        <v>0.53899293885563049</v>
      </c>
      <c r="I93" s="88">
        <v>20.638506064979179</v>
      </c>
      <c r="J93" s="89">
        <v>2.4406723458331512</v>
      </c>
      <c r="K93" s="72"/>
    </row>
    <row r="94" spans="2:11" ht="20.25" customHeight="1">
      <c r="B94" s="85" t="s">
        <v>121</v>
      </c>
      <c r="C94" s="64">
        <v>6</v>
      </c>
      <c r="D94" s="86">
        <v>1.1277793166099764E-2</v>
      </c>
      <c r="E94" s="86">
        <v>0.30467613906270236</v>
      </c>
      <c r="F94" s="86">
        <v>0.21336025251737772</v>
      </c>
      <c r="G94" s="87">
        <v>15.465666666666667</v>
      </c>
      <c r="H94" s="88">
        <v>0.38459379185843523</v>
      </c>
      <c r="I94" s="88">
        <v>26.567929652437353</v>
      </c>
      <c r="J94" s="89">
        <v>2.2951188530449964</v>
      </c>
      <c r="K94" s="72"/>
    </row>
    <row r="95" spans="2:11" ht="20.25" customHeight="1">
      <c r="B95" s="85" t="s">
        <v>121</v>
      </c>
      <c r="C95" s="64">
        <v>7</v>
      </c>
      <c r="D95" s="86">
        <v>1.173493002937508E-2</v>
      </c>
      <c r="E95" s="86">
        <v>0.30165092809687405</v>
      </c>
      <c r="F95" s="86">
        <v>0.20805748967634893</v>
      </c>
      <c r="G95" s="87">
        <v>15.811</v>
      </c>
      <c r="H95" s="88">
        <v>0.11351018371302733</v>
      </c>
      <c r="I95" s="88">
        <v>24.124252573833399</v>
      </c>
      <c r="J95" s="89">
        <v>2.2696797479549038</v>
      </c>
      <c r="K95" s="72"/>
    </row>
    <row r="96" spans="2:11" ht="20.25" customHeight="1">
      <c r="B96" s="85" t="s">
        <v>121</v>
      </c>
      <c r="C96" s="64">
        <v>8</v>
      </c>
      <c r="D96" s="86">
        <v>1.5389247113688406E-2</v>
      </c>
      <c r="E96" s="86">
        <v>0.30021833667424541</v>
      </c>
      <c r="F96" s="86">
        <v>0.20244939986722582</v>
      </c>
      <c r="G96" s="87">
        <v>16.599444444444444</v>
      </c>
      <c r="H96" s="88">
        <v>0.26861642057357116</v>
      </c>
      <c r="I96" s="88">
        <v>26.275864079961739</v>
      </c>
      <c r="J96" s="89">
        <v>2.1874696094602597</v>
      </c>
      <c r="K96" s="72" t="s">
        <v>70</v>
      </c>
    </row>
    <row r="97" spans="2:11" ht="20.25" customHeight="1">
      <c r="B97" s="85" t="s">
        <v>119</v>
      </c>
      <c r="C97" s="64">
        <v>1</v>
      </c>
      <c r="D97" s="86">
        <v>3.7385393452812193E-2</v>
      </c>
      <c r="E97" s="86">
        <v>0.3997876907543193</v>
      </c>
      <c r="F97" s="86">
        <v>0.19763366342163138</v>
      </c>
      <c r="G97" s="87">
        <v>13.441299999999998</v>
      </c>
      <c r="H97" s="88">
        <v>1.8188644749736302</v>
      </c>
      <c r="I97" s="88">
        <v>27.273811766508949</v>
      </c>
      <c r="J97" s="89">
        <v>2.0302525168505143</v>
      </c>
      <c r="K97" s="72"/>
    </row>
    <row r="98" spans="2:11" ht="20.25" customHeight="1">
      <c r="B98" s="85" t="s">
        <v>119</v>
      </c>
      <c r="C98" s="64">
        <v>2</v>
      </c>
      <c r="D98" s="86">
        <v>1.9236943596912404E-2</v>
      </c>
      <c r="E98" s="86">
        <v>0.35404014718983895</v>
      </c>
      <c r="F98" s="86">
        <v>0.1399807889186962</v>
      </c>
      <c r="G98" s="87">
        <v>9.1807999999999996</v>
      </c>
      <c r="H98" s="88">
        <v>0.11689744091863059</v>
      </c>
      <c r="I98" s="88">
        <v>5.1138733820536935</v>
      </c>
      <c r="J98" s="89">
        <v>2.394994428062541</v>
      </c>
      <c r="K98" s="72"/>
    </row>
    <row r="99" spans="2:11" ht="20.25" customHeight="1">
      <c r="B99" s="85" t="s">
        <v>119</v>
      </c>
      <c r="C99" s="64">
        <v>3</v>
      </c>
      <c r="D99" s="86">
        <v>9.4677116034051975E-3</v>
      </c>
      <c r="E99" s="86">
        <v>0.35758332155680161</v>
      </c>
      <c r="F99" s="86">
        <v>0.14208043441959167</v>
      </c>
      <c r="G99" s="87">
        <v>9.5292727272727262</v>
      </c>
      <c r="H99" s="88">
        <v>0.13304570296259674</v>
      </c>
      <c r="I99" s="88">
        <v>4.8530740720193712</v>
      </c>
      <c r="J99" s="89">
        <v>2.3915914854168268</v>
      </c>
      <c r="K99" s="72"/>
    </row>
    <row r="100" spans="2:11" ht="20.25" customHeight="1">
      <c r="B100" s="85" t="s">
        <v>119</v>
      </c>
      <c r="C100" s="64">
        <v>4</v>
      </c>
      <c r="D100" s="86">
        <v>8.6879734028893277E-3</v>
      </c>
      <c r="E100" s="86">
        <v>0.36205304803291738</v>
      </c>
      <c r="F100" s="86">
        <v>0.16207579207118436</v>
      </c>
      <c r="G100" s="87">
        <v>10.290800000000001</v>
      </c>
      <c r="H100" s="88">
        <v>0.18596197597562647</v>
      </c>
      <c r="I100" s="88">
        <v>5.8460667787289182</v>
      </c>
      <c r="J100" s="89">
        <v>2.2846601440357603</v>
      </c>
      <c r="K100" s="72"/>
    </row>
    <row r="101" spans="2:11" ht="20.25" customHeight="1">
      <c r="B101" s="85" t="s">
        <v>119</v>
      </c>
      <c r="C101" s="64">
        <v>5</v>
      </c>
      <c r="D101" s="86">
        <v>9.4562495149130184E-3</v>
      </c>
      <c r="E101" s="86">
        <v>0.36469975324742337</v>
      </c>
      <c r="F101" s="86">
        <v>0.15958440913385208</v>
      </c>
      <c r="G101" s="87">
        <v>11.021333333333333</v>
      </c>
      <c r="H101" s="88">
        <v>0.21658141931760064</v>
      </c>
      <c r="I101" s="88">
        <v>8.6831100694748056</v>
      </c>
      <c r="J101" s="89">
        <v>2.1999340572660713</v>
      </c>
      <c r="K101" s="72"/>
    </row>
    <row r="102" spans="2:11" ht="20.25" customHeight="1">
      <c r="B102" s="85" t="s">
        <v>119</v>
      </c>
      <c r="C102" s="64">
        <v>6</v>
      </c>
      <c r="D102" s="86">
        <v>1.0087044936106907E-2</v>
      </c>
      <c r="E102" s="86">
        <v>0.37107365684419519</v>
      </c>
      <c r="F102" s="86">
        <v>0.15950602540436901</v>
      </c>
      <c r="G102" s="87">
        <v>12.634666666666668</v>
      </c>
      <c r="H102" s="88">
        <v>0.25525248022409097</v>
      </c>
      <c r="I102" s="88">
        <v>11.502426451496799</v>
      </c>
      <c r="J102" s="89">
        <v>2.0300483449911209</v>
      </c>
      <c r="K102" s="72"/>
    </row>
    <row r="103" spans="2:11" ht="20.25" customHeight="1">
      <c r="B103" s="85" t="s">
        <v>119</v>
      </c>
      <c r="C103" s="64">
        <v>7</v>
      </c>
      <c r="D103" s="86">
        <v>1.2743514320379167E-2</v>
      </c>
      <c r="E103" s="86">
        <v>0.37028628847050371</v>
      </c>
      <c r="F103" s="86">
        <v>0.15948455393555996</v>
      </c>
      <c r="G103" s="87">
        <v>13.193375</v>
      </c>
      <c r="H103" s="88">
        <v>0.26295542784455062</v>
      </c>
      <c r="I103" s="88">
        <v>10.205174937776606</v>
      </c>
      <c r="J103" s="89">
        <v>1.9785054683736771</v>
      </c>
      <c r="K103" s="72"/>
    </row>
    <row r="104" spans="2:11" ht="20.25" customHeight="1">
      <c r="B104" s="85" t="s">
        <v>119</v>
      </c>
      <c r="C104" s="64">
        <v>8</v>
      </c>
      <c r="D104" s="86">
        <v>1.7863167459033741E-2</v>
      </c>
      <c r="E104" s="86">
        <v>0.36986353679731193</v>
      </c>
      <c r="F104" s="86">
        <v>0.16271972828738063</v>
      </c>
      <c r="G104" s="87">
        <v>13.155666666666667</v>
      </c>
      <c r="H104" s="88">
        <v>0.10664318620691247</v>
      </c>
      <c r="I104" s="88">
        <v>7.6871963390816083</v>
      </c>
      <c r="J104" s="89">
        <v>1.9401692144820286</v>
      </c>
      <c r="K104" s="72" t="s">
        <v>70</v>
      </c>
    </row>
    <row r="105" spans="2:11" ht="20.25" customHeight="1">
      <c r="B105" s="85" t="s">
        <v>122</v>
      </c>
      <c r="C105" s="64">
        <v>1</v>
      </c>
      <c r="D105" s="86">
        <v>4.2328006140400443E-2</v>
      </c>
      <c r="E105" s="86">
        <v>0.37653062967013973</v>
      </c>
      <c r="F105" s="86">
        <v>0.22900255513361881</v>
      </c>
      <c r="G105" s="87">
        <v>15.931833333333335</v>
      </c>
      <c r="H105" s="88">
        <v>1.5081109064760621</v>
      </c>
      <c r="I105" s="88">
        <v>31.915489922271739</v>
      </c>
      <c r="J105" s="89">
        <v>2.5752482808383221</v>
      </c>
      <c r="K105" s="72"/>
    </row>
    <row r="106" spans="2:11" ht="20.25" customHeight="1">
      <c r="B106" s="85" t="s">
        <v>122</v>
      </c>
      <c r="C106" s="64">
        <v>2</v>
      </c>
      <c r="D106" s="86">
        <v>3.1880151399612096E-2</v>
      </c>
      <c r="E106" s="86">
        <v>0.25778459600907228</v>
      </c>
      <c r="F106" s="86">
        <v>0.19733410573742433</v>
      </c>
      <c r="G106" s="87">
        <v>11.858000000000001</v>
      </c>
      <c r="H106" s="88">
        <v>0.41289536887725919</v>
      </c>
      <c r="I106" s="88">
        <v>10.322384221931481</v>
      </c>
      <c r="J106" s="89">
        <v>2.9166783925800952</v>
      </c>
      <c r="K106" s="72"/>
    </row>
    <row r="107" spans="2:11" ht="20.25" customHeight="1">
      <c r="B107" s="85" t="s">
        <v>122</v>
      </c>
      <c r="C107" s="64">
        <v>3</v>
      </c>
      <c r="D107" s="86">
        <v>1.0957475315330447E-2</v>
      </c>
      <c r="E107" s="86">
        <v>0.26335785558597657</v>
      </c>
      <c r="F107" s="86">
        <v>0.21046909259704441</v>
      </c>
      <c r="G107" s="87">
        <v>11.792444444444444</v>
      </c>
      <c r="H107" s="88">
        <v>9.1892266556886024E-2</v>
      </c>
      <c r="I107" s="88">
        <v>16.196907035195547</v>
      </c>
      <c r="J107" s="89">
        <v>2.9472950386551688</v>
      </c>
      <c r="K107" s="72"/>
    </row>
    <row r="108" spans="2:11" ht="20.25" customHeight="1">
      <c r="B108" s="85" t="s">
        <v>122</v>
      </c>
      <c r="C108" s="64">
        <v>4</v>
      </c>
      <c r="D108" s="86">
        <v>1.0416468151325093E-2</v>
      </c>
      <c r="E108" s="86">
        <v>0.2642860462759174</v>
      </c>
      <c r="F108" s="86">
        <v>0.22337261020319044</v>
      </c>
      <c r="G108" s="87">
        <v>12.548444444444446</v>
      </c>
      <c r="H108" s="88">
        <v>1.1630744929222376</v>
      </c>
      <c r="I108" s="88">
        <v>16.092225991916273</v>
      </c>
      <c r="J108" s="89">
        <v>2.8187726696438533</v>
      </c>
      <c r="K108" s="72"/>
    </row>
    <row r="109" spans="2:11" ht="20.25" customHeight="1">
      <c r="B109" s="85" t="s">
        <v>122</v>
      </c>
      <c r="C109" s="64">
        <v>5</v>
      </c>
      <c r="D109" s="86">
        <v>1.0742127574024447E-2</v>
      </c>
      <c r="E109" s="86">
        <v>0.26402604627971638</v>
      </c>
      <c r="F109" s="86">
        <v>0.22924176083356596</v>
      </c>
      <c r="G109" s="87">
        <v>12.989624999999998</v>
      </c>
      <c r="H109" s="88">
        <v>3.1489252861753567E-2</v>
      </c>
      <c r="I109" s="88">
        <v>14.554880311882703</v>
      </c>
      <c r="J109" s="89">
        <v>2.748497486792755</v>
      </c>
      <c r="K109" s="72"/>
    </row>
    <row r="110" spans="2:11" ht="20.25" customHeight="1">
      <c r="B110" s="85" t="s">
        <v>122</v>
      </c>
      <c r="C110" s="64">
        <v>6</v>
      </c>
      <c r="D110" s="86">
        <v>1.2056913043475096E-2</v>
      </c>
      <c r="E110" s="86">
        <v>0.26669860067931767</v>
      </c>
      <c r="F110" s="86">
        <v>0.22492233855427626</v>
      </c>
      <c r="G110" s="87">
        <v>14.495500000000002</v>
      </c>
      <c r="H110" s="88">
        <v>4.4987038398763751E-2</v>
      </c>
      <c r="I110" s="88">
        <v>18.332860819473353</v>
      </c>
      <c r="J110" s="89">
        <v>2.5796976097666979</v>
      </c>
      <c r="K110" s="72"/>
    </row>
    <row r="111" spans="2:11" ht="20.25" customHeight="1">
      <c r="B111" s="85" t="s">
        <v>122</v>
      </c>
      <c r="C111" s="64">
        <v>7</v>
      </c>
      <c r="D111" s="86">
        <v>1.2546588959897074E-2</v>
      </c>
      <c r="E111" s="86">
        <v>0.2694032783831663</v>
      </c>
      <c r="F111" s="86">
        <v>0.21096039886574558</v>
      </c>
      <c r="G111" s="87">
        <v>14.893125</v>
      </c>
      <c r="H111" s="88">
        <v>6.1196634674665976E-2</v>
      </c>
      <c r="I111" s="88">
        <v>17.123058368774185</v>
      </c>
      <c r="J111" s="89">
        <v>2.5319012957922848</v>
      </c>
      <c r="K111" s="72"/>
    </row>
    <row r="112" spans="2:11" ht="20.25" customHeight="1">
      <c r="B112" s="85" t="s">
        <v>122</v>
      </c>
      <c r="C112" s="64">
        <v>8</v>
      </c>
      <c r="D112" s="86">
        <v>1.6426440485894062E-2</v>
      </c>
      <c r="E112" s="86">
        <v>0.27173336650918606</v>
      </c>
      <c r="F112" s="86">
        <v>0.20750919635363407</v>
      </c>
      <c r="G112" s="87">
        <v>15.736875</v>
      </c>
      <c r="H112" s="88">
        <v>0.14475751591211858</v>
      </c>
      <c r="I112" s="88">
        <v>19.186695215847021</v>
      </c>
      <c r="J112" s="89">
        <v>2.4473570642119031</v>
      </c>
      <c r="K112" s="72" t="s">
        <v>70</v>
      </c>
    </row>
    <row r="113" spans="2:11" ht="20.25" customHeight="1">
      <c r="B113" s="85" t="s">
        <v>120</v>
      </c>
      <c r="C113" s="64">
        <v>1</v>
      </c>
      <c r="D113" s="86">
        <v>6.7738017455630212E-2</v>
      </c>
      <c r="E113" s="86">
        <v>0.34797721945572146</v>
      </c>
      <c r="F113" s="86">
        <v>0.18942810701110424</v>
      </c>
      <c r="G113" s="87">
        <v>17.042749999999998</v>
      </c>
      <c r="H113" s="88">
        <v>1.3336011128702665</v>
      </c>
      <c r="I113" s="88">
        <v>28.141820930738945</v>
      </c>
      <c r="J113" s="89">
        <v>3.0889005477523361</v>
      </c>
      <c r="K113" s="72"/>
    </row>
    <row r="114" spans="2:11" ht="20.25" customHeight="1">
      <c r="B114" s="85" t="s">
        <v>120</v>
      </c>
      <c r="C114" s="64">
        <v>2</v>
      </c>
      <c r="D114" s="86">
        <v>3.9094079374313619E-2</v>
      </c>
      <c r="E114" s="86">
        <v>0.21001603211607003</v>
      </c>
      <c r="F114" s="86">
        <v>0.1595939455802429</v>
      </c>
      <c r="G114" s="87">
        <v>12.0016</v>
      </c>
      <c r="H114" s="88">
        <v>0.63153604179610412</v>
      </c>
      <c r="I114" s="88">
        <v>9.7329507668865283</v>
      </c>
      <c r="J114" s="89">
        <v>3.5006546970100865</v>
      </c>
      <c r="K114" s="72"/>
    </row>
    <row r="115" spans="2:11" ht="20.25" customHeight="1">
      <c r="B115" s="85" t="s">
        <v>120</v>
      </c>
      <c r="C115" s="64">
        <v>3</v>
      </c>
      <c r="D115" s="86">
        <v>1.7321943243670462E-2</v>
      </c>
      <c r="E115" s="86">
        <v>0.20209855934973373</v>
      </c>
      <c r="F115" s="86">
        <v>0.1733791446109238</v>
      </c>
      <c r="G115" s="87">
        <v>11.334200000000001</v>
      </c>
      <c r="H115" s="88">
        <v>0.2293572250714522</v>
      </c>
      <c r="I115" s="88">
        <v>10.915912159091718</v>
      </c>
      <c r="J115" s="89">
        <v>3.5755667283772872</v>
      </c>
      <c r="K115" s="72"/>
    </row>
    <row r="116" spans="2:11" ht="20.25" customHeight="1">
      <c r="B116" s="85" t="s">
        <v>120</v>
      </c>
      <c r="C116" s="64">
        <v>4</v>
      </c>
      <c r="D116" s="86">
        <v>1.5850559328889884E-2</v>
      </c>
      <c r="E116" s="86">
        <v>0.21468041830123974</v>
      </c>
      <c r="F116" s="86">
        <v>0.18816830646650232</v>
      </c>
      <c r="G116" s="87">
        <v>13.073</v>
      </c>
      <c r="H116" s="88">
        <v>8.0312113098254229E-2</v>
      </c>
      <c r="I116" s="88">
        <v>15.113549876008507</v>
      </c>
      <c r="J116" s="89">
        <v>3.3833699911286628</v>
      </c>
      <c r="K116" s="72"/>
    </row>
    <row r="117" spans="2:11" ht="20.25" customHeight="1">
      <c r="B117" s="85" t="s">
        <v>120</v>
      </c>
      <c r="C117" s="64">
        <v>5</v>
      </c>
      <c r="D117" s="86">
        <v>1.8205266469485833E-2</v>
      </c>
      <c r="E117" s="86">
        <v>0.22383054219949797</v>
      </c>
      <c r="F117" s="86">
        <v>0.19292807715658944</v>
      </c>
      <c r="G117" s="87">
        <v>14.354166666666666</v>
      </c>
      <c r="H117" s="88">
        <v>3.5045972235529417E-2</v>
      </c>
      <c r="I117" s="88">
        <v>19.382369644705296</v>
      </c>
      <c r="J117" s="89">
        <v>3.1475960233532359</v>
      </c>
      <c r="K117" s="72"/>
    </row>
    <row r="118" spans="2:11" ht="20.25" customHeight="1">
      <c r="B118" s="85" t="s">
        <v>120</v>
      </c>
      <c r="C118" s="64">
        <v>6</v>
      </c>
      <c r="D118" s="86">
        <v>2.2052890458608438E-2</v>
      </c>
      <c r="E118" s="86">
        <v>0.22396228770665558</v>
      </c>
      <c r="F118" s="86">
        <v>0.18543196848130092</v>
      </c>
      <c r="G118" s="87">
        <v>16.156399999999998</v>
      </c>
      <c r="H118" s="88">
        <v>0.13411902354661465</v>
      </c>
      <c r="I118" s="88">
        <v>22.409467465183738</v>
      </c>
      <c r="J118" s="89">
        <v>2.9812655609207659</v>
      </c>
      <c r="K118" s="72"/>
    </row>
    <row r="119" spans="2:11" ht="20.25" customHeight="1">
      <c r="B119" s="85" t="s">
        <v>120</v>
      </c>
      <c r="C119" s="64">
        <v>7</v>
      </c>
      <c r="D119" s="86">
        <v>2.247165580672195E-2</v>
      </c>
      <c r="E119" s="86">
        <v>0.22381876031447479</v>
      </c>
      <c r="F119" s="86">
        <v>0.18086431320809551</v>
      </c>
      <c r="G119" s="87">
        <v>16.497199999999999</v>
      </c>
      <c r="H119" s="88">
        <v>7.7450739225213117E-2</v>
      </c>
      <c r="I119" s="88">
        <v>22.787354449435529</v>
      </c>
      <c r="J119" s="89">
        <v>2.9471353421443167</v>
      </c>
      <c r="K119" s="72"/>
    </row>
    <row r="120" spans="2:11" ht="20.25" customHeight="1">
      <c r="B120" s="85" t="s">
        <v>120</v>
      </c>
      <c r="C120" s="64">
        <v>8</v>
      </c>
      <c r="D120" s="86">
        <v>2.7800447414364032E-2</v>
      </c>
      <c r="E120" s="86">
        <v>0.22523377896679739</v>
      </c>
      <c r="F120" s="86">
        <v>0.17316685711960383</v>
      </c>
      <c r="G120" s="87">
        <v>17.127400000000002</v>
      </c>
      <c r="H120" s="88">
        <v>6.6108238136858302E-2</v>
      </c>
      <c r="I120" s="88">
        <v>23.060757070074072</v>
      </c>
      <c r="J120" s="89">
        <v>2.8587119977279869</v>
      </c>
      <c r="K120" s="72" t="s">
        <v>70</v>
      </c>
    </row>
    <row r="121" spans="2:11" ht="20.25" customHeight="1">
      <c r="B121" s="83" t="s">
        <v>128</v>
      </c>
      <c r="C121" s="82"/>
      <c r="D121" s="83"/>
      <c r="E121" s="83"/>
      <c r="F121" s="83"/>
      <c r="G121" s="83"/>
      <c r="H121" s="83"/>
      <c r="I121" s="83"/>
      <c r="J121" s="83"/>
      <c r="K121" s="82"/>
    </row>
    <row r="122" spans="2:11" ht="20.25" customHeight="1">
      <c r="B122" s="233" t="str">
        <f>C62</f>
        <v>801</v>
      </c>
      <c r="C122" s="54"/>
      <c r="D122" s="65">
        <f t="shared" ref="D122:J127" si="2">(SUMIFS(D$73:D$120,$B$73:$B$120,$B122,$C$73:$C$120,MAX($C$73:$C$120))/SUMIFS(D$73:D$120,$B$73:$B$120,$B122,$C$73:$C$120,MAX($C$73:$C$120)-1))-1</f>
        <v>0.6508244807245307</v>
      </c>
      <c r="E122" s="65">
        <f t="shared" si="2"/>
        <v>3.0230595742956279E-2</v>
      </c>
      <c r="F122" s="65">
        <f t="shared" si="2"/>
        <v>-3.5774218626737686E-2</v>
      </c>
      <c r="G122" s="65">
        <f t="shared" si="2"/>
        <v>0.11513327601031809</v>
      </c>
      <c r="H122" s="65">
        <f t="shared" si="2"/>
        <v>-0.19446781908019806</v>
      </c>
      <c r="I122" s="65">
        <f t="shared" si="2"/>
        <v>0.19267969347348646</v>
      </c>
      <c r="J122" s="84">
        <f t="shared" si="2"/>
        <v>-5.2279081006580408E-2</v>
      </c>
      <c r="K122" s="55"/>
    </row>
    <row r="123" spans="2:11" ht="20.25" customHeight="1">
      <c r="B123" s="42" t="str">
        <f>D62</f>
        <v>800</v>
      </c>
      <c r="C123" s="54"/>
      <c r="D123" s="65">
        <f t="shared" si="2"/>
        <v>0.3644818725238137</v>
      </c>
      <c r="E123" s="65">
        <f t="shared" si="2"/>
        <v>-1.8459800183170394E-3</v>
      </c>
      <c r="F123" s="65">
        <f t="shared" si="2"/>
        <v>-4.1939802942444482E-2</v>
      </c>
      <c r="G123" s="65">
        <f t="shared" si="2"/>
        <v>6.2744720650062202E-2</v>
      </c>
      <c r="H123" s="65">
        <f t="shared" si="2"/>
        <v>-0.21747907965654178</v>
      </c>
      <c r="I123" s="65">
        <f t="shared" si="2"/>
        <v>-1.8227125140583111E-2</v>
      </c>
      <c r="J123" s="84">
        <f t="shared" si="2"/>
        <v>-3.4790567247636961E-2</v>
      </c>
      <c r="K123" s="55"/>
    </row>
    <row r="124" spans="2:11" ht="20.25" customHeight="1">
      <c r="B124" s="42" t="str">
        <f>E62</f>
        <v>70</v>
      </c>
      <c r="C124" s="54"/>
      <c r="D124" s="65">
        <f t="shared" si="2"/>
        <v>0.31140510213233275</v>
      </c>
      <c r="E124" s="65">
        <f t="shared" si="2"/>
        <v>-4.7491696169041919E-3</v>
      </c>
      <c r="F124" s="65">
        <f t="shared" si="2"/>
        <v>-2.6954520204232835E-2</v>
      </c>
      <c r="G124" s="65">
        <f t="shared" si="2"/>
        <v>4.9866829703652193E-2</v>
      </c>
      <c r="H124" s="65">
        <f t="shared" si="2"/>
        <v>1.3664521700773409</v>
      </c>
      <c r="I124" s="65">
        <f t="shared" si="2"/>
        <v>8.9188732357333489E-2</v>
      </c>
      <c r="J124" s="84">
        <f t="shared" si="2"/>
        <v>-3.6221030111723729E-2</v>
      </c>
      <c r="K124" s="55"/>
    </row>
    <row r="125" spans="2:11" ht="20.25" customHeight="1">
      <c r="B125" s="42" t="str">
        <f>F62</f>
        <v>17</v>
      </c>
      <c r="C125" s="54"/>
      <c r="D125" s="65">
        <f t="shared" si="2"/>
        <v>0.40174578298761188</v>
      </c>
      <c r="E125" s="65">
        <f t="shared" si="2"/>
        <v>-1.1416887050773594E-3</v>
      </c>
      <c r="F125" s="65">
        <f t="shared" si="2"/>
        <v>2.0285189204766851E-2</v>
      </c>
      <c r="G125" s="65">
        <f t="shared" si="2"/>
        <v>-2.858126395507754E-3</v>
      </c>
      <c r="H125" s="65">
        <f t="shared" si="2"/>
        <v>-0.59444386799288307</v>
      </c>
      <c r="I125" s="65">
        <f t="shared" si="2"/>
        <v>-0.24673546647144373</v>
      </c>
      <c r="J125" s="84">
        <f t="shared" si="2"/>
        <v>-1.9376369944107741E-2</v>
      </c>
      <c r="K125" s="55"/>
    </row>
    <row r="126" spans="2:11" ht="20.25" customHeight="1">
      <c r="B126" s="42" t="str">
        <f>G62</f>
        <v>71</v>
      </c>
      <c r="C126" s="54"/>
      <c r="D126" s="65">
        <f t="shared" si="2"/>
        <v>0.3092355650127887</v>
      </c>
      <c r="E126" s="65">
        <f t="shared" si="2"/>
        <v>8.6490711620283989E-3</v>
      </c>
      <c r="F126" s="65">
        <f t="shared" si="2"/>
        <v>-1.6359480408016491E-2</v>
      </c>
      <c r="G126" s="65">
        <f t="shared" si="2"/>
        <v>5.6653657308321836E-2</v>
      </c>
      <c r="H126" s="65">
        <f t="shared" si="2"/>
        <v>1.3654489610691765</v>
      </c>
      <c r="I126" s="65">
        <f t="shared" si="2"/>
        <v>0.12051800575743576</v>
      </c>
      <c r="J126" s="84">
        <f t="shared" si="2"/>
        <v>-3.339159852751139E-2</v>
      </c>
      <c r="K126" s="55"/>
    </row>
    <row r="127" spans="2:11" ht="20.25" customHeight="1">
      <c r="B127" s="42" t="str">
        <f>H62</f>
        <v>60-5</v>
      </c>
      <c r="C127" s="54"/>
      <c r="D127" s="65">
        <f t="shared" si="2"/>
        <v>0.2371339100898866</v>
      </c>
      <c r="E127" s="65">
        <f t="shared" si="2"/>
        <v>6.322162853258817E-3</v>
      </c>
      <c r="F127" s="65">
        <f t="shared" si="2"/>
        <v>-4.2559286306720345E-2</v>
      </c>
      <c r="G127" s="65">
        <f t="shared" si="2"/>
        <v>3.8200421889775349E-2</v>
      </c>
      <c r="H127" s="65">
        <f t="shared" si="2"/>
        <v>-0.14644793841635029</v>
      </c>
      <c r="I127" s="65">
        <f t="shared" si="2"/>
        <v>1.1997997452719344E-2</v>
      </c>
      <c r="J127" s="84">
        <f t="shared" si="2"/>
        <v>-3.0003150229264142E-2</v>
      </c>
      <c r="K127" s="55"/>
    </row>
    <row r="128" spans="2:11" ht="20.25" customHeight="1" thickBot="1"/>
    <row r="129" spans="2:9" ht="17.25" thickTop="1">
      <c r="B129" s="25" t="s">
        <v>51</v>
      </c>
      <c r="C129" s="25"/>
      <c r="D129" s="25"/>
      <c r="E129" s="25"/>
      <c r="F129" s="169" t="s">
        <v>77</v>
      </c>
      <c r="G129" s="43"/>
      <c r="H129" s="25"/>
      <c r="I129" s="25"/>
    </row>
    <row r="130" spans="2:9">
      <c r="B130" s="26" t="s">
        <v>33</v>
      </c>
      <c r="C130" s="26" t="s">
        <v>52</v>
      </c>
      <c r="D130" s="26"/>
      <c r="E130" s="26"/>
      <c r="F130" s="90" t="s">
        <v>78</v>
      </c>
      <c r="G130" s="44"/>
      <c r="H130" s="46" t="s">
        <v>81</v>
      </c>
      <c r="I130" s="46"/>
    </row>
    <row r="131" spans="2:9">
      <c r="B131" s="26" t="s">
        <v>34</v>
      </c>
      <c r="C131" s="26" t="s">
        <v>53</v>
      </c>
      <c r="D131" s="26"/>
      <c r="E131" s="26"/>
      <c r="F131" s="90" t="s">
        <v>79</v>
      </c>
      <c r="G131" s="44"/>
      <c r="H131" s="46" t="s">
        <v>82</v>
      </c>
      <c r="I131" s="46"/>
    </row>
    <row r="132" spans="2:9">
      <c r="B132" s="26" t="s">
        <v>4</v>
      </c>
      <c r="C132" s="26" t="s">
        <v>54</v>
      </c>
      <c r="D132" s="26"/>
      <c r="E132" s="26"/>
      <c r="F132" s="90" t="s">
        <v>80</v>
      </c>
      <c r="G132" s="44"/>
      <c r="H132" s="46" t="s">
        <v>83</v>
      </c>
      <c r="I132" s="46"/>
    </row>
    <row r="133" spans="2:9">
      <c r="B133" s="26" t="s">
        <v>5</v>
      </c>
      <c r="C133" s="26" t="s">
        <v>55</v>
      </c>
      <c r="D133" s="26"/>
      <c r="E133" s="26"/>
      <c r="F133" s="90" t="s">
        <v>87</v>
      </c>
      <c r="G133" s="44"/>
      <c r="H133" s="46" t="s">
        <v>84</v>
      </c>
      <c r="I133" s="46"/>
    </row>
    <row r="134" spans="2:9">
      <c r="B134" s="26" t="s">
        <v>56</v>
      </c>
      <c r="C134" s="26" t="s">
        <v>57</v>
      </c>
      <c r="D134" s="26"/>
      <c r="E134" s="26"/>
      <c r="F134" s="90" t="s">
        <v>88</v>
      </c>
      <c r="G134" s="44"/>
      <c r="H134" s="46" t="s">
        <v>85</v>
      </c>
      <c r="I134" s="46"/>
    </row>
    <row r="135" spans="2:9" ht="17.25" thickBot="1">
      <c r="B135" s="27" t="s">
        <v>58</v>
      </c>
      <c r="C135" s="27" t="s">
        <v>59</v>
      </c>
      <c r="D135" s="27"/>
      <c r="E135" s="27"/>
      <c r="F135" s="91" t="s">
        <v>89</v>
      </c>
      <c r="G135" s="45"/>
      <c r="H135" s="47" t="s">
        <v>86</v>
      </c>
      <c r="I135" s="47"/>
    </row>
    <row r="136" spans="2:9" ht="17.25" thickTop="1"/>
    <row r="137" spans="2:9" ht="6.75" customHeight="1"/>
  </sheetData>
  <mergeCells count="4">
    <mergeCell ref="O9:P9"/>
    <mergeCell ref="C4:D4"/>
    <mergeCell ref="C5:D5"/>
    <mergeCell ref="J20:K20"/>
  </mergeCells>
  <phoneticPr fontId="2" type="noConversion"/>
  <conditionalFormatting sqref="B73:K120">
    <cfRule type="expression" dxfId="42" priority="10">
      <formula>$B73&lt;&gt;$B74</formula>
    </cfRule>
  </conditionalFormatting>
  <conditionalFormatting sqref="C63:K63">
    <cfRule type="containsText" dxfId="41" priority="12" operator="containsText" text="F">
      <formula>NOT(ISERROR(SEARCH("F",C63)))</formula>
    </cfRule>
    <cfRule type="containsText" dxfId="40" priority="13" operator="containsText" text="D">
      <formula>NOT(ISERROR(SEARCH("D",C63)))</formula>
    </cfRule>
    <cfRule type="containsText" dxfId="39" priority="14" operator="containsText" text="S">
      <formula>NOT(ISERROR(SEARCH("S",C63)))</formula>
    </cfRule>
    <cfRule type="containsText" dxfId="38" priority="15" operator="containsText" text="A">
      <formula>NOT(ISERROR(SEARCH("A",C63)))</formula>
    </cfRule>
  </conditionalFormatting>
  <conditionalFormatting sqref="D50:K50 D52:K53 D54:D59 D60:K61 D70:K70 D121:K121 K122:K127">
    <cfRule type="containsText" dxfId="37" priority="70" operator="containsText" text="악화">
      <formula>NOT(ISERROR(SEARCH("악화",D50)))</formula>
    </cfRule>
  </conditionalFormatting>
  <conditionalFormatting sqref="D50:K50 D52:K53 D60:K61 D70:K70 D121:K121 K122:K127 D54:D59">
    <cfRule type="containsText" dxfId="36" priority="69" operator="containsText" text="개선">
      <formula>NOT(ISERROR(SEARCH("개선",D50)))</formula>
    </cfRule>
  </conditionalFormatting>
  <conditionalFormatting sqref="G4:G5">
    <cfRule type="containsText" dxfId="35" priority="3" operator="containsText" text="S">
      <formula>NOT(ISERROR(SEARCH("S",G4)))</formula>
    </cfRule>
    <cfRule type="containsText" dxfId="34" priority="4" operator="containsText" text="A">
      <formula>NOT(ISERROR(SEARCH("A",G4)))</formula>
    </cfRule>
  </conditionalFormatting>
  <conditionalFormatting sqref="G5">
    <cfRule type="containsText" dxfId="33" priority="1" operator="containsText" text="F">
      <formula>NOT(ISERROR(SEARCH("F",G5)))</formula>
    </cfRule>
    <cfRule type="containsText" dxfId="32" priority="2" operator="containsText" text="D">
      <formula>NOT(ISERROR(SEARCH("D",G5)))</formula>
    </cfRule>
  </conditionalFormatting>
  <conditionalFormatting sqref="K1:K19 J20 K22:K26 K28:K62 K64:K1048576">
    <cfRule type="containsText" dxfId="31" priority="22" operator="containsText" text="D">
      <formula>NOT(ISERROR(SEARCH("D",J1)))</formula>
    </cfRule>
    <cfRule type="containsText" dxfId="30" priority="23" operator="containsText" text="F">
      <formula>NOT(ISERROR(SEARCH("F",J1)))</formula>
    </cfRule>
    <cfRule type="containsText" dxfId="29" priority="24" operator="containsText" text="S">
      <formula>NOT(ISERROR(SEARCH("S",J1)))</formula>
    </cfRule>
    <cfRule type="containsText" dxfId="28" priority="2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5" fitToHeight="0" orientation="portrait" r:id="rId1"/>
  <rowBreaks count="1" manualBreakCount="1">
    <brk id="50" max="11" man="1"/>
  </rowBreaks>
  <ignoredErrors>
    <ignoredError sqref="B73:B112 B121:B127" numberStoredAsText="1"/>
    <ignoredError sqref="B113:B120" twoDigitTextYear="1" numberStoredAsText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D26:J26</xm:sqref>
        </x14:conditionalFormatting>
        <x14:conditionalFormatting xmlns:xm="http://schemas.microsoft.com/office/excel/2006/main">
          <x14:cfRule type="iconSet" priority="2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D49:J49</xm:sqref>
        </x14:conditionalFormatting>
        <x14:conditionalFormatting xmlns:xm="http://schemas.microsoft.com/office/excel/2006/main">
          <x14:cfRule type="iconSet" priority="2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D122:J127</xm:sqref>
        </x14:conditionalFormatting>
        <x14:conditionalFormatting xmlns:xm="http://schemas.microsoft.com/office/excel/2006/main">
          <x14:cfRule type="iconSet" priority="2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K19</xm:sqref>
        </x14:conditionalFormatting>
        <x14:conditionalFormatting xmlns:xm="http://schemas.microsoft.com/office/excel/2006/main">
          <x14:cfRule type="iconSet" priority="3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K32:K37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2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2" customWidth="1"/>
    <col min="6" max="6" width="10.28515625" style="4" customWidth="1"/>
    <col min="7" max="7" width="9.140625" style="4"/>
    <col min="8" max="8" width="9.7109375" style="4" customWidth="1"/>
    <col min="9" max="9" width="10" style="166" bestFit="1" customWidth="1"/>
    <col min="10" max="20" width="9.28515625" style="166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0"/>
      <c r="F1" s="105"/>
      <c r="G1" s="21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9"/>
    </row>
    <row r="2" spans="1:66" ht="50.25" customHeight="1">
      <c r="A2" s="10" t="s">
        <v>47</v>
      </c>
      <c r="B2" s="10"/>
      <c r="C2" s="10"/>
      <c r="D2" s="10"/>
      <c r="E2" s="10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0"/>
    </row>
    <row r="3" spans="1:66" s="17" customFormat="1" ht="21.75" customHeight="1">
      <c r="A3" s="41" t="s">
        <v>158</v>
      </c>
      <c r="B3" s="41"/>
      <c r="C3" s="19"/>
      <c r="D3" s="19"/>
      <c r="E3" s="101"/>
      <c r="F3" s="4"/>
      <c r="G3" s="4"/>
      <c r="H3" s="4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3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3" t="s">
        <v>38</v>
      </c>
      <c r="B4" s="133" t="s">
        <v>144</v>
      </c>
      <c r="C4" s="133" t="s">
        <v>1</v>
      </c>
      <c r="D4" s="133" t="s">
        <v>10</v>
      </c>
      <c r="E4" s="134" t="s">
        <v>143</v>
      </c>
      <c r="F4" s="121" t="s">
        <v>45</v>
      </c>
      <c r="G4" s="144" t="s">
        <v>148</v>
      </c>
      <c r="H4" s="121" t="s">
        <v>63</v>
      </c>
      <c r="I4" s="121" t="s">
        <v>3</v>
      </c>
      <c r="J4" s="120" t="s">
        <v>11</v>
      </c>
      <c r="K4" s="120" t="s">
        <v>12</v>
      </c>
      <c r="L4" s="120" t="s">
        <v>13</v>
      </c>
      <c r="M4" s="120" t="s">
        <v>15</v>
      </c>
      <c r="N4" s="235" t="s">
        <v>6</v>
      </c>
      <c r="O4" s="235" t="s">
        <v>7</v>
      </c>
      <c r="P4" s="235" t="s">
        <v>26</v>
      </c>
      <c r="Q4" s="235" t="s">
        <v>14</v>
      </c>
      <c r="R4" s="235" t="s">
        <v>46</v>
      </c>
      <c r="S4" s="145" t="s">
        <v>43</v>
      </c>
      <c r="T4" s="145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5" t="s">
        <v>39</v>
      </c>
      <c r="AQ4" s="95" t="s">
        <v>27</v>
      </c>
      <c r="AR4" s="95" t="s">
        <v>40</v>
      </c>
      <c r="AS4" s="95" t="s">
        <v>41</v>
      </c>
      <c r="AT4" s="95" t="s">
        <v>6</v>
      </c>
      <c r="AU4" s="95" t="s">
        <v>7</v>
      </c>
      <c r="AV4" s="95" t="s">
        <v>28</v>
      </c>
      <c r="AW4" s="95" t="s">
        <v>18</v>
      </c>
      <c r="AX4" s="96" t="s">
        <v>60</v>
      </c>
      <c r="AY4" s="95" t="s">
        <v>90</v>
      </c>
      <c r="AZ4" s="95" t="s">
        <v>65</v>
      </c>
      <c r="BA4" s="95" t="s">
        <v>127</v>
      </c>
      <c r="BB4" t="s">
        <v>135</v>
      </c>
      <c r="BC4" t="s">
        <v>136</v>
      </c>
      <c r="BD4" t="s">
        <v>114</v>
      </c>
      <c r="BE4" t="s">
        <v>137</v>
      </c>
      <c r="BF4" t="s">
        <v>138</v>
      </c>
      <c r="BG4" t="s">
        <v>90</v>
      </c>
      <c r="BH4" t="s">
        <v>137</v>
      </c>
      <c r="BI4" t="s">
        <v>138</v>
      </c>
      <c r="BJ4" t="s">
        <v>90</v>
      </c>
      <c r="BL4" t="s">
        <v>139</v>
      </c>
      <c r="BM4" t="s">
        <v>140</v>
      </c>
      <c r="BN4" t="s">
        <v>141</v>
      </c>
    </row>
    <row r="5" spans="1:66">
      <c r="A5" s="138" t="str">
        <f>W5</f>
        <v>강화교통</v>
      </c>
      <c r="B5" s="127" t="str">
        <f>X5</f>
        <v>17</v>
      </c>
      <c r="C5" s="139" t="str">
        <f>Y5</f>
        <v>70바2504</v>
      </c>
      <c r="D5" s="127" t="str">
        <f>Z5</f>
        <v>대형</v>
      </c>
      <c r="E5" s="124" t="str">
        <f>AZ5</f>
        <v>F</v>
      </c>
      <c r="F5" s="146">
        <f>G5/H5</f>
        <v>0.79239999999999999</v>
      </c>
      <c r="G5" s="147">
        <f>AE5</f>
        <v>1.9810000000000001</v>
      </c>
      <c r="H5" s="148">
        <f>AF5</f>
        <v>2.5</v>
      </c>
      <c r="I5" s="149">
        <f>AC5</f>
        <v>5262.0770000000002</v>
      </c>
      <c r="J5" s="150">
        <f>AI5/AH5</f>
        <v>2.157149880846437E-2</v>
      </c>
      <c r="K5" s="150">
        <f>AJ5/AH5</f>
        <v>0.36285624210999989</v>
      </c>
      <c r="L5" s="150">
        <f>AK5/AC5</f>
        <v>0.14366950540632528</v>
      </c>
      <c r="M5" s="151">
        <f>AG5</f>
        <v>13.326000000000001</v>
      </c>
      <c r="N5" s="152">
        <f>IF(AW5=0,AT5,"속도계이상")</f>
        <v>5.7000000000000002E-2</v>
      </c>
      <c r="O5" s="152">
        <f>IF(AW5=0,AU5,"속도계이상")</f>
        <v>8.5139999999999993</v>
      </c>
      <c r="P5" s="153">
        <f>AQ5/60</f>
        <v>0</v>
      </c>
      <c r="Q5" s="154">
        <f>AN5</f>
        <v>73</v>
      </c>
      <c r="R5" s="155">
        <f>AC5/(AH5-AI5-AJ5)</f>
        <v>23.963755454993354</v>
      </c>
      <c r="S5" s="140">
        <f>IF(AW5=0,AL5,"속도계이상")</f>
        <v>3</v>
      </c>
      <c r="T5" s="140">
        <f>IF(AW5=0,AM5,"속도계이상")</f>
        <v>448</v>
      </c>
      <c r="U5" t="s">
        <v>118</v>
      </c>
      <c r="V5" s="5" t="s">
        <v>119</v>
      </c>
      <c r="W5" t="s">
        <v>118</v>
      </c>
      <c r="X5" s="5" t="s">
        <v>119</v>
      </c>
      <c r="Y5" t="s">
        <v>194</v>
      </c>
      <c r="Z5" t="s">
        <v>142</v>
      </c>
      <c r="AA5" t="s">
        <v>48</v>
      </c>
      <c r="AB5">
        <v>503</v>
      </c>
      <c r="AC5" s="1">
        <v>5262.0770000000002</v>
      </c>
      <c r="AD5" s="1">
        <v>2656.652</v>
      </c>
      <c r="AE5" s="28">
        <v>1.9810000000000001</v>
      </c>
      <c r="AF5">
        <v>2.5</v>
      </c>
      <c r="AG5">
        <v>13.326000000000001</v>
      </c>
      <c r="AH5">
        <v>356.716567</v>
      </c>
      <c r="AI5">
        <v>7.6949110000000003</v>
      </c>
      <c r="AJ5">
        <v>129.43683300000001</v>
      </c>
      <c r="AK5">
        <v>756</v>
      </c>
      <c r="AL5">
        <v>3</v>
      </c>
      <c r="AM5">
        <v>448</v>
      </c>
      <c r="AN5">
        <v>73</v>
      </c>
      <c r="AO5">
        <v>14.751423000000001</v>
      </c>
      <c r="AP5">
        <v>468.2</v>
      </c>
      <c r="AQ5">
        <v>0</v>
      </c>
      <c r="AR5">
        <v>28</v>
      </c>
      <c r="AS5">
        <v>3137</v>
      </c>
      <c r="AT5">
        <v>5.7000000000000002E-2</v>
      </c>
      <c r="AU5">
        <v>8.5139999999999993</v>
      </c>
      <c r="AV5">
        <v>39344</v>
      </c>
      <c r="AW5">
        <v>0</v>
      </c>
      <c r="AX5" s="29">
        <v>0.56000000000000005</v>
      </c>
      <c r="AY5">
        <v>0.79239999999999999</v>
      </c>
      <c r="AZ5" t="s">
        <v>70</v>
      </c>
      <c r="BA5" t="s">
        <v>195</v>
      </c>
      <c r="BB5">
        <v>1</v>
      </c>
      <c r="BC5" t="s">
        <v>420</v>
      </c>
      <c r="BD5">
        <v>5</v>
      </c>
      <c r="BE5">
        <v>11252.477000000001</v>
      </c>
      <c r="BF5">
        <v>0.46763721445509288</v>
      </c>
      <c r="BG5">
        <v>0.37055572873421561</v>
      </c>
      <c r="BH5">
        <v>294634.73599999992</v>
      </c>
      <c r="BI5">
        <v>1.7859662684171773E-2</v>
      </c>
      <c r="BJ5">
        <v>1.4151996710937713E-2</v>
      </c>
      <c r="BK5">
        <v>1</v>
      </c>
      <c r="BL5" t="s">
        <v>67</v>
      </c>
      <c r="BM5">
        <v>-1</v>
      </c>
      <c r="BN5" t="s">
        <v>437</v>
      </c>
    </row>
    <row r="6" spans="1:66">
      <c r="A6" s="135" t="str">
        <f t="shared" ref="A6:A7" si="0">W6</f>
        <v>강화교통</v>
      </c>
      <c r="B6" s="111" t="str">
        <f t="shared" ref="B6:B42" si="1">X6</f>
        <v>17</v>
      </c>
      <c r="C6" s="136" t="str">
        <f t="shared" ref="C6:C7" si="2">Y6</f>
        <v>70바3719</v>
      </c>
      <c r="D6" s="111" t="str">
        <f t="shared" ref="D6:D7" si="3">Z6</f>
        <v>대형</v>
      </c>
      <c r="E6" s="108" t="str">
        <f>AZ6</f>
        <v>F</v>
      </c>
      <c r="F6" s="156">
        <f>G6/H6</f>
        <v>0.745</v>
      </c>
      <c r="G6" s="157">
        <f>AE6</f>
        <v>1.9370000000000001</v>
      </c>
      <c r="H6" s="158">
        <f>AF6</f>
        <v>2.6</v>
      </c>
      <c r="I6" s="159">
        <f t="shared" ref="I6:I7" si="4">AC6</f>
        <v>2749.259</v>
      </c>
      <c r="J6" s="160">
        <f t="shared" ref="J6:J7" si="5">AI6/AH6</f>
        <v>1.4870327319508695E-2</v>
      </c>
      <c r="K6" s="160">
        <f t="shared" ref="K6:K7" si="6">AJ6/AH6</f>
        <v>0.36819816989749715</v>
      </c>
      <c r="L6" s="160">
        <f t="shared" ref="L6:L7" si="7">AK6/AC6</f>
        <v>0.20914726477207132</v>
      </c>
      <c r="M6" s="161">
        <f t="shared" ref="M6:M7" si="8">AG6</f>
        <v>12.721</v>
      </c>
      <c r="N6" s="162">
        <f t="shared" ref="N6:N7" si="9">IF(AW6=0,AT6,"속도계이상")</f>
        <v>0.14499999999999999</v>
      </c>
      <c r="O6" s="162">
        <f t="shared" ref="O6:O7" si="10">IF(AW6=0,AU6,"속도계이상")</f>
        <v>4.3280000000000003</v>
      </c>
      <c r="P6" s="163">
        <f t="shared" ref="P6:P7" si="11">AQ6/60</f>
        <v>0</v>
      </c>
      <c r="Q6" s="164">
        <f t="shared" ref="Q6:Q7" si="12">AN6</f>
        <v>69</v>
      </c>
      <c r="R6" s="165">
        <f t="shared" ref="R6:R7" si="13">AC6/(AH6-AI6-AJ6)</f>
        <v>23.571409635729221</v>
      </c>
      <c r="S6" s="137">
        <f t="shared" ref="S6:S7" si="14">IF(AW6=0,AL6,"속도계이상")</f>
        <v>4</v>
      </c>
      <c r="T6" s="137">
        <f t="shared" ref="T6:T7" si="15">IF(AW6=0,AM6,"속도계이상")</f>
        <v>119</v>
      </c>
      <c r="U6" t="s">
        <v>118</v>
      </c>
      <c r="V6" s="5" t="s">
        <v>119</v>
      </c>
      <c r="W6" t="s">
        <v>118</v>
      </c>
      <c r="X6" s="5" t="s">
        <v>119</v>
      </c>
      <c r="Y6" t="s">
        <v>196</v>
      </c>
      <c r="Z6" t="s">
        <v>142</v>
      </c>
      <c r="AA6" t="s">
        <v>48</v>
      </c>
      <c r="AB6">
        <v>503</v>
      </c>
      <c r="AC6" s="1">
        <v>2749.259</v>
      </c>
      <c r="AD6" s="1">
        <v>1419.588</v>
      </c>
      <c r="AE6" s="28">
        <v>1.9370000000000001</v>
      </c>
      <c r="AF6">
        <v>2.6</v>
      </c>
      <c r="AG6">
        <v>12.721</v>
      </c>
      <c r="AH6">
        <v>189.05717000000001</v>
      </c>
      <c r="AI6">
        <v>2.8113419999999998</v>
      </c>
      <c r="AJ6">
        <v>69.610504000000006</v>
      </c>
      <c r="AK6">
        <v>575</v>
      </c>
      <c r="AL6">
        <v>4</v>
      </c>
      <c r="AM6">
        <v>119</v>
      </c>
      <c r="AN6">
        <v>69</v>
      </c>
      <c r="AO6">
        <v>14.541945</v>
      </c>
      <c r="AP6">
        <v>301.3</v>
      </c>
      <c r="AQ6">
        <v>0</v>
      </c>
      <c r="AR6">
        <v>14</v>
      </c>
      <c r="AS6">
        <v>8843</v>
      </c>
      <c r="AT6">
        <v>0.14499999999999999</v>
      </c>
      <c r="AU6">
        <v>4.3280000000000003</v>
      </c>
      <c r="AV6">
        <v>5536</v>
      </c>
      <c r="AW6">
        <v>0</v>
      </c>
      <c r="AX6" s="29">
        <v>0.54</v>
      </c>
      <c r="AY6">
        <v>0.745</v>
      </c>
      <c r="AZ6" t="s">
        <v>70</v>
      </c>
      <c r="BA6" t="s">
        <v>195</v>
      </c>
      <c r="BB6">
        <v>3</v>
      </c>
      <c r="BC6" t="s">
        <v>466</v>
      </c>
      <c r="BD6">
        <v>3</v>
      </c>
      <c r="BE6">
        <v>11252.477000000001</v>
      </c>
      <c r="BF6">
        <v>0.24432478289002499</v>
      </c>
      <c r="BG6">
        <v>0.1820219632530686</v>
      </c>
      <c r="BH6">
        <v>294634.73599999992</v>
      </c>
      <c r="BI6">
        <v>9.3310756135692053E-3</v>
      </c>
      <c r="BJ6">
        <v>6.9516513321090578E-3</v>
      </c>
      <c r="BK6">
        <v>1</v>
      </c>
      <c r="BL6" t="s">
        <v>70</v>
      </c>
      <c r="BM6">
        <v>0</v>
      </c>
      <c r="BN6" t="s">
        <v>438</v>
      </c>
    </row>
    <row r="7" spans="1:66">
      <c r="A7" s="138" t="str">
        <f t="shared" si="0"/>
        <v>강화교통</v>
      </c>
      <c r="B7" s="127" t="str">
        <f t="shared" si="1"/>
        <v>17</v>
      </c>
      <c r="C7" s="139" t="str">
        <f t="shared" si="2"/>
        <v>78바3217</v>
      </c>
      <c r="D7" s="127" t="str">
        <f t="shared" si="3"/>
        <v>대형</v>
      </c>
      <c r="E7" s="124" t="str">
        <f t="shared" ref="E7:E42" si="16">AZ7</f>
        <v>F</v>
      </c>
      <c r="F7" s="146">
        <f t="shared" ref="F7:F42" si="17">G7/H7</f>
        <v>0.75239999999999996</v>
      </c>
      <c r="G7" s="147">
        <f t="shared" ref="G7:G42" si="18">AE7</f>
        <v>1.881</v>
      </c>
      <c r="H7" s="148">
        <f t="shared" ref="H7:H42" si="19">AF7</f>
        <v>2.5</v>
      </c>
      <c r="I7" s="149">
        <f t="shared" si="4"/>
        <v>3241.1410000000001</v>
      </c>
      <c r="J7" s="150">
        <f t="shared" si="5"/>
        <v>1.4523605211559666E-2</v>
      </c>
      <c r="K7" s="150">
        <f t="shared" si="6"/>
        <v>0.38227968424727909</v>
      </c>
      <c r="L7" s="150">
        <f t="shared" si="7"/>
        <v>0.15426666103079131</v>
      </c>
      <c r="M7" s="151">
        <f t="shared" si="8"/>
        <v>13.42</v>
      </c>
      <c r="N7" s="152">
        <f t="shared" si="9"/>
        <v>0.154</v>
      </c>
      <c r="O7" s="152">
        <f t="shared" si="10"/>
        <v>9.1940000000000008</v>
      </c>
      <c r="P7" s="153">
        <f t="shared" si="11"/>
        <v>0.39499999999999996</v>
      </c>
      <c r="Q7" s="154">
        <f t="shared" si="12"/>
        <v>87</v>
      </c>
      <c r="R7" s="155">
        <f t="shared" si="13"/>
        <v>23.704432323180583</v>
      </c>
      <c r="S7" s="140">
        <f t="shared" si="14"/>
        <v>5</v>
      </c>
      <c r="T7" s="140">
        <f t="shared" si="15"/>
        <v>298</v>
      </c>
      <c r="U7" t="s">
        <v>118</v>
      </c>
      <c r="V7" t="s">
        <v>119</v>
      </c>
      <c r="W7" s="4" t="s">
        <v>118</v>
      </c>
      <c r="X7" s="4" t="s">
        <v>119</v>
      </c>
      <c r="Y7" s="4" t="s">
        <v>197</v>
      </c>
      <c r="Z7" s="4" t="s">
        <v>142</v>
      </c>
      <c r="AA7" s="4" t="s">
        <v>48</v>
      </c>
      <c r="AB7" s="4">
        <v>503</v>
      </c>
      <c r="AC7" s="4">
        <v>3241.1410000000001</v>
      </c>
      <c r="AD7" s="4">
        <v>1723.5</v>
      </c>
      <c r="AE7" s="4">
        <v>1.881</v>
      </c>
      <c r="AF7" s="4">
        <v>2.5</v>
      </c>
      <c r="AG7" s="4">
        <v>13.42</v>
      </c>
      <c r="AH7" s="4">
        <v>226.67801499999999</v>
      </c>
      <c r="AI7" s="4">
        <v>3.2921819999999999</v>
      </c>
      <c r="AJ7" s="4">
        <v>86.654399999999995</v>
      </c>
      <c r="AK7" s="4">
        <v>500</v>
      </c>
      <c r="AL7" s="4">
        <v>5</v>
      </c>
      <c r="AM7" s="4">
        <v>298</v>
      </c>
      <c r="AN7" s="4">
        <v>87</v>
      </c>
      <c r="AO7" s="4">
        <v>14.298435</v>
      </c>
      <c r="AP7" s="4">
        <v>1012.2</v>
      </c>
      <c r="AQ7" s="4">
        <v>23.7</v>
      </c>
      <c r="AR7" s="4">
        <v>35</v>
      </c>
      <c r="AS7" s="4">
        <v>10546</v>
      </c>
      <c r="AT7" s="4">
        <v>0.154</v>
      </c>
      <c r="AU7" s="4">
        <v>9.1940000000000008</v>
      </c>
      <c r="AV7" s="4">
        <v>25310</v>
      </c>
      <c r="AW7" s="4">
        <v>0</v>
      </c>
      <c r="AX7" s="30">
        <v>0.54</v>
      </c>
      <c r="AY7">
        <v>0.75239999999999996</v>
      </c>
      <c r="AZ7" t="s">
        <v>70</v>
      </c>
      <c r="BA7" t="s">
        <v>195</v>
      </c>
      <c r="BB7">
        <v>2</v>
      </c>
      <c r="BC7" t="s">
        <v>421</v>
      </c>
      <c r="BD7">
        <v>4</v>
      </c>
      <c r="BE7">
        <v>11252.477000000001</v>
      </c>
      <c r="BF7">
        <v>0.28803800265488211</v>
      </c>
      <c r="BG7">
        <v>0.21671979319753329</v>
      </c>
      <c r="BH7">
        <v>294634.73599999992</v>
      </c>
      <c r="BI7">
        <v>1.1000539325410704E-2</v>
      </c>
      <c r="BJ7">
        <v>8.2768057884390137E-3</v>
      </c>
      <c r="BK7">
        <v>1</v>
      </c>
      <c r="BL7" t="s">
        <v>70</v>
      </c>
      <c r="BM7">
        <v>0</v>
      </c>
      <c r="BN7" t="s">
        <v>438</v>
      </c>
    </row>
    <row r="8" spans="1:66">
      <c r="A8" s="135" t="str">
        <f t="shared" ref="A8:A42" si="20">W8</f>
        <v>강화교통</v>
      </c>
      <c r="B8" s="111" t="str">
        <f t="shared" si="1"/>
        <v>60-5</v>
      </c>
      <c r="C8" s="136" t="str">
        <f t="shared" ref="C8:C42" si="21">Y8</f>
        <v>78바3205</v>
      </c>
      <c r="D8" s="111" t="str">
        <f t="shared" ref="D8:D42" si="22">Z8</f>
        <v>대형</v>
      </c>
      <c r="E8" s="108" t="str">
        <f t="shared" si="16"/>
        <v>F</v>
      </c>
      <c r="F8" s="156">
        <f t="shared" si="17"/>
        <v>0.78052631578947373</v>
      </c>
      <c r="G8" s="157">
        <f t="shared" si="18"/>
        <v>2.9660000000000002</v>
      </c>
      <c r="H8" s="158">
        <f t="shared" si="19"/>
        <v>3.8</v>
      </c>
      <c r="I8" s="159">
        <f t="shared" ref="I8:I42" si="23">AC8</f>
        <v>10595.116</v>
      </c>
      <c r="J8" s="160">
        <f t="shared" ref="J8:J42" si="24">AI8/AH8</f>
        <v>2.1388942605488039E-2</v>
      </c>
      <c r="K8" s="160">
        <f t="shared" ref="K8:K42" si="25">AJ8/AH8</f>
        <v>0.2137599912749189</v>
      </c>
      <c r="L8" s="160">
        <f t="shared" ref="L8:L42" si="26">AK8/AC8</f>
        <v>0.18876622020938705</v>
      </c>
      <c r="M8" s="161">
        <f t="shared" ref="M8:M42" si="27">AG8</f>
        <v>15.321</v>
      </c>
      <c r="N8" s="162">
        <f t="shared" ref="N8:N42" si="28">IF(AW8=0,AT8,"속도계이상")</f>
        <v>4.7E-2</v>
      </c>
      <c r="O8" s="162">
        <f t="shared" ref="O8:O42" si="29">IF(AW8=0,AU8,"속도계이상")</f>
        <v>13.968999999999999</v>
      </c>
      <c r="P8" s="163">
        <f t="shared" ref="P8:P42" si="30">AQ8/60</f>
        <v>106.155</v>
      </c>
      <c r="Q8" s="164">
        <f t="shared" ref="Q8:Q42" si="31">AN8</f>
        <v>92</v>
      </c>
      <c r="R8" s="165">
        <f t="shared" ref="R8:R42" si="32">AC8/(AH8-AI8-AJ8)</f>
        <v>41.63372729594181</v>
      </c>
      <c r="S8" s="137">
        <f t="shared" ref="S8:S42" si="33">IF(AW8=0,AL8,"속도계이상")</f>
        <v>5</v>
      </c>
      <c r="T8" s="137">
        <f t="shared" ref="T8:T42" si="34">IF(AW8=0,AM8,"속도계이상")</f>
        <v>1480</v>
      </c>
      <c r="U8" t="s">
        <v>118</v>
      </c>
      <c r="V8" s="5" t="s">
        <v>120</v>
      </c>
      <c r="W8" t="s">
        <v>118</v>
      </c>
      <c r="X8" s="5" t="s">
        <v>120</v>
      </c>
      <c r="Y8" t="s">
        <v>198</v>
      </c>
      <c r="Z8" t="s">
        <v>142</v>
      </c>
      <c r="AA8" t="s">
        <v>48</v>
      </c>
      <c r="AB8">
        <v>503</v>
      </c>
      <c r="AC8" s="1">
        <v>10595.116</v>
      </c>
      <c r="AD8" s="1">
        <v>3572.152</v>
      </c>
      <c r="AE8" s="28">
        <v>2.9660000000000002</v>
      </c>
      <c r="AF8">
        <v>3.8</v>
      </c>
      <c r="AG8">
        <v>15.321</v>
      </c>
      <c r="AH8">
        <v>332.72355399999998</v>
      </c>
      <c r="AI8">
        <v>7.1166049999999998</v>
      </c>
      <c r="AJ8">
        <v>71.122984000000002</v>
      </c>
      <c r="AK8">
        <v>2000</v>
      </c>
      <c r="AL8">
        <v>5</v>
      </c>
      <c r="AM8">
        <v>1480</v>
      </c>
      <c r="AN8">
        <v>92</v>
      </c>
      <c r="AO8">
        <v>31.843599999999999</v>
      </c>
      <c r="AP8">
        <v>79816.5</v>
      </c>
      <c r="AQ8">
        <v>6369.3</v>
      </c>
      <c r="AR8">
        <v>51</v>
      </c>
      <c r="AS8">
        <v>9063</v>
      </c>
      <c r="AT8">
        <v>4.7E-2</v>
      </c>
      <c r="AU8">
        <v>13.968999999999999</v>
      </c>
      <c r="AV8">
        <v>101702</v>
      </c>
      <c r="AW8">
        <v>0</v>
      </c>
      <c r="AX8" s="29">
        <v>0.53</v>
      </c>
      <c r="AY8">
        <v>0.78052631578947373</v>
      </c>
      <c r="AZ8" t="s">
        <v>70</v>
      </c>
      <c r="BA8" t="s">
        <v>467</v>
      </c>
      <c r="BB8">
        <v>2</v>
      </c>
      <c r="BC8" t="s">
        <v>468</v>
      </c>
      <c r="BD8">
        <v>5</v>
      </c>
      <c r="BE8">
        <v>54456.148000000001</v>
      </c>
      <c r="BF8">
        <v>0.19456234767101044</v>
      </c>
      <c r="BG8">
        <v>0.15186103241900448</v>
      </c>
      <c r="BH8">
        <v>294634.73599999992</v>
      </c>
      <c r="BI8">
        <v>3.5960172734011926E-2</v>
      </c>
      <c r="BJ8">
        <v>2.8067861139231414E-2</v>
      </c>
      <c r="BK8">
        <v>1</v>
      </c>
      <c r="BL8" t="s">
        <v>67</v>
      </c>
      <c r="BM8">
        <v>-1</v>
      </c>
      <c r="BN8" t="s">
        <v>437</v>
      </c>
    </row>
    <row r="9" spans="1:66">
      <c r="A9" s="138" t="str">
        <f t="shared" si="20"/>
        <v>강화교통</v>
      </c>
      <c r="B9" s="127" t="str">
        <f t="shared" si="1"/>
        <v>60-5</v>
      </c>
      <c r="C9" s="139" t="str">
        <f t="shared" si="21"/>
        <v>78바3206</v>
      </c>
      <c r="D9" s="127" t="str">
        <f t="shared" si="22"/>
        <v>대형</v>
      </c>
      <c r="E9" s="124" t="str">
        <f t="shared" si="16"/>
        <v>F</v>
      </c>
      <c r="F9" s="146">
        <f t="shared" si="17"/>
        <v>0.77684210526315789</v>
      </c>
      <c r="G9" s="147">
        <f t="shared" si="18"/>
        <v>2.952</v>
      </c>
      <c r="H9" s="148">
        <f t="shared" si="19"/>
        <v>3.8</v>
      </c>
      <c r="I9" s="149">
        <f t="shared" si="23"/>
        <v>11317.516</v>
      </c>
      <c r="J9" s="150">
        <f t="shared" si="24"/>
        <v>2.4371777056041509E-2</v>
      </c>
      <c r="K9" s="150">
        <f t="shared" si="25"/>
        <v>0.22743030156474561</v>
      </c>
      <c r="L9" s="150">
        <f t="shared" si="26"/>
        <v>0.15471592883102617</v>
      </c>
      <c r="M9" s="151">
        <f t="shared" si="27"/>
        <v>15.132999999999999</v>
      </c>
      <c r="N9" s="152">
        <f t="shared" si="28"/>
        <v>8.9999999999999993E-3</v>
      </c>
      <c r="O9" s="152">
        <f t="shared" si="29"/>
        <v>19.669</v>
      </c>
      <c r="P9" s="153">
        <f t="shared" si="30"/>
        <v>131.62666666666667</v>
      </c>
      <c r="Q9" s="154">
        <f t="shared" si="31"/>
        <v>91</v>
      </c>
      <c r="R9" s="155">
        <f t="shared" si="32"/>
        <v>42.711492681249375</v>
      </c>
      <c r="S9" s="140">
        <f t="shared" si="33"/>
        <v>1</v>
      </c>
      <c r="T9" s="140">
        <f t="shared" si="34"/>
        <v>2226</v>
      </c>
      <c r="U9" t="s">
        <v>118</v>
      </c>
      <c r="V9" s="5" t="s">
        <v>120</v>
      </c>
      <c r="W9" t="s">
        <v>118</v>
      </c>
      <c r="X9" s="5" t="s">
        <v>120</v>
      </c>
      <c r="Y9" t="s">
        <v>199</v>
      </c>
      <c r="Z9" t="s">
        <v>142</v>
      </c>
      <c r="AA9" t="s">
        <v>48</v>
      </c>
      <c r="AB9">
        <v>503</v>
      </c>
      <c r="AC9" s="1">
        <v>11317.516</v>
      </c>
      <c r="AD9" s="1">
        <v>3833.348</v>
      </c>
      <c r="AE9" s="28">
        <v>2.952</v>
      </c>
      <c r="AF9">
        <v>3.8</v>
      </c>
      <c r="AG9">
        <v>15.132999999999999</v>
      </c>
      <c r="AH9">
        <v>354.15213999999997</v>
      </c>
      <c r="AI9">
        <v>8.6313169999999992</v>
      </c>
      <c r="AJ9">
        <v>80.544927999999999</v>
      </c>
      <c r="AK9">
        <v>1751</v>
      </c>
      <c r="AL9">
        <v>1</v>
      </c>
      <c r="AM9">
        <v>2226</v>
      </c>
      <c r="AN9">
        <v>91</v>
      </c>
      <c r="AO9">
        <v>31.95665</v>
      </c>
      <c r="AP9">
        <v>88024</v>
      </c>
      <c r="AQ9">
        <v>7897.6</v>
      </c>
      <c r="AR9">
        <v>51</v>
      </c>
      <c r="AS9">
        <v>12502</v>
      </c>
      <c r="AT9">
        <v>8.9999999999999993E-3</v>
      </c>
      <c r="AU9">
        <v>19.669</v>
      </c>
      <c r="AV9">
        <v>108252</v>
      </c>
      <c r="AW9">
        <v>0</v>
      </c>
      <c r="AX9" s="29">
        <v>0.51</v>
      </c>
      <c r="AY9">
        <v>0.77684210526315789</v>
      </c>
      <c r="AZ9" t="s">
        <v>70</v>
      </c>
      <c r="BA9" t="s">
        <v>467</v>
      </c>
      <c r="BB9">
        <v>3</v>
      </c>
      <c r="BC9" t="s">
        <v>469</v>
      </c>
      <c r="BD9">
        <v>6</v>
      </c>
      <c r="BE9">
        <v>54456.148000000001</v>
      </c>
      <c r="BF9">
        <v>0.20782806745714</v>
      </c>
      <c r="BG9">
        <v>0.16144959345617824</v>
      </c>
      <c r="BH9">
        <v>294634.73599999992</v>
      </c>
      <c r="BI9">
        <v>3.8412022131701411E-2</v>
      </c>
      <c r="BJ9">
        <v>2.9840076140205937E-2</v>
      </c>
      <c r="BK9">
        <v>1</v>
      </c>
      <c r="BL9" t="s">
        <v>70</v>
      </c>
      <c r="BM9">
        <v>0</v>
      </c>
      <c r="BN9" t="s">
        <v>438</v>
      </c>
    </row>
    <row r="10" spans="1:66">
      <c r="A10" s="135" t="str">
        <f t="shared" si="20"/>
        <v>강화교통</v>
      </c>
      <c r="B10" s="111" t="str">
        <f t="shared" si="1"/>
        <v>60-5</v>
      </c>
      <c r="C10" s="136" t="str">
        <f t="shared" si="21"/>
        <v>78바3231</v>
      </c>
      <c r="D10" s="111" t="str">
        <f t="shared" si="22"/>
        <v>대형</v>
      </c>
      <c r="E10" s="108" t="str">
        <f t="shared" si="16"/>
        <v>F</v>
      </c>
      <c r="F10" s="156">
        <f t="shared" si="17"/>
        <v>0.78189189189189179</v>
      </c>
      <c r="G10" s="157">
        <f t="shared" si="18"/>
        <v>2.8929999999999998</v>
      </c>
      <c r="H10" s="158">
        <f t="shared" si="19"/>
        <v>3.7</v>
      </c>
      <c r="I10" s="159">
        <f t="shared" si="23"/>
        <v>11582.17</v>
      </c>
      <c r="J10" s="160">
        <f t="shared" si="24"/>
        <v>2.8473369099187879E-2</v>
      </c>
      <c r="K10" s="160">
        <f t="shared" si="25"/>
        <v>0.21979290302631366</v>
      </c>
      <c r="L10" s="160">
        <f t="shared" si="26"/>
        <v>0.17129777925898168</v>
      </c>
      <c r="M10" s="161">
        <f t="shared" si="27"/>
        <v>19.356999999999999</v>
      </c>
      <c r="N10" s="162">
        <f t="shared" si="28"/>
        <v>4.2999999999999997E-2</v>
      </c>
      <c r="O10" s="162">
        <f t="shared" si="29"/>
        <v>27.818999999999999</v>
      </c>
      <c r="P10" s="163">
        <f t="shared" si="30"/>
        <v>160.27333333333334</v>
      </c>
      <c r="Q10" s="164">
        <f t="shared" si="31"/>
        <v>92</v>
      </c>
      <c r="R10" s="165">
        <f t="shared" si="32"/>
        <v>40.98822483127605</v>
      </c>
      <c r="S10" s="137">
        <f t="shared" si="33"/>
        <v>5</v>
      </c>
      <c r="T10" s="137">
        <f t="shared" si="34"/>
        <v>3222</v>
      </c>
      <c r="U10" t="s">
        <v>118</v>
      </c>
      <c r="V10" t="s">
        <v>120</v>
      </c>
      <c r="W10" s="4" t="s">
        <v>118</v>
      </c>
      <c r="X10" s="4" t="s">
        <v>120</v>
      </c>
      <c r="Y10" s="4" t="s">
        <v>200</v>
      </c>
      <c r="Z10" s="4" t="s">
        <v>142</v>
      </c>
      <c r="AA10" s="4" t="s">
        <v>48</v>
      </c>
      <c r="AB10" s="4">
        <v>503</v>
      </c>
      <c r="AC10" s="4">
        <v>11582.17</v>
      </c>
      <c r="AD10" s="4">
        <v>4004.1439999999998</v>
      </c>
      <c r="AE10" s="4">
        <v>2.8929999999999998</v>
      </c>
      <c r="AF10" s="4">
        <v>3.7</v>
      </c>
      <c r="AG10" s="4">
        <v>19.356999999999999</v>
      </c>
      <c r="AH10" s="4">
        <v>375.89520800000003</v>
      </c>
      <c r="AI10" s="4">
        <v>10.703003000000001</v>
      </c>
      <c r="AJ10" s="4">
        <v>82.619099000000006</v>
      </c>
      <c r="AK10" s="4">
        <v>1984</v>
      </c>
      <c r="AL10" s="4">
        <v>5</v>
      </c>
      <c r="AM10" s="4">
        <v>3222</v>
      </c>
      <c r="AN10" s="4">
        <v>92</v>
      </c>
      <c r="AO10" s="4">
        <v>30.812231000000001</v>
      </c>
      <c r="AP10" s="4">
        <v>70711.600000000006</v>
      </c>
      <c r="AQ10" s="4">
        <v>9616.4</v>
      </c>
      <c r="AR10" s="4">
        <v>72</v>
      </c>
      <c r="AS10" s="4">
        <v>13731</v>
      </c>
      <c r="AT10" s="4">
        <v>4.2999999999999997E-2</v>
      </c>
      <c r="AU10" s="4">
        <v>27.818999999999999</v>
      </c>
      <c r="AV10" s="4">
        <v>110260</v>
      </c>
      <c r="AW10" s="4">
        <v>0</v>
      </c>
      <c r="AX10" s="30">
        <v>0.62</v>
      </c>
      <c r="AY10">
        <v>0.78189189189189179</v>
      </c>
      <c r="AZ10" t="s">
        <v>70</v>
      </c>
      <c r="BA10" t="s">
        <v>467</v>
      </c>
      <c r="BB10">
        <v>1</v>
      </c>
      <c r="BC10" t="s">
        <v>470</v>
      </c>
      <c r="BD10">
        <v>7</v>
      </c>
      <c r="BE10">
        <v>54456.148000000001</v>
      </c>
      <c r="BF10">
        <v>0.21268801458377115</v>
      </c>
      <c r="BG10">
        <v>0.1662990341056351</v>
      </c>
      <c r="BH10">
        <v>294634.73599999992</v>
      </c>
      <c r="BI10">
        <v>3.9310266526075881E-2</v>
      </c>
      <c r="BJ10">
        <v>3.0736378664847974E-2</v>
      </c>
      <c r="BK10">
        <v>1</v>
      </c>
      <c r="BL10" t="s">
        <v>70</v>
      </c>
      <c r="BM10">
        <v>0</v>
      </c>
      <c r="BN10" t="s">
        <v>438</v>
      </c>
    </row>
    <row r="11" spans="1:66">
      <c r="A11" s="138" t="str">
        <f t="shared" si="20"/>
        <v>강화교통</v>
      </c>
      <c r="B11" s="127" t="str">
        <f t="shared" si="1"/>
        <v>60-5</v>
      </c>
      <c r="C11" s="139" t="str">
        <f t="shared" si="21"/>
        <v>78바3232</v>
      </c>
      <c r="D11" s="127" t="str">
        <f t="shared" si="22"/>
        <v>대형</v>
      </c>
      <c r="E11" s="124" t="str">
        <f t="shared" si="16"/>
        <v>F</v>
      </c>
      <c r="F11" s="146">
        <f t="shared" si="17"/>
        <v>0.74054054054054053</v>
      </c>
      <c r="G11" s="147">
        <f t="shared" si="18"/>
        <v>2.74</v>
      </c>
      <c r="H11" s="148">
        <f t="shared" si="19"/>
        <v>3.7</v>
      </c>
      <c r="I11" s="149">
        <f t="shared" si="23"/>
        <v>9580.3449999999993</v>
      </c>
      <c r="J11" s="150">
        <f t="shared" si="24"/>
        <v>2.0569137185528722E-2</v>
      </c>
      <c r="K11" s="150">
        <f t="shared" si="25"/>
        <v>0.25059701422100961</v>
      </c>
      <c r="L11" s="150">
        <f t="shared" si="26"/>
        <v>0.18496202381020727</v>
      </c>
      <c r="M11" s="151">
        <f t="shared" si="27"/>
        <v>18.510000000000002</v>
      </c>
      <c r="N11" s="152">
        <f t="shared" si="28"/>
        <v>0.01</v>
      </c>
      <c r="O11" s="152">
        <f t="shared" si="29"/>
        <v>28.672999999999998</v>
      </c>
      <c r="P11" s="153">
        <f t="shared" si="30"/>
        <v>129.73500000000001</v>
      </c>
      <c r="Q11" s="154">
        <f t="shared" si="31"/>
        <v>97</v>
      </c>
      <c r="R11" s="155">
        <f t="shared" si="32"/>
        <v>43.964004725675792</v>
      </c>
      <c r="S11" s="140">
        <f t="shared" si="33"/>
        <v>1</v>
      </c>
      <c r="T11" s="140">
        <f t="shared" si="34"/>
        <v>2747</v>
      </c>
      <c r="U11" t="s">
        <v>118</v>
      </c>
      <c r="V11" s="5" t="s">
        <v>120</v>
      </c>
      <c r="W11" t="s">
        <v>118</v>
      </c>
      <c r="X11" s="5" t="s">
        <v>120</v>
      </c>
      <c r="Y11" t="s">
        <v>201</v>
      </c>
      <c r="Z11" t="s">
        <v>142</v>
      </c>
      <c r="AA11" t="s">
        <v>48</v>
      </c>
      <c r="AB11">
        <v>503</v>
      </c>
      <c r="AC11" s="1">
        <v>9580.3449999999993</v>
      </c>
      <c r="AD11" s="1">
        <v>3496.223</v>
      </c>
      <c r="AE11" s="28">
        <v>2.74</v>
      </c>
      <c r="AF11">
        <v>3.7</v>
      </c>
      <c r="AG11">
        <v>18.510000000000002</v>
      </c>
      <c r="AH11">
        <v>298.98910899999998</v>
      </c>
      <c r="AI11">
        <v>6.1499480000000002</v>
      </c>
      <c r="AJ11">
        <v>74.925777999999994</v>
      </c>
      <c r="AK11">
        <v>1772</v>
      </c>
      <c r="AL11">
        <v>1</v>
      </c>
      <c r="AM11">
        <v>2747</v>
      </c>
      <c r="AN11">
        <v>97</v>
      </c>
      <c r="AO11">
        <v>32.042453999999999</v>
      </c>
      <c r="AP11">
        <v>76373.899999999994</v>
      </c>
      <c r="AQ11">
        <v>7784.1</v>
      </c>
      <c r="AR11">
        <v>77</v>
      </c>
      <c r="AS11">
        <v>30913</v>
      </c>
      <c r="AT11">
        <v>0.01</v>
      </c>
      <c r="AU11">
        <v>28.672999999999998</v>
      </c>
      <c r="AV11">
        <v>92696</v>
      </c>
      <c r="AW11">
        <v>0</v>
      </c>
      <c r="AX11" s="29">
        <v>0.53</v>
      </c>
      <c r="AY11">
        <v>0.74054054054054053</v>
      </c>
      <c r="AZ11" t="s">
        <v>70</v>
      </c>
      <c r="BA11" t="s">
        <v>467</v>
      </c>
      <c r="BB11">
        <v>4</v>
      </c>
      <c r="BC11" t="s">
        <v>471</v>
      </c>
      <c r="BD11">
        <v>7</v>
      </c>
      <c r="BE11">
        <v>54456.148000000001</v>
      </c>
      <c r="BF11">
        <v>0.17592770241479436</v>
      </c>
      <c r="BG11">
        <v>0.13028159584230717</v>
      </c>
      <c r="BH11">
        <v>294634.73599999992</v>
      </c>
      <c r="BI11">
        <v>3.2516006530879653E-2</v>
      </c>
      <c r="BJ11">
        <v>2.4079421052597364E-2</v>
      </c>
      <c r="BK11">
        <v>1</v>
      </c>
      <c r="BL11" t="s">
        <v>70</v>
      </c>
      <c r="BM11">
        <v>0</v>
      </c>
      <c r="BN11" t="s">
        <v>438</v>
      </c>
    </row>
    <row r="12" spans="1:66" s="2" customFormat="1">
      <c r="A12" s="135" t="str">
        <f t="shared" si="20"/>
        <v>강화교통</v>
      </c>
      <c r="B12" s="111" t="str">
        <f t="shared" si="1"/>
        <v>60-5</v>
      </c>
      <c r="C12" s="136" t="str">
        <f t="shared" si="21"/>
        <v>78바3233</v>
      </c>
      <c r="D12" s="111" t="str">
        <f t="shared" si="22"/>
        <v>대형</v>
      </c>
      <c r="E12" s="108" t="str">
        <f t="shared" si="16"/>
        <v>F</v>
      </c>
      <c r="F12" s="156">
        <f t="shared" si="17"/>
        <v>0.72289473684210526</v>
      </c>
      <c r="G12" s="157">
        <f t="shared" si="18"/>
        <v>2.7469999999999999</v>
      </c>
      <c r="H12" s="158">
        <f t="shared" si="19"/>
        <v>3.8</v>
      </c>
      <c r="I12" s="159">
        <f t="shared" si="23"/>
        <v>11381.001</v>
      </c>
      <c r="J12" s="160">
        <f t="shared" si="24"/>
        <v>4.2704083733875096E-2</v>
      </c>
      <c r="K12" s="160">
        <f t="shared" si="25"/>
        <v>0.21815024222066592</v>
      </c>
      <c r="L12" s="160">
        <f t="shared" si="26"/>
        <v>0.16896580538038788</v>
      </c>
      <c r="M12" s="161">
        <f t="shared" si="27"/>
        <v>17.315999999999999</v>
      </c>
      <c r="N12" s="162">
        <f t="shared" si="28"/>
        <v>0.21099999999999999</v>
      </c>
      <c r="O12" s="162">
        <f t="shared" si="29"/>
        <v>25.332000000000001</v>
      </c>
      <c r="P12" s="163">
        <f t="shared" si="30"/>
        <v>175.13166666666666</v>
      </c>
      <c r="Q12" s="164">
        <f t="shared" si="31"/>
        <v>101</v>
      </c>
      <c r="R12" s="165">
        <f t="shared" si="32"/>
        <v>43.654839956177163</v>
      </c>
      <c r="S12" s="137">
        <f t="shared" si="33"/>
        <v>24</v>
      </c>
      <c r="T12" s="137">
        <f t="shared" si="34"/>
        <v>2883</v>
      </c>
      <c r="U12" t="s">
        <v>118</v>
      </c>
      <c r="V12" s="5" t="s">
        <v>120</v>
      </c>
      <c r="W12" t="s">
        <v>118</v>
      </c>
      <c r="X12" s="5" t="s">
        <v>120</v>
      </c>
      <c r="Y12" t="s">
        <v>408</v>
      </c>
      <c r="Z12" t="s">
        <v>142</v>
      </c>
      <c r="AA12" t="s">
        <v>48</v>
      </c>
      <c r="AB12">
        <v>503</v>
      </c>
      <c r="AC12" s="1">
        <v>11381.001</v>
      </c>
      <c r="AD12" s="1">
        <v>4143.3230000000003</v>
      </c>
      <c r="AE12" s="28">
        <v>2.7469999999999999</v>
      </c>
      <c r="AF12">
        <v>3.8</v>
      </c>
      <c r="AG12">
        <v>17.315999999999999</v>
      </c>
      <c r="AH12">
        <v>352.71020199999998</v>
      </c>
      <c r="AI12">
        <v>15.062165999999999</v>
      </c>
      <c r="AJ12">
        <v>76.943815999999998</v>
      </c>
      <c r="AK12">
        <v>1923</v>
      </c>
      <c r="AL12">
        <v>24</v>
      </c>
      <c r="AM12">
        <v>2883</v>
      </c>
      <c r="AN12">
        <v>101</v>
      </c>
      <c r="AO12">
        <v>32.267285999999999</v>
      </c>
      <c r="AP12">
        <v>81467.199999999997</v>
      </c>
      <c r="AQ12">
        <v>10507.9</v>
      </c>
      <c r="AR12">
        <v>64</v>
      </c>
      <c r="AS12">
        <v>23191</v>
      </c>
      <c r="AT12">
        <v>0.21099999999999999</v>
      </c>
      <c r="AU12">
        <v>25.332000000000001</v>
      </c>
      <c r="AV12">
        <v>0</v>
      </c>
      <c r="AW12">
        <v>0</v>
      </c>
      <c r="AX12" s="29">
        <v>0.51</v>
      </c>
      <c r="AY12" s="2">
        <v>0.72289473684210526</v>
      </c>
      <c r="AZ12" s="2" t="s">
        <v>70</v>
      </c>
      <c r="BA12" s="2" t="s">
        <v>467</v>
      </c>
      <c r="BB12" s="2">
        <v>5</v>
      </c>
      <c r="BC12" s="2" t="s">
        <v>472</v>
      </c>
      <c r="BD12" s="2">
        <v>1</v>
      </c>
      <c r="BE12" s="2">
        <v>54456.148000000001</v>
      </c>
      <c r="BF12" s="2">
        <v>0.20899386787328403</v>
      </c>
      <c r="BG12" s="2">
        <v>0.15108056711787138</v>
      </c>
      <c r="BH12" s="2">
        <v>294634.73599999992</v>
      </c>
      <c r="BI12" s="2">
        <v>3.862749231305844E-2</v>
      </c>
      <c r="BJ12" s="2">
        <v>2.7923610890518823E-2</v>
      </c>
      <c r="BK12" s="2">
        <v>1</v>
      </c>
      <c r="BL12" s="2" t="s">
        <v>70</v>
      </c>
      <c r="BM12" s="2">
        <v>0</v>
      </c>
      <c r="BN12" s="2" t="s">
        <v>438</v>
      </c>
    </row>
    <row r="13" spans="1:66">
      <c r="A13" s="138" t="str">
        <f t="shared" si="20"/>
        <v>강화교통</v>
      </c>
      <c r="B13" s="127" t="str">
        <f t="shared" si="1"/>
        <v>70</v>
      </c>
      <c r="C13" s="139" t="str">
        <f t="shared" si="21"/>
        <v>78바3202</v>
      </c>
      <c r="D13" s="127" t="str">
        <f t="shared" si="22"/>
        <v>대형</v>
      </c>
      <c r="E13" s="124" t="str">
        <f t="shared" si="16"/>
        <v>F</v>
      </c>
      <c r="F13" s="146">
        <f t="shared" si="17"/>
        <v>0.78384615384615375</v>
      </c>
      <c r="G13" s="147">
        <f t="shared" si="18"/>
        <v>2.0379999999999998</v>
      </c>
      <c r="H13" s="148">
        <f t="shared" si="19"/>
        <v>2.6</v>
      </c>
      <c r="I13" s="149">
        <f t="shared" si="23"/>
        <v>7310.5420000000004</v>
      </c>
      <c r="J13" s="150">
        <f t="shared" si="24"/>
        <v>1.3838526266993849E-2</v>
      </c>
      <c r="K13" s="150">
        <f t="shared" si="25"/>
        <v>0.30535066856753174</v>
      </c>
      <c r="L13" s="150">
        <f t="shared" si="26"/>
        <v>0.22460714951093913</v>
      </c>
      <c r="M13" s="151">
        <f t="shared" si="27"/>
        <v>18.873000000000001</v>
      </c>
      <c r="N13" s="152">
        <f t="shared" si="28"/>
        <v>0</v>
      </c>
      <c r="O13" s="152">
        <f t="shared" si="29"/>
        <v>26.4</v>
      </c>
      <c r="P13" s="153">
        <f t="shared" si="30"/>
        <v>0.68500000000000005</v>
      </c>
      <c r="Q13" s="154">
        <f t="shared" si="31"/>
        <v>83</v>
      </c>
      <c r="R13" s="155">
        <f t="shared" si="32"/>
        <v>33.169545549346566</v>
      </c>
      <c r="S13" s="140">
        <f t="shared" si="33"/>
        <v>0</v>
      </c>
      <c r="T13" s="140">
        <f t="shared" si="34"/>
        <v>1930</v>
      </c>
      <c r="U13" t="s">
        <v>118</v>
      </c>
      <c r="V13" t="s">
        <v>121</v>
      </c>
      <c r="W13" s="4" t="s">
        <v>118</v>
      </c>
      <c r="X13" s="4" t="s">
        <v>121</v>
      </c>
      <c r="Y13" s="4" t="s">
        <v>203</v>
      </c>
      <c r="Z13" s="4" t="s">
        <v>142</v>
      </c>
      <c r="AA13" s="4" t="s">
        <v>48</v>
      </c>
      <c r="AB13" s="4">
        <v>503</v>
      </c>
      <c r="AC13" s="4">
        <v>7310.5420000000004</v>
      </c>
      <c r="AD13" s="4">
        <v>3586.7280000000001</v>
      </c>
      <c r="AE13" s="4">
        <v>2.0379999999999998</v>
      </c>
      <c r="AF13" s="4">
        <v>2.6</v>
      </c>
      <c r="AG13" s="4">
        <v>18.873000000000001</v>
      </c>
      <c r="AH13" s="4">
        <v>323.73049800000001</v>
      </c>
      <c r="AI13" s="4">
        <v>4.4799530000000001</v>
      </c>
      <c r="AJ13" s="4">
        <v>98.851324000000005</v>
      </c>
      <c r="AK13" s="4">
        <v>1642</v>
      </c>
      <c r="AL13" s="4">
        <v>0</v>
      </c>
      <c r="AM13" s="4">
        <v>1930</v>
      </c>
      <c r="AN13" s="4">
        <v>83</v>
      </c>
      <c r="AO13" s="4">
        <v>22.582184999999999</v>
      </c>
      <c r="AP13" s="4">
        <v>20866.3</v>
      </c>
      <c r="AQ13" s="4">
        <v>41.1</v>
      </c>
      <c r="AR13" s="4">
        <v>21</v>
      </c>
      <c r="AS13" s="4">
        <v>9438</v>
      </c>
      <c r="AT13" s="4">
        <v>0</v>
      </c>
      <c r="AU13" s="4">
        <v>26.4</v>
      </c>
      <c r="AV13" s="4">
        <v>66310</v>
      </c>
      <c r="AW13" s="4">
        <v>0</v>
      </c>
      <c r="AX13" s="30">
        <v>0.53</v>
      </c>
      <c r="AY13">
        <v>0.78384615384615375</v>
      </c>
      <c r="AZ13" t="s">
        <v>70</v>
      </c>
      <c r="BA13" t="s">
        <v>202</v>
      </c>
      <c r="BB13">
        <v>2</v>
      </c>
      <c r="BC13" t="s">
        <v>422</v>
      </c>
      <c r="BD13">
        <v>4</v>
      </c>
      <c r="BE13">
        <v>61798.157999999996</v>
      </c>
      <c r="BF13">
        <v>0.11829708581281663</v>
      </c>
      <c r="BG13">
        <v>9.2726715725584719E-2</v>
      </c>
      <c r="BH13">
        <v>294634.73599999992</v>
      </c>
      <c r="BI13">
        <v>2.4812220375807971E-2</v>
      </c>
      <c r="BJ13">
        <v>1.9448963509960247E-2</v>
      </c>
      <c r="BK13">
        <v>1</v>
      </c>
      <c r="BL13" t="s">
        <v>67</v>
      </c>
      <c r="BM13">
        <v>-1</v>
      </c>
      <c r="BN13" t="s">
        <v>437</v>
      </c>
    </row>
    <row r="14" spans="1:66">
      <c r="A14" s="135" t="str">
        <f t="shared" si="20"/>
        <v>강화교통</v>
      </c>
      <c r="B14" s="111" t="str">
        <f t="shared" si="1"/>
        <v>70</v>
      </c>
      <c r="C14" s="136" t="str">
        <f t="shared" si="21"/>
        <v>78바3203</v>
      </c>
      <c r="D14" s="111" t="str">
        <f t="shared" si="22"/>
        <v>대형</v>
      </c>
      <c r="E14" s="108" t="str">
        <f t="shared" si="16"/>
        <v>F</v>
      </c>
      <c r="F14" s="156">
        <f t="shared" si="17"/>
        <v>0.73857142857142866</v>
      </c>
      <c r="G14" s="157">
        <f t="shared" si="18"/>
        <v>2.0680000000000001</v>
      </c>
      <c r="H14" s="158">
        <f t="shared" si="19"/>
        <v>2.8</v>
      </c>
      <c r="I14" s="159">
        <f t="shared" si="23"/>
        <v>5685.17</v>
      </c>
      <c r="J14" s="160">
        <f t="shared" si="24"/>
        <v>2.3352968853078266E-2</v>
      </c>
      <c r="K14" s="160">
        <f t="shared" si="25"/>
        <v>0.2938539220163931</v>
      </c>
      <c r="L14" s="160">
        <f t="shared" si="26"/>
        <v>0.23253482305718209</v>
      </c>
      <c r="M14" s="161">
        <f t="shared" si="27"/>
        <v>17.135999999999999</v>
      </c>
      <c r="N14" s="162">
        <f t="shared" si="28"/>
        <v>0</v>
      </c>
      <c r="O14" s="162">
        <f t="shared" si="29"/>
        <v>23.359000000000002</v>
      </c>
      <c r="P14" s="163">
        <f t="shared" si="30"/>
        <v>0</v>
      </c>
      <c r="Q14" s="164">
        <f t="shared" si="31"/>
        <v>85</v>
      </c>
      <c r="R14" s="165">
        <f t="shared" si="32"/>
        <v>33.279792421789743</v>
      </c>
      <c r="S14" s="137">
        <f t="shared" si="33"/>
        <v>0</v>
      </c>
      <c r="T14" s="137">
        <f t="shared" si="34"/>
        <v>1328</v>
      </c>
      <c r="U14" t="s">
        <v>118</v>
      </c>
      <c r="V14" s="5" t="s">
        <v>121</v>
      </c>
      <c r="W14" t="s">
        <v>118</v>
      </c>
      <c r="X14" s="5" t="s">
        <v>121</v>
      </c>
      <c r="Y14" t="s">
        <v>204</v>
      </c>
      <c r="Z14" t="s">
        <v>142</v>
      </c>
      <c r="AA14" t="s">
        <v>48</v>
      </c>
      <c r="AB14">
        <v>503</v>
      </c>
      <c r="AC14" s="1">
        <v>5685.17</v>
      </c>
      <c r="AD14" s="1">
        <v>2749.0529999999999</v>
      </c>
      <c r="AE14" s="28">
        <v>2.0680000000000001</v>
      </c>
      <c r="AF14">
        <v>2.8</v>
      </c>
      <c r="AG14">
        <v>17.135999999999999</v>
      </c>
      <c r="AH14">
        <v>250.192172</v>
      </c>
      <c r="AI14">
        <v>5.8427300000000004</v>
      </c>
      <c r="AJ14">
        <v>73.519951000000006</v>
      </c>
      <c r="AK14">
        <v>1322</v>
      </c>
      <c r="AL14">
        <v>0</v>
      </c>
      <c r="AM14">
        <v>1328</v>
      </c>
      <c r="AN14">
        <v>85</v>
      </c>
      <c r="AO14">
        <v>22.723212</v>
      </c>
      <c r="AP14">
        <v>14548.9</v>
      </c>
      <c r="AQ14">
        <v>0</v>
      </c>
      <c r="AR14">
        <v>14</v>
      </c>
      <c r="AS14">
        <v>4231</v>
      </c>
      <c r="AT14">
        <v>0</v>
      </c>
      <c r="AU14">
        <v>23.359000000000002</v>
      </c>
      <c r="AV14">
        <v>52330</v>
      </c>
      <c r="AW14">
        <v>0</v>
      </c>
      <c r="AX14" s="29">
        <v>0.5</v>
      </c>
      <c r="AY14">
        <v>0.73857142857142866</v>
      </c>
      <c r="AZ14" t="s">
        <v>70</v>
      </c>
      <c r="BA14" t="s">
        <v>202</v>
      </c>
      <c r="BB14">
        <v>5</v>
      </c>
      <c r="BC14" t="s">
        <v>473</v>
      </c>
      <c r="BD14">
        <v>5</v>
      </c>
      <c r="BE14">
        <v>61798.157999999996</v>
      </c>
      <c r="BF14">
        <v>9.1995784081460821E-2</v>
      </c>
      <c r="BG14">
        <v>6.7945457671593212E-2</v>
      </c>
      <c r="BH14">
        <v>294634.73599999992</v>
      </c>
      <c r="BI14">
        <v>1.9295654263929023E-2</v>
      </c>
      <c r="BJ14">
        <v>1.4251218934930438E-2</v>
      </c>
      <c r="BK14">
        <v>1</v>
      </c>
      <c r="BL14" t="s">
        <v>70</v>
      </c>
      <c r="BM14">
        <v>0</v>
      </c>
      <c r="BN14" t="s">
        <v>438</v>
      </c>
    </row>
    <row r="15" spans="1:66">
      <c r="A15" s="138" t="str">
        <f t="shared" si="20"/>
        <v>강화교통</v>
      </c>
      <c r="B15" s="127" t="str">
        <f t="shared" si="1"/>
        <v>70</v>
      </c>
      <c r="C15" s="139" t="str">
        <f t="shared" si="21"/>
        <v>78바3204</v>
      </c>
      <c r="D15" s="127" t="str">
        <f t="shared" si="22"/>
        <v>대형</v>
      </c>
      <c r="E15" s="124" t="str">
        <f t="shared" si="16"/>
        <v>F</v>
      </c>
      <c r="F15" s="146">
        <f t="shared" si="17"/>
        <v>0.78629629629629627</v>
      </c>
      <c r="G15" s="147">
        <f t="shared" si="18"/>
        <v>2.1230000000000002</v>
      </c>
      <c r="H15" s="148">
        <f t="shared" si="19"/>
        <v>2.7</v>
      </c>
      <c r="I15" s="149">
        <f t="shared" si="23"/>
        <v>8112.5219999999999</v>
      </c>
      <c r="J15" s="150">
        <f t="shared" si="24"/>
        <v>1.4369226380540608E-2</v>
      </c>
      <c r="K15" s="150">
        <f t="shared" si="25"/>
        <v>0.30017634172205987</v>
      </c>
      <c r="L15" s="150">
        <f t="shared" si="26"/>
        <v>0.20117048681039015</v>
      </c>
      <c r="M15" s="151">
        <f t="shared" si="27"/>
        <v>18.350999999999999</v>
      </c>
      <c r="N15" s="152">
        <f t="shared" si="28"/>
        <v>4.9000000000000002E-2</v>
      </c>
      <c r="O15" s="152">
        <f t="shared" si="29"/>
        <v>31.84</v>
      </c>
      <c r="P15" s="153">
        <f t="shared" si="30"/>
        <v>4.5733333333333333</v>
      </c>
      <c r="Q15" s="154">
        <f t="shared" si="31"/>
        <v>88</v>
      </c>
      <c r="R15" s="155">
        <f t="shared" si="32"/>
        <v>33.224884600715463</v>
      </c>
      <c r="S15" s="140">
        <f t="shared" si="33"/>
        <v>4</v>
      </c>
      <c r="T15" s="140">
        <f t="shared" si="34"/>
        <v>2583</v>
      </c>
      <c r="U15" t="s">
        <v>118</v>
      </c>
      <c r="V15" s="5" t="s">
        <v>121</v>
      </c>
      <c r="W15" t="s">
        <v>118</v>
      </c>
      <c r="X15" s="5" t="s">
        <v>121</v>
      </c>
      <c r="Y15" t="s">
        <v>205</v>
      </c>
      <c r="Z15" t="s">
        <v>142</v>
      </c>
      <c r="AA15" t="s">
        <v>48</v>
      </c>
      <c r="AB15">
        <v>503</v>
      </c>
      <c r="AC15" s="1">
        <v>8112.5219999999999</v>
      </c>
      <c r="AD15" s="1">
        <v>3821.0120000000002</v>
      </c>
      <c r="AE15" s="28">
        <v>2.1230000000000002</v>
      </c>
      <c r="AF15">
        <v>2.7</v>
      </c>
      <c r="AG15">
        <v>18.350999999999999</v>
      </c>
      <c r="AH15">
        <v>356.21632399999999</v>
      </c>
      <c r="AI15">
        <v>5.1185530000000004</v>
      </c>
      <c r="AJ15">
        <v>106.927713</v>
      </c>
      <c r="AK15">
        <v>1632</v>
      </c>
      <c r="AL15">
        <v>4</v>
      </c>
      <c r="AM15">
        <v>2583</v>
      </c>
      <c r="AN15">
        <v>88</v>
      </c>
      <c r="AO15">
        <v>22.774144</v>
      </c>
      <c r="AP15">
        <v>22046.6</v>
      </c>
      <c r="AQ15">
        <v>274.39999999999998</v>
      </c>
      <c r="AR15">
        <v>38</v>
      </c>
      <c r="AS15">
        <v>8985</v>
      </c>
      <c r="AT15">
        <v>4.9000000000000002E-2</v>
      </c>
      <c r="AU15">
        <v>31.84</v>
      </c>
      <c r="AV15">
        <v>73966</v>
      </c>
      <c r="AW15">
        <v>0</v>
      </c>
      <c r="AX15" s="29">
        <v>0.54</v>
      </c>
      <c r="AY15">
        <v>0.78629629629629627</v>
      </c>
      <c r="AZ15" t="s">
        <v>70</v>
      </c>
      <c r="BA15" t="s">
        <v>202</v>
      </c>
      <c r="BB15">
        <v>1</v>
      </c>
      <c r="BC15" t="s">
        <v>409</v>
      </c>
      <c r="BD15">
        <v>6</v>
      </c>
      <c r="BE15">
        <v>61798.157999999996</v>
      </c>
      <c r="BF15">
        <v>0.13127449526893667</v>
      </c>
      <c r="BG15">
        <v>0.10322064942813057</v>
      </c>
      <c r="BH15">
        <v>294634.73599999992</v>
      </c>
      <c r="BI15">
        <v>2.7534166915064631E-2</v>
      </c>
      <c r="BJ15">
        <v>2.1650013466919336E-2</v>
      </c>
      <c r="BK15">
        <v>1</v>
      </c>
      <c r="BL15" t="s">
        <v>67</v>
      </c>
      <c r="BM15">
        <v>-1</v>
      </c>
      <c r="BN15" t="s">
        <v>437</v>
      </c>
    </row>
    <row r="16" spans="1:66">
      <c r="A16" s="135" t="str">
        <f t="shared" si="20"/>
        <v>강화교통</v>
      </c>
      <c r="B16" s="111" t="str">
        <f t="shared" si="1"/>
        <v>70</v>
      </c>
      <c r="C16" s="136" t="str">
        <f t="shared" si="21"/>
        <v>78바3213</v>
      </c>
      <c r="D16" s="111" t="str">
        <f t="shared" si="22"/>
        <v>대형</v>
      </c>
      <c r="E16" s="108" t="str">
        <f t="shared" si="16"/>
        <v>D</v>
      </c>
      <c r="F16" s="156">
        <f t="shared" si="17"/>
        <v>0.83750000000000013</v>
      </c>
      <c r="G16" s="157">
        <f t="shared" si="18"/>
        <v>2.3450000000000002</v>
      </c>
      <c r="H16" s="158">
        <f t="shared" si="19"/>
        <v>2.8</v>
      </c>
      <c r="I16" s="159">
        <f t="shared" si="23"/>
        <v>3068.268</v>
      </c>
      <c r="J16" s="160">
        <f t="shared" si="24"/>
        <v>1.702263121893733E-2</v>
      </c>
      <c r="K16" s="160">
        <f t="shared" si="25"/>
        <v>0.28295018700869229</v>
      </c>
      <c r="L16" s="160">
        <f t="shared" si="26"/>
        <v>0.18186155837756024</v>
      </c>
      <c r="M16" s="161">
        <f t="shared" si="27"/>
        <v>14.164999999999999</v>
      </c>
      <c r="N16" s="162">
        <f t="shared" si="28"/>
        <v>0</v>
      </c>
      <c r="O16" s="162">
        <f t="shared" si="29"/>
        <v>23.792000000000002</v>
      </c>
      <c r="P16" s="163">
        <f t="shared" si="30"/>
        <v>0</v>
      </c>
      <c r="Q16" s="164">
        <f t="shared" si="31"/>
        <v>81</v>
      </c>
      <c r="R16" s="165">
        <f t="shared" si="32"/>
        <v>31.81382830054466</v>
      </c>
      <c r="S16" s="137">
        <f t="shared" si="33"/>
        <v>0</v>
      </c>
      <c r="T16" s="137">
        <f t="shared" si="34"/>
        <v>730</v>
      </c>
      <c r="U16" t="s">
        <v>118</v>
      </c>
      <c r="V16" t="s">
        <v>121</v>
      </c>
      <c r="W16" s="4" t="s">
        <v>118</v>
      </c>
      <c r="X16" t="s">
        <v>121</v>
      </c>
      <c r="Y16" s="4" t="s">
        <v>206</v>
      </c>
      <c r="Z16" s="4" t="s">
        <v>142</v>
      </c>
      <c r="AA16" s="4" t="s">
        <v>48</v>
      </c>
      <c r="AB16" s="4">
        <v>503</v>
      </c>
      <c r="AC16" s="4">
        <v>3068.268</v>
      </c>
      <c r="AD16" s="4">
        <v>1308.454</v>
      </c>
      <c r="AE16" s="4">
        <v>2.3450000000000002</v>
      </c>
      <c r="AF16" s="4">
        <v>2.8</v>
      </c>
      <c r="AG16" s="4">
        <v>14.164999999999999</v>
      </c>
      <c r="AH16" s="4">
        <v>137.77247299999999</v>
      </c>
      <c r="AI16" s="4">
        <v>2.3452500000000001</v>
      </c>
      <c r="AJ16" s="4">
        <v>38.982747000000003</v>
      </c>
      <c r="AK16" s="4">
        <v>558</v>
      </c>
      <c r="AL16" s="4">
        <v>0</v>
      </c>
      <c r="AM16" s="4">
        <v>730</v>
      </c>
      <c r="AN16" s="4">
        <v>81</v>
      </c>
      <c r="AO16" s="4">
        <v>22.270544000000001</v>
      </c>
      <c r="AP16" s="4">
        <v>6486</v>
      </c>
      <c r="AQ16" s="4">
        <v>0</v>
      </c>
      <c r="AR16" s="4">
        <v>11</v>
      </c>
      <c r="AS16" s="4">
        <v>1830</v>
      </c>
      <c r="AT16" s="4">
        <v>0</v>
      </c>
      <c r="AU16" s="4">
        <v>23.792000000000002</v>
      </c>
      <c r="AV16" s="4">
        <v>28856</v>
      </c>
      <c r="AW16" s="4">
        <v>0</v>
      </c>
      <c r="AX16" s="30">
        <v>0.52</v>
      </c>
      <c r="AY16">
        <v>0.83750000000000013</v>
      </c>
      <c r="AZ16" t="s">
        <v>67</v>
      </c>
      <c r="BA16" t="s">
        <v>202</v>
      </c>
      <c r="BB16">
        <v>1</v>
      </c>
      <c r="BC16" t="s">
        <v>397</v>
      </c>
      <c r="BD16">
        <v>4</v>
      </c>
      <c r="BE16">
        <v>61798.157999999996</v>
      </c>
      <c r="BF16">
        <v>4.9649829368700604E-2</v>
      </c>
      <c r="BG16">
        <v>4.158173209628676E-2</v>
      </c>
      <c r="BH16">
        <v>294634.73599999992</v>
      </c>
      <c r="BI16">
        <v>1.0413802668535324E-2</v>
      </c>
      <c r="BJ16">
        <v>8.7215597348983352E-3</v>
      </c>
      <c r="BK16">
        <v>1</v>
      </c>
      <c r="BL16" t="s">
        <v>69</v>
      </c>
      <c r="BM16">
        <v>-1</v>
      </c>
      <c r="BN16" t="s">
        <v>437</v>
      </c>
    </row>
    <row r="17" spans="1:66">
      <c r="A17" s="138" t="str">
        <f t="shared" si="20"/>
        <v>강화교통</v>
      </c>
      <c r="B17" s="127" t="str">
        <f t="shared" si="1"/>
        <v>70</v>
      </c>
      <c r="C17" s="139" t="str">
        <f t="shared" si="21"/>
        <v>78바3214</v>
      </c>
      <c r="D17" s="127" t="str">
        <f t="shared" si="22"/>
        <v>대형</v>
      </c>
      <c r="E17" s="124" t="str">
        <f t="shared" si="16"/>
        <v>D</v>
      </c>
      <c r="F17" s="146">
        <f t="shared" si="17"/>
        <v>0.83571428571428574</v>
      </c>
      <c r="G17" s="147">
        <f t="shared" si="18"/>
        <v>2.34</v>
      </c>
      <c r="H17" s="148">
        <f t="shared" si="19"/>
        <v>2.8</v>
      </c>
      <c r="I17" s="149">
        <f t="shared" si="23"/>
        <v>7267.3990000000003</v>
      </c>
      <c r="J17" s="150">
        <f t="shared" si="24"/>
        <v>1.3753832898868097E-2</v>
      </c>
      <c r="K17" s="150">
        <f t="shared" si="25"/>
        <v>0.29024725169297738</v>
      </c>
      <c r="L17" s="150">
        <f t="shared" si="26"/>
        <v>0.17434022818892975</v>
      </c>
      <c r="M17" s="151">
        <f t="shared" si="27"/>
        <v>16.125</v>
      </c>
      <c r="N17" s="152">
        <f t="shared" si="28"/>
        <v>0</v>
      </c>
      <c r="O17" s="152">
        <f t="shared" si="29"/>
        <v>20.998000000000001</v>
      </c>
      <c r="P17" s="153">
        <f t="shared" si="30"/>
        <v>0</v>
      </c>
      <c r="Q17" s="154">
        <f t="shared" si="31"/>
        <v>82</v>
      </c>
      <c r="R17" s="155">
        <f t="shared" si="32"/>
        <v>32.791001509760655</v>
      </c>
      <c r="S17" s="140">
        <f t="shared" si="33"/>
        <v>0</v>
      </c>
      <c r="T17" s="140">
        <f t="shared" si="34"/>
        <v>1526</v>
      </c>
      <c r="U17" t="s">
        <v>118</v>
      </c>
      <c r="V17" s="5" t="s">
        <v>121</v>
      </c>
      <c r="W17" t="s">
        <v>118</v>
      </c>
      <c r="X17" s="5" t="s">
        <v>121</v>
      </c>
      <c r="Y17" t="s">
        <v>207</v>
      </c>
      <c r="Z17" t="s">
        <v>142</v>
      </c>
      <c r="AA17" t="s">
        <v>48</v>
      </c>
      <c r="AB17">
        <v>503</v>
      </c>
      <c r="AC17" s="1">
        <v>7267.3990000000003</v>
      </c>
      <c r="AD17" s="1">
        <v>3105.4360000000001</v>
      </c>
      <c r="AE17" s="28">
        <v>2.34</v>
      </c>
      <c r="AF17">
        <v>2.8</v>
      </c>
      <c r="AG17">
        <v>16.125</v>
      </c>
      <c r="AH17">
        <v>318.431308</v>
      </c>
      <c r="AI17">
        <v>4.379651</v>
      </c>
      <c r="AJ17">
        <v>92.423811999999998</v>
      </c>
      <c r="AK17">
        <v>1267</v>
      </c>
      <c r="AL17">
        <v>0</v>
      </c>
      <c r="AM17">
        <v>1526</v>
      </c>
      <c r="AN17">
        <v>82</v>
      </c>
      <c r="AO17">
        <v>22.822500999999999</v>
      </c>
      <c r="AP17">
        <v>17855.5</v>
      </c>
      <c r="AQ17">
        <v>0</v>
      </c>
      <c r="AR17">
        <v>14</v>
      </c>
      <c r="AS17">
        <v>704</v>
      </c>
      <c r="AT17">
        <v>0</v>
      </c>
      <c r="AU17">
        <v>20.998000000000001</v>
      </c>
      <c r="AV17">
        <v>64847</v>
      </c>
      <c r="AW17">
        <v>0</v>
      </c>
      <c r="AX17" s="29">
        <v>0.55000000000000004</v>
      </c>
      <c r="AY17">
        <v>0.83571428571428574</v>
      </c>
      <c r="AZ17" t="s">
        <v>67</v>
      </c>
      <c r="BA17" t="s">
        <v>202</v>
      </c>
      <c r="BB17">
        <v>2</v>
      </c>
      <c r="BC17" t="s">
        <v>398</v>
      </c>
      <c r="BD17">
        <v>4</v>
      </c>
      <c r="BE17">
        <v>61798.157999999996</v>
      </c>
      <c r="BF17">
        <v>0.11759895820843076</v>
      </c>
      <c r="BG17">
        <v>9.827912935990285E-2</v>
      </c>
      <c r="BH17">
        <v>294634.73599999992</v>
      </c>
      <c r="BI17">
        <v>2.4665791612568051E-2</v>
      </c>
      <c r="BJ17">
        <v>2.0613554419074729E-2</v>
      </c>
      <c r="BK17">
        <v>1</v>
      </c>
      <c r="BL17" t="s">
        <v>69</v>
      </c>
      <c r="BM17">
        <v>-1</v>
      </c>
      <c r="BN17" t="s">
        <v>437</v>
      </c>
    </row>
    <row r="18" spans="1:66">
      <c r="A18" s="135" t="str">
        <f t="shared" si="20"/>
        <v>강화교통</v>
      </c>
      <c r="B18" s="111" t="str">
        <f t="shared" si="1"/>
        <v>70</v>
      </c>
      <c r="C18" s="136" t="str">
        <f t="shared" si="21"/>
        <v>78바3215</v>
      </c>
      <c r="D18" s="111" t="str">
        <f t="shared" si="22"/>
        <v>대형</v>
      </c>
      <c r="E18" s="108" t="str">
        <f t="shared" si="16"/>
        <v>F</v>
      </c>
      <c r="F18" s="156">
        <f t="shared" si="17"/>
        <v>0.77928571428571436</v>
      </c>
      <c r="G18" s="157">
        <f t="shared" si="18"/>
        <v>2.1819999999999999</v>
      </c>
      <c r="H18" s="158">
        <f t="shared" si="19"/>
        <v>2.8</v>
      </c>
      <c r="I18" s="159">
        <f t="shared" si="23"/>
        <v>6303.86</v>
      </c>
      <c r="J18" s="160">
        <f t="shared" si="24"/>
        <v>1.1357399448103368E-2</v>
      </c>
      <c r="K18" s="160">
        <f t="shared" si="25"/>
        <v>0.3014994213043547</v>
      </c>
      <c r="L18" s="160">
        <f t="shared" si="26"/>
        <v>0.20812644950871373</v>
      </c>
      <c r="M18" s="161">
        <f t="shared" si="27"/>
        <v>15.208</v>
      </c>
      <c r="N18" s="162">
        <f t="shared" si="28"/>
        <v>2.4430000000000001</v>
      </c>
      <c r="O18" s="162">
        <f t="shared" si="29"/>
        <v>23.207999999999998</v>
      </c>
      <c r="P18" s="163">
        <f t="shared" si="30"/>
        <v>0.15166666666666667</v>
      </c>
      <c r="Q18" s="164">
        <f t="shared" si="31"/>
        <v>84</v>
      </c>
      <c r="R18" s="165">
        <f t="shared" si="32"/>
        <v>31.675338736932495</v>
      </c>
      <c r="S18" s="137">
        <f t="shared" si="33"/>
        <v>154</v>
      </c>
      <c r="T18" s="137">
        <f t="shared" si="34"/>
        <v>1463</v>
      </c>
      <c r="U18" t="s">
        <v>118</v>
      </c>
      <c r="V18" s="5" t="s">
        <v>121</v>
      </c>
      <c r="W18" t="s">
        <v>118</v>
      </c>
      <c r="X18" s="5" t="s">
        <v>121</v>
      </c>
      <c r="Y18" t="s">
        <v>208</v>
      </c>
      <c r="Z18" t="s">
        <v>142</v>
      </c>
      <c r="AA18" t="s">
        <v>48</v>
      </c>
      <c r="AB18">
        <v>503</v>
      </c>
      <c r="AC18" s="1">
        <v>6303.86</v>
      </c>
      <c r="AD18" s="1">
        <v>2888.6790000000001</v>
      </c>
      <c r="AE18" s="28">
        <v>2.1819999999999999</v>
      </c>
      <c r="AF18">
        <v>2.8</v>
      </c>
      <c r="AG18">
        <v>15.208</v>
      </c>
      <c r="AH18">
        <v>289.62633699999998</v>
      </c>
      <c r="AI18">
        <v>3.2894019999999999</v>
      </c>
      <c r="AJ18">
        <v>87.322173000000006</v>
      </c>
      <c r="AK18">
        <v>1312</v>
      </c>
      <c r="AL18">
        <v>154</v>
      </c>
      <c r="AM18">
        <v>1463</v>
      </c>
      <c r="AN18">
        <v>84</v>
      </c>
      <c r="AO18">
        <v>21.765491999999998</v>
      </c>
      <c r="AP18">
        <v>13979</v>
      </c>
      <c r="AQ18">
        <v>9.1</v>
      </c>
      <c r="AR18">
        <v>14</v>
      </c>
      <c r="AS18">
        <v>1419</v>
      </c>
      <c r="AT18">
        <v>2.4430000000000001</v>
      </c>
      <c r="AU18">
        <v>23.207999999999998</v>
      </c>
      <c r="AV18">
        <v>58233</v>
      </c>
      <c r="AW18">
        <v>0</v>
      </c>
      <c r="AX18" s="29">
        <v>0.51</v>
      </c>
      <c r="AY18">
        <v>0.77928571428571436</v>
      </c>
      <c r="AZ18" t="s">
        <v>70</v>
      </c>
      <c r="BA18" t="s">
        <v>202</v>
      </c>
      <c r="BB18">
        <v>3</v>
      </c>
      <c r="BC18" t="s">
        <v>474</v>
      </c>
      <c r="BD18">
        <v>7</v>
      </c>
      <c r="BE18">
        <v>61798.157999999996</v>
      </c>
      <c r="BF18">
        <v>0.10200724752993447</v>
      </c>
      <c r="BG18">
        <v>7.949279075368465E-2</v>
      </c>
      <c r="BH18">
        <v>294634.73599999992</v>
      </c>
      <c r="BI18">
        <v>2.1395508505147882E-2</v>
      </c>
      <c r="BJ18">
        <v>1.6673214127940244E-2</v>
      </c>
      <c r="BK18">
        <v>1</v>
      </c>
      <c r="BL18" t="s">
        <v>70</v>
      </c>
      <c r="BM18">
        <v>0</v>
      </c>
      <c r="BN18" t="s">
        <v>438</v>
      </c>
    </row>
    <row r="19" spans="1:66">
      <c r="A19" s="138" t="str">
        <f t="shared" si="20"/>
        <v>강화교통</v>
      </c>
      <c r="B19" s="127" t="str">
        <f t="shared" si="1"/>
        <v>70</v>
      </c>
      <c r="C19" s="139" t="str">
        <f t="shared" si="21"/>
        <v>78바3220</v>
      </c>
      <c r="D19" s="127" t="str">
        <f t="shared" si="22"/>
        <v>대형</v>
      </c>
      <c r="E19" s="124" t="str">
        <f t="shared" si="16"/>
        <v>D</v>
      </c>
      <c r="F19" s="146">
        <f t="shared" si="17"/>
        <v>0.81714285714285717</v>
      </c>
      <c r="G19" s="147">
        <f t="shared" si="18"/>
        <v>2.2879999999999998</v>
      </c>
      <c r="H19" s="148">
        <f t="shared" si="19"/>
        <v>2.8</v>
      </c>
      <c r="I19" s="149">
        <f t="shared" si="23"/>
        <v>9119.6959999999999</v>
      </c>
      <c r="J19" s="150">
        <f t="shared" si="24"/>
        <v>1.5601285708713148E-2</v>
      </c>
      <c r="K19" s="150">
        <f t="shared" si="25"/>
        <v>0.30446734018364252</v>
      </c>
      <c r="L19" s="150">
        <f t="shared" si="26"/>
        <v>0.20801131967556813</v>
      </c>
      <c r="M19" s="151">
        <f t="shared" si="27"/>
        <v>16.744</v>
      </c>
      <c r="N19" s="152">
        <f t="shared" si="28"/>
        <v>1.0999999999999999E-2</v>
      </c>
      <c r="O19" s="152">
        <f t="shared" si="29"/>
        <v>27.523</v>
      </c>
      <c r="P19" s="153">
        <f t="shared" si="30"/>
        <v>5.1050000000000004</v>
      </c>
      <c r="Q19" s="154">
        <f t="shared" si="31"/>
        <v>91</v>
      </c>
      <c r="R19" s="155">
        <f t="shared" si="32"/>
        <v>33.536365778389886</v>
      </c>
      <c r="S19" s="140">
        <f t="shared" si="33"/>
        <v>1</v>
      </c>
      <c r="T19" s="140">
        <f t="shared" si="34"/>
        <v>2510</v>
      </c>
      <c r="U19" t="s">
        <v>118</v>
      </c>
      <c r="V19" t="s">
        <v>121</v>
      </c>
      <c r="W19" s="4" t="s">
        <v>118</v>
      </c>
      <c r="X19" s="4" t="s">
        <v>121</v>
      </c>
      <c r="Y19" s="4" t="s">
        <v>209</v>
      </c>
      <c r="Z19" s="4" t="s">
        <v>142</v>
      </c>
      <c r="AA19" s="4" t="s">
        <v>48</v>
      </c>
      <c r="AB19" s="4">
        <v>503</v>
      </c>
      <c r="AC19" s="4">
        <v>9119.6959999999999</v>
      </c>
      <c r="AD19" s="4">
        <v>3985.6089999999999</v>
      </c>
      <c r="AE19" s="4">
        <v>2.2879999999999998</v>
      </c>
      <c r="AF19" s="4">
        <v>2.8</v>
      </c>
      <c r="AG19" s="4">
        <v>16.744</v>
      </c>
      <c r="AH19" s="4">
        <v>399.94408900000002</v>
      </c>
      <c r="AI19" s="4">
        <v>6.2396419999999999</v>
      </c>
      <c r="AJ19" s="4">
        <v>121.769913</v>
      </c>
      <c r="AK19" s="4">
        <v>1897</v>
      </c>
      <c r="AL19" s="4">
        <v>1</v>
      </c>
      <c r="AM19" s="4">
        <v>2510</v>
      </c>
      <c r="AN19" s="4">
        <v>91</v>
      </c>
      <c r="AO19" s="4">
        <v>22.802427000000002</v>
      </c>
      <c r="AP19" s="4">
        <v>28444.400000000001</v>
      </c>
      <c r="AQ19" s="4">
        <v>306.3</v>
      </c>
      <c r="AR19" s="4">
        <v>22</v>
      </c>
      <c r="AS19" s="4">
        <v>3748</v>
      </c>
      <c r="AT19" s="4">
        <v>1.0999999999999999E-2</v>
      </c>
      <c r="AU19" s="4">
        <v>27.523</v>
      </c>
      <c r="AV19" s="4">
        <v>80291</v>
      </c>
      <c r="AW19" s="4">
        <v>0</v>
      </c>
      <c r="AX19" s="30">
        <v>0.54</v>
      </c>
      <c r="AY19">
        <v>0.81714285714285717</v>
      </c>
      <c r="AZ19" t="s">
        <v>67</v>
      </c>
      <c r="BA19" t="s">
        <v>202</v>
      </c>
      <c r="BB19">
        <v>4</v>
      </c>
      <c r="BC19" t="s">
        <v>423</v>
      </c>
      <c r="BD19">
        <v>7</v>
      </c>
      <c r="BE19">
        <v>61798.157999999996</v>
      </c>
      <c r="BF19">
        <v>0.14757229495416352</v>
      </c>
      <c r="BG19">
        <v>0.12058764673397362</v>
      </c>
      <c r="BH19">
        <v>294634.73599999992</v>
      </c>
      <c r="BI19">
        <v>3.0952548649932445E-2</v>
      </c>
      <c r="BJ19">
        <v>2.5292654039659083E-2</v>
      </c>
      <c r="BK19">
        <v>1</v>
      </c>
      <c r="BL19" t="s">
        <v>67</v>
      </c>
      <c r="BM19">
        <v>0</v>
      </c>
      <c r="BN19" t="s">
        <v>438</v>
      </c>
    </row>
    <row r="20" spans="1:66">
      <c r="A20" s="135" t="str">
        <f t="shared" si="20"/>
        <v>강화교통</v>
      </c>
      <c r="B20" s="111" t="str">
        <f t="shared" si="1"/>
        <v>70</v>
      </c>
      <c r="C20" s="136" t="str">
        <f t="shared" si="21"/>
        <v>78바3221</v>
      </c>
      <c r="D20" s="111" t="str">
        <f t="shared" si="22"/>
        <v>대형</v>
      </c>
      <c r="E20" s="108" t="str">
        <f t="shared" si="16"/>
        <v>D</v>
      </c>
      <c r="F20" s="156">
        <f t="shared" si="17"/>
        <v>0.82615384615384613</v>
      </c>
      <c r="G20" s="157">
        <f t="shared" si="18"/>
        <v>2.1480000000000001</v>
      </c>
      <c r="H20" s="158">
        <f t="shared" si="19"/>
        <v>2.6</v>
      </c>
      <c r="I20" s="159">
        <f t="shared" si="23"/>
        <v>6533.3819999999996</v>
      </c>
      <c r="J20" s="160">
        <f t="shared" si="24"/>
        <v>1.5399056093952156E-2</v>
      </c>
      <c r="K20" s="160">
        <f t="shared" si="25"/>
        <v>0.31650858253657366</v>
      </c>
      <c r="L20" s="160">
        <f t="shared" si="26"/>
        <v>0.22101876179901928</v>
      </c>
      <c r="M20" s="161">
        <f t="shared" si="27"/>
        <v>18.015999999999998</v>
      </c>
      <c r="N20" s="162">
        <f t="shared" si="28"/>
        <v>4.5999999999999999E-2</v>
      </c>
      <c r="O20" s="162">
        <f t="shared" si="29"/>
        <v>44.555999999999997</v>
      </c>
      <c r="P20" s="163">
        <f t="shared" si="30"/>
        <v>17.588333333333331</v>
      </c>
      <c r="Q20" s="164">
        <f t="shared" si="31"/>
        <v>105</v>
      </c>
      <c r="R20" s="165">
        <f t="shared" si="32"/>
        <v>33.80063308976451</v>
      </c>
      <c r="S20" s="137">
        <f t="shared" si="33"/>
        <v>3</v>
      </c>
      <c r="T20" s="137">
        <f t="shared" si="34"/>
        <v>2911</v>
      </c>
      <c r="U20" t="s">
        <v>118</v>
      </c>
      <c r="V20" s="5" t="s">
        <v>121</v>
      </c>
      <c r="W20" t="s">
        <v>118</v>
      </c>
      <c r="X20" s="5" t="s">
        <v>121</v>
      </c>
      <c r="Y20" t="s">
        <v>210</v>
      </c>
      <c r="Z20" t="s">
        <v>142</v>
      </c>
      <c r="AA20" t="s">
        <v>48</v>
      </c>
      <c r="AB20">
        <v>503</v>
      </c>
      <c r="AC20" s="1">
        <v>6533.3819999999996</v>
      </c>
      <c r="AD20" s="1">
        <v>3041.067</v>
      </c>
      <c r="AE20" s="28">
        <v>2.1480000000000001</v>
      </c>
      <c r="AF20">
        <v>2.6</v>
      </c>
      <c r="AG20">
        <v>18.015999999999998</v>
      </c>
      <c r="AH20">
        <v>289.31883699999997</v>
      </c>
      <c r="AI20">
        <v>4.4552370000000003</v>
      </c>
      <c r="AJ20">
        <v>91.571894999999998</v>
      </c>
      <c r="AK20">
        <v>1444</v>
      </c>
      <c r="AL20">
        <v>3</v>
      </c>
      <c r="AM20">
        <v>2911</v>
      </c>
      <c r="AN20">
        <v>105</v>
      </c>
      <c r="AO20">
        <v>22.581944</v>
      </c>
      <c r="AP20">
        <v>23384.5</v>
      </c>
      <c r="AQ20">
        <v>1055.3</v>
      </c>
      <c r="AR20">
        <v>33</v>
      </c>
      <c r="AS20">
        <v>13707</v>
      </c>
      <c r="AT20">
        <v>4.5999999999999999E-2</v>
      </c>
      <c r="AU20">
        <v>44.555999999999997</v>
      </c>
      <c r="AV20">
        <v>58961</v>
      </c>
      <c r="AW20">
        <v>0</v>
      </c>
      <c r="AX20" s="29">
        <v>0.53</v>
      </c>
      <c r="AY20">
        <v>0.82615384615384613</v>
      </c>
      <c r="AZ20" t="s">
        <v>67</v>
      </c>
      <c r="BA20" t="s">
        <v>202</v>
      </c>
      <c r="BB20">
        <v>3</v>
      </c>
      <c r="BC20" t="s">
        <v>396</v>
      </c>
      <c r="BD20">
        <v>11</v>
      </c>
      <c r="BE20">
        <v>61798.157999999996</v>
      </c>
      <c r="BF20">
        <v>0.10572130645059033</v>
      </c>
      <c r="BG20">
        <v>8.7342063944564619E-2</v>
      </c>
      <c r="BH20">
        <v>294634.73599999992</v>
      </c>
      <c r="BI20">
        <v>2.2174513734185101E-2</v>
      </c>
      <c r="BJ20">
        <v>1.8319559808088307E-2</v>
      </c>
      <c r="BK20">
        <v>1</v>
      </c>
      <c r="BL20" t="s">
        <v>69</v>
      </c>
      <c r="BM20">
        <v>-1</v>
      </c>
      <c r="BN20" t="s">
        <v>437</v>
      </c>
    </row>
    <row r="21" spans="1:66">
      <c r="A21" s="138" t="str">
        <f t="shared" si="20"/>
        <v>강화교통</v>
      </c>
      <c r="B21" s="127" t="str">
        <f t="shared" si="1"/>
        <v>70</v>
      </c>
      <c r="C21" s="139" t="str">
        <f t="shared" si="21"/>
        <v>78바3222</v>
      </c>
      <c r="D21" s="127" t="str">
        <f t="shared" si="22"/>
        <v>대형</v>
      </c>
      <c r="E21" s="124" t="str">
        <f t="shared" si="16"/>
        <v>F</v>
      </c>
      <c r="F21" s="146">
        <f t="shared" si="17"/>
        <v>0.76896551724137929</v>
      </c>
      <c r="G21" s="147">
        <f t="shared" si="18"/>
        <v>2.23</v>
      </c>
      <c r="H21" s="148">
        <f t="shared" si="19"/>
        <v>2.9</v>
      </c>
      <c r="I21" s="149">
        <f t="shared" si="23"/>
        <v>8397.3189999999995</v>
      </c>
      <c r="J21" s="150">
        <f t="shared" si="24"/>
        <v>1.6048290813543857E-2</v>
      </c>
      <c r="K21" s="150">
        <f t="shared" si="25"/>
        <v>0.29681742591780608</v>
      </c>
      <c r="L21" s="150">
        <f t="shared" si="26"/>
        <v>0.1711260463012064</v>
      </c>
      <c r="M21" s="151">
        <f t="shared" si="27"/>
        <v>14.776999999999999</v>
      </c>
      <c r="N21" s="152">
        <f t="shared" si="28"/>
        <v>4.8000000000000001E-2</v>
      </c>
      <c r="O21" s="152">
        <f t="shared" si="29"/>
        <v>14.968999999999999</v>
      </c>
      <c r="P21" s="153">
        <f t="shared" si="30"/>
        <v>1.6066666666666667</v>
      </c>
      <c r="Q21" s="154">
        <f t="shared" si="31"/>
        <v>87</v>
      </c>
      <c r="R21" s="155">
        <f t="shared" si="32"/>
        <v>32.381614440150578</v>
      </c>
      <c r="S21" s="140">
        <f t="shared" si="33"/>
        <v>4</v>
      </c>
      <c r="T21" s="140">
        <f t="shared" si="34"/>
        <v>1257</v>
      </c>
      <c r="U21" t="s">
        <v>118</v>
      </c>
      <c r="V21" s="5" t="s">
        <v>121</v>
      </c>
      <c r="W21" t="s">
        <v>118</v>
      </c>
      <c r="X21" s="5" t="s">
        <v>121</v>
      </c>
      <c r="Y21" t="s">
        <v>211</v>
      </c>
      <c r="Z21" t="s">
        <v>142</v>
      </c>
      <c r="AA21" t="s">
        <v>48</v>
      </c>
      <c r="AB21">
        <v>503</v>
      </c>
      <c r="AC21" s="1">
        <v>8397.3189999999995</v>
      </c>
      <c r="AD21" s="1">
        <v>3764.9409999999998</v>
      </c>
      <c r="AE21" s="28">
        <v>2.23</v>
      </c>
      <c r="AF21">
        <v>2.9</v>
      </c>
      <c r="AG21">
        <v>14.776999999999999</v>
      </c>
      <c r="AH21">
        <v>377.398819</v>
      </c>
      <c r="AI21">
        <v>6.0566060000000004</v>
      </c>
      <c r="AJ21">
        <v>112.018546</v>
      </c>
      <c r="AK21">
        <v>1437</v>
      </c>
      <c r="AL21">
        <v>4</v>
      </c>
      <c r="AM21">
        <v>1257</v>
      </c>
      <c r="AN21">
        <v>87</v>
      </c>
      <c r="AO21">
        <v>22.250516999999999</v>
      </c>
      <c r="AP21">
        <v>14937</v>
      </c>
      <c r="AQ21">
        <v>96.4</v>
      </c>
      <c r="AR21">
        <v>41</v>
      </c>
      <c r="AS21">
        <v>10665</v>
      </c>
      <c r="AT21">
        <v>4.8000000000000001E-2</v>
      </c>
      <c r="AU21">
        <v>14.968999999999999</v>
      </c>
      <c r="AV21">
        <v>72484</v>
      </c>
      <c r="AW21">
        <v>0</v>
      </c>
      <c r="AX21" s="29">
        <v>0.5</v>
      </c>
      <c r="AY21">
        <v>0.76896551724137929</v>
      </c>
      <c r="AZ21" t="s">
        <v>70</v>
      </c>
      <c r="BA21" t="s">
        <v>202</v>
      </c>
      <c r="BB21">
        <v>4</v>
      </c>
      <c r="BC21" t="s">
        <v>475</v>
      </c>
      <c r="BD21">
        <v>6</v>
      </c>
      <c r="BE21">
        <v>61798.157999999996</v>
      </c>
      <c r="BF21">
        <v>0.13588299832496625</v>
      </c>
      <c r="BG21">
        <v>0.10448934009126715</v>
      </c>
      <c r="BH21">
        <v>294634.73599999992</v>
      </c>
      <c r="BI21">
        <v>2.8500777315000638E-2</v>
      </c>
      <c r="BJ21">
        <v>2.1916114969810836E-2</v>
      </c>
      <c r="BK21">
        <v>1</v>
      </c>
      <c r="BL21" t="s">
        <v>70</v>
      </c>
      <c r="BM21">
        <v>0</v>
      </c>
      <c r="BN21" t="s">
        <v>438</v>
      </c>
    </row>
    <row r="22" spans="1:66">
      <c r="A22" s="135" t="str">
        <f t="shared" si="20"/>
        <v>강화교통</v>
      </c>
      <c r="B22" s="111" t="str">
        <f t="shared" si="1"/>
        <v>71</v>
      </c>
      <c r="C22" s="136" t="str">
        <f t="shared" si="21"/>
        <v>78바3208</v>
      </c>
      <c r="D22" s="111" t="str">
        <f t="shared" si="22"/>
        <v>대형</v>
      </c>
      <c r="E22" s="108" t="str">
        <f t="shared" si="16"/>
        <v>D</v>
      </c>
      <c r="F22" s="156">
        <f t="shared" si="17"/>
        <v>0.83968749999999992</v>
      </c>
      <c r="G22" s="157">
        <f t="shared" si="18"/>
        <v>2.6869999999999998</v>
      </c>
      <c r="H22" s="158">
        <f t="shared" si="19"/>
        <v>3.2</v>
      </c>
      <c r="I22" s="159">
        <f t="shared" si="23"/>
        <v>8586.7540000000008</v>
      </c>
      <c r="J22" s="160">
        <f t="shared" si="24"/>
        <v>1.3515672371921394E-2</v>
      </c>
      <c r="K22" s="160">
        <f t="shared" si="25"/>
        <v>0.24901790871988408</v>
      </c>
      <c r="L22" s="160">
        <f t="shared" si="26"/>
        <v>0.18272329683603372</v>
      </c>
      <c r="M22" s="161">
        <f t="shared" si="27"/>
        <v>13.262</v>
      </c>
      <c r="N22" s="162">
        <f t="shared" si="28"/>
        <v>2.3E-2</v>
      </c>
      <c r="O22" s="162">
        <f t="shared" si="29"/>
        <v>15.837999999999999</v>
      </c>
      <c r="P22" s="163">
        <f t="shared" si="30"/>
        <v>0</v>
      </c>
      <c r="Q22" s="164">
        <f t="shared" si="31"/>
        <v>82</v>
      </c>
      <c r="R22" s="165">
        <f t="shared" si="32"/>
        <v>34.236310698233382</v>
      </c>
      <c r="S22" s="137">
        <f t="shared" si="33"/>
        <v>2</v>
      </c>
      <c r="T22" s="137">
        <f t="shared" si="34"/>
        <v>1360</v>
      </c>
      <c r="U22" t="s">
        <v>118</v>
      </c>
      <c r="V22" t="s">
        <v>122</v>
      </c>
      <c r="W22" s="4" t="s">
        <v>118</v>
      </c>
      <c r="X22" s="4" t="s">
        <v>122</v>
      </c>
      <c r="Y22" s="4" t="s">
        <v>212</v>
      </c>
      <c r="Z22" s="4" t="s">
        <v>142</v>
      </c>
      <c r="AA22" s="4" t="s">
        <v>48</v>
      </c>
      <c r="AB22" s="4">
        <v>503</v>
      </c>
      <c r="AC22" s="4">
        <v>8586.7540000000008</v>
      </c>
      <c r="AD22" s="4">
        <v>3196.069</v>
      </c>
      <c r="AE22" s="4">
        <v>2.6869999999999998</v>
      </c>
      <c r="AF22" s="4">
        <v>3.2</v>
      </c>
      <c r="AG22" s="4">
        <v>13.262</v>
      </c>
      <c r="AH22" s="4">
        <v>340.09465999999998</v>
      </c>
      <c r="AI22" s="4">
        <v>4.5966079999999998</v>
      </c>
      <c r="AJ22" s="4">
        <v>84.689661000000001</v>
      </c>
      <c r="AK22" s="4">
        <v>1569</v>
      </c>
      <c r="AL22" s="4">
        <v>2</v>
      </c>
      <c r="AM22" s="4">
        <v>1360</v>
      </c>
      <c r="AN22" s="4">
        <v>82</v>
      </c>
      <c r="AO22" s="4">
        <v>25.248128999999999</v>
      </c>
      <c r="AP22" s="4">
        <v>13774.5</v>
      </c>
      <c r="AQ22" s="4">
        <v>0</v>
      </c>
      <c r="AR22" s="4">
        <v>14</v>
      </c>
      <c r="AS22" s="4">
        <v>2553</v>
      </c>
      <c r="AT22" s="4">
        <v>2.3E-2</v>
      </c>
      <c r="AU22" s="4">
        <v>15.837999999999999</v>
      </c>
      <c r="AV22" s="4">
        <v>79656</v>
      </c>
      <c r="AW22" s="4">
        <v>0</v>
      </c>
      <c r="AX22" s="30">
        <v>0.53</v>
      </c>
      <c r="AY22">
        <v>0.83968749999999992</v>
      </c>
      <c r="AZ22" t="s">
        <v>67</v>
      </c>
      <c r="BA22" t="s">
        <v>213</v>
      </c>
      <c r="BB22">
        <v>1</v>
      </c>
      <c r="BC22" t="s">
        <v>219</v>
      </c>
      <c r="BD22">
        <v>6</v>
      </c>
      <c r="BE22">
        <v>71153.472999999998</v>
      </c>
      <c r="BF22">
        <v>0.12067933774645127</v>
      </c>
      <c r="BG22">
        <v>0.10133293141397329</v>
      </c>
      <c r="BH22">
        <v>294634.73599999992</v>
      </c>
      <c r="BI22">
        <v>2.9143725945470336E-2</v>
      </c>
      <c r="BJ22">
        <v>2.4471622379837122E-2</v>
      </c>
      <c r="BK22">
        <v>1</v>
      </c>
      <c r="BL22" t="s">
        <v>67</v>
      </c>
      <c r="BM22">
        <v>0</v>
      </c>
      <c r="BN22" t="s">
        <v>438</v>
      </c>
    </row>
    <row r="23" spans="1:66">
      <c r="A23" s="138" t="str">
        <f t="shared" si="20"/>
        <v>강화교통</v>
      </c>
      <c r="B23" s="127" t="str">
        <f t="shared" si="1"/>
        <v>71</v>
      </c>
      <c r="C23" s="139" t="str">
        <f t="shared" si="21"/>
        <v>78바3219</v>
      </c>
      <c r="D23" s="127" t="str">
        <f t="shared" si="22"/>
        <v>대형</v>
      </c>
      <c r="E23" s="124" t="str">
        <f t="shared" si="16"/>
        <v>F</v>
      </c>
      <c r="F23" s="146">
        <f t="shared" si="17"/>
        <v>0.73624999999999996</v>
      </c>
      <c r="G23" s="147">
        <f t="shared" si="18"/>
        <v>2.3559999999999999</v>
      </c>
      <c r="H23" s="148">
        <f t="shared" si="19"/>
        <v>3.2</v>
      </c>
      <c r="I23" s="149">
        <f t="shared" si="23"/>
        <v>9593.1090000000004</v>
      </c>
      <c r="J23" s="150">
        <f t="shared" si="24"/>
        <v>1.7623521592485498E-2</v>
      </c>
      <c r="K23" s="150">
        <f t="shared" si="25"/>
        <v>0.29687498002918083</v>
      </c>
      <c r="L23" s="150">
        <f t="shared" si="26"/>
        <v>0.18242261189776954</v>
      </c>
      <c r="M23" s="151">
        <f t="shared" si="27"/>
        <v>16.302</v>
      </c>
      <c r="N23" s="152">
        <f t="shared" si="28"/>
        <v>8.3000000000000004E-2</v>
      </c>
      <c r="O23" s="152">
        <f t="shared" si="29"/>
        <v>11.122999999999999</v>
      </c>
      <c r="P23" s="153">
        <f t="shared" si="30"/>
        <v>0</v>
      </c>
      <c r="Q23" s="154">
        <f t="shared" si="31"/>
        <v>75</v>
      </c>
      <c r="R23" s="155">
        <f t="shared" si="32"/>
        <v>34.530038681230707</v>
      </c>
      <c r="S23" s="140">
        <f t="shared" si="33"/>
        <v>8</v>
      </c>
      <c r="T23" s="140">
        <f t="shared" si="34"/>
        <v>1067</v>
      </c>
      <c r="U23" t="s">
        <v>118</v>
      </c>
      <c r="V23" s="5" t="s">
        <v>122</v>
      </c>
      <c r="W23" t="s">
        <v>118</v>
      </c>
      <c r="X23" s="5" t="s">
        <v>122</v>
      </c>
      <c r="Y23" t="s">
        <v>214</v>
      </c>
      <c r="Z23" t="s">
        <v>142</v>
      </c>
      <c r="AA23" t="s">
        <v>48</v>
      </c>
      <c r="AB23">
        <v>503</v>
      </c>
      <c r="AC23" s="1">
        <v>9593.1090000000004</v>
      </c>
      <c r="AD23" s="1">
        <v>4071.5709999999999</v>
      </c>
      <c r="AE23" s="28">
        <v>2.3559999999999999</v>
      </c>
      <c r="AF23">
        <v>3.2</v>
      </c>
      <c r="AG23">
        <v>16.302</v>
      </c>
      <c r="AH23">
        <v>405.278818</v>
      </c>
      <c r="AI23">
        <v>7.1424399999999997</v>
      </c>
      <c r="AJ23">
        <v>120.31714100000001</v>
      </c>
      <c r="AK23">
        <v>1750</v>
      </c>
      <c r="AL23">
        <v>8</v>
      </c>
      <c r="AM23">
        <v>1067</v>
      </c>
      <c r="AN23">
        <v>75</v>
      </c>
      <c r="AO23">
        <v>23.670393000000001</v>
      </c>
      <c r="AP23">
        <v>11129.8</v>
      </c>
      <c r="AQ23">
        <v>0</v>
      </c>
      <c r="AR23">
        <v>26</v>
      </c>
      <c r="AS23">
        <v>5171</v>
      </c>
      <c r="AT23">
        <v>8.3000000000000004E-2</v>
      </c>
      <c r="AU23">
        <v>11.122999999999999</v>
      </c>
      <c r="AV23">
        <v>92714</v>
      </c>
      <c r="AW23">
        <v>0</v>
      </c>
      <c r="AX23" s="29">
        <v>0.53</v>
      </c>
      <c r="AY23">
        <v>0.73624999999999996</v>
      </c>
      <c r="AZ23" t="s">
        <v>70</v>
      </c>
      <c r="BA23" t="s">
        <v>213</v>
      </c>
      <c r="BB23">
        <v>3</v>
      </c>
      <c r="BC23" t="s">
        <v>411</v>
      </c>
      <c r="BD23">
        <v>5</v>
      </c>
      <c r="BE23">
        <v>71153.472999999998</v>
      </c>
      <c r="BF23">
        <v>0.13482277948681437</v>
      </c>
      <c r="BG23">
        <v>9.9263271397167077E-2</v>
      </c>
      <c r="BH23">
        <v>294634.73599999992</v>
      </c>
      <c r="BI23">
        <v>3.2559327967358213E-2</v>
      </c>
      <c r="BJ23">
        <v>2.3971805215967482E-2</v>
      </c>
      <c r="BK23">
        <v>1</v>
      </c>
      <c r="BL23" t="s">
        <v>70</v>
      </c>
      <c r="BM23">
        <v>0</v>
      </c>
      <c r="BN23" t="s">
        <v>438</v>
      </c>
    </row>
    <row r="24" spans="1:66">
      <c r="A24" s="135" t="str">
        <f t="shared" si="20"/>
        <v>강화교통</v>
      </c>
      <c r="B24" s="111" t="str">
        <f t="shared" si="1"/>
        <v>71</v>
      </c>
      <c r="C24" s="136" t="str">
        <f t="shared" si="21"/>
        <v>78바3223</v>
      </c>
      <c r="D24" s="111" t="str">
        <f t="shared" si="22"/>
        <v>대형</v>
      </c>
      <c r="E24" s="108" t="str">
        <f t="shared" si="16"/>
        <v>F</v>
      </c>
      <c r="F24" s="156">
        <f t="shared" si="17"/>
        <v>0.7315625</v>
      </c>
      <c r="G24" s="157">
        <f t="shared" si="18"/>
        <v>2.3410000000000002</v>
      </c>
      <c r="H24" s="158">
        <f t="shared" si="19"/>
        <v>3.2</v>
      </c>
      <c r="I24" s="159">
        <f t="shared" si="23"/>
        <v>8482.2099999999991</v>
      </c>
      <c r="J24" s="160">
        <f t="shared" si="24"/>
        <v>1.5295419601291422E-2</v>
      </c>
      <c r="K24" s="160">
        <f t="shared" si="25"/>
        <v>0.27851727525965375</v>
      </c>
      <c r="L24" s="160">
        <f t="shared" si="26"/>
        <v>0.26573263335852332</v>
      </c>
      <c r="M24" s="161">
        <f t="shared" si="27"/>
        <v>16.012</v>
      </c>
      <c r="N24" s="162">
        <f t="shared" si="28"/>
        <v>4.7E-2</v>
      </c>
      <c r="O24" s="162">
        <f t="shared" si="29"/>
        <v>22.341000000000001</v>
      </c>
      <c r="P24" s="163">
        <f t="shared" si="30"/>
        <v>0</v>
      </c>
      <c r="Q24" s="164">
        <f t="shared" si="31"/>
        <v>82</v>
      </c>
      <c r="R24" s="165">
        <f t="shared" si="32"/>
        <v>33.88267580293342</v>
      </c>
      <c r="S24" s="137">
        <f t="shared" si="33"/>
        <v>4</v>
      </c>
      <c r="T24" s="137">
        <f t="shared" si="34"/>
        <v>1895</v>
      </c>
      <c r="U24" t="s">
        <v>118</v>
      </c>
      <c r="V24" s="5" t="s">
        <v>122</v>
      </c>
      <c r="W24" t="s">
        <v>118</v>
      </c>
      <c r="X24" s="5" t="s">
        <v>122</v>
      </c>
      <c r="Y24" t="s">
        <v>215</v>
      </c>
      <c r="Z24" t="s">
        <v>142</v>
      </c>
      <c r="AA24" t="s">
        <v>48</v>
      </c>
      <c r="AB24">
        <v>503</v>
      </c>
      <c r="AC24" s="1">
        <v>8482.2099999999991</v>
      </c>
      <c r="AD24" s="1">
        <v>3623.3069999999998</v>
      </c>
      <c r="AE24" s="28">
        <v>2.3410000000000002</v>
      </c>
      <c r="AF24">
        <v>3.2</v>
      </c>
      <c r="AG24">
        <v>16.012</v>
      </c>
      <c r="AH24">
        <v>354.496061</v>
      </c>
      <c r="AI24">
        <v>5.4221659999999998</v>
      </c>
      <c r="AJ24">
        <v>98.733277000000001</v>
      </c>
      <c r="AK24">
        <v>2254</v>
      </c>
      <c r="AL24">
        <v>4</v>
      </c>
      <c r="AM24">
        <v>1895</v>
      </c>
      <c r="AN24">
        <v>82</v>
      </c>
      <c r="AO24">
        <v>23.927515</v>
      </c>
      <c r="AP24">
        <v>23416.9</v>
      </c>
      <c r="AQ24">
        <v>0</v>
      </c>
      <c r="AR24">
        <v>46</v>
      </c>
      <c r="AS24">
        <v>8284</v>
      </c>
      <c r="AT24">
        <v>4.7E-2</v>
      </c>
      <c r="AU24">
        <v>22.341000000000001</v>
      </c>
      <c r="AV24">
        <v>79847</v>
      </c>
      <c r="AW24">
        <v>0</v>
      </c>
      <c r="AX24" s="29">
        <v>0.53</v>
      </c>
      <c r="AY24">
        <v>0.7315625</v>
      </c>
      <c r="AZ24" t="s">
        <v>70</v>
      </c>
      <c r="BA24" t="s">
        <v>213</v>
      </c>
      <c r="BB24">
        <v>5</v>
      </c>
      <c r="BC24" t="s">
        <v>476</v>
      </c>
      <c r="BD24">
        <v>5</v>
      </c>
      <c r="BE24">
        <v>71153.472999999998</v>
      </c>
      <c r="BF24">
        <v>0.119210063014071</v>
      </c>
      <c r="BG24">
        <v>8.7209611723731317E-2</v>
      </c>
      <c r="BH24">
        <v>294634.73599999992</v>
      </c>
      <c r="BI24">
        <v>2.8788900165525634E-2</v>
      </c>
      <c r="BJ24">
        <v>2.1060879777342348E-2</v>
      </c>
      <c r="BK24">
        <v>1</v>
      </c>
      <c r="BL24" t="s">
        <v>70</v>
      </c>
      <c r="BM24">
        <v>0</v>
      </c>
      <c r="BN24" t="s">
        <v>438</v>
      </c>
    </row>
    <row r="25" spans="1:66">
      <c r="A25" s="138" t="str">
        <f t="shared" si="20"/>
        <v>강화교통</v>
      </c>
      <c r="B25" s="127" t="str">
        <f t="shared" si="1"/>
        <v>71</v>
      </c>
      <c r="C25" s="139" t="str">
        <f t="shared" si="21"/>
        <v>78바3224</v>
      </c>
      <c r="D25" s="127" t="str">
        <f t="shared" si="22"/>
        <v>대형</v>
      </c>
      <c r="E25" s="124" t="str">
        <f t="shared" si="16"/>
        <v>F</v>
      </c>
      <c r="F25" s="146">
        <f t="shared" si="17"/>
        <v>0.73218749999999999</v>
      </c>
      <c r="G25" s="147">
        <f t="shared" si="18"/>
        <v>2.343</v>
      </c>
      <c r="H25" s="148">
        <f t="shared" si="19"/>
        <v>3.2</v>
      </c>
      <c r="I25" s="149">
        <f t="shared" si="23"/>
        <v>8970.07</v>
      </c>
      <c r="J25" s="150">
        <f t="shared" si="24"/>
        <v>2.1874477864075776E-2</v>
      </c>
      <c r="K25" s="150">
        <f t="shared" si="25"/>
        <v>0.28112125474358307</v>
      </c>
      <c r="L25" s="150">
        <f t="shared" si="26"/>
        <v>0.22419000074692841</v>
      </c>
      <c r="M25" s="151">
        <f t="shared" si="27"/>
        <v>18.494</v>
      </c>
      <c r="N25" s="152">
        <f t="shared" si="28"/>
        <v>0.90300000000000002</v>
      </c>
      <c r="O25" s="152">
        <f t="shared" si="29"/>
        <v>27.033999999999999</v>
      </c>
      <c r="P25" s="153">
        <f t="shared" si="30"/>
        <v>6.4233333333333329</v>
      </c>
      <c r="Q25" s="154">
        <f t="shared" si="31"/>
        <v>90</v>
      </c>
      <c r="R25" s="155">
        <f t="shared" si="32"/>
        <v>35.562304067902552</v>
      </c>
      <c r="S25" s="140">
        <f t="shared" si="33"/>
        <v>81</v>
      </c>
      <c r="T25" s="140">
        <f t="shared" si="34"/>
        <v>2425</v>
      </c>
      <c r="U25" t="s">
        <v>118</v>
      </c>
      <c r="V25" t="s">
        <v>122</v>
      </c>
      <c r="W25" s="4" t="s">
        <v>118</v>
      </c>
      <c r="X25" s="4" t="s">
        <v>122</v>
      </c>
      <c r="Y25" s="4" t="s">
        <v>216</v>
      </c>
      <c r="Z25" s="4" t="s">
        <v>142</v>
      </c>
      <c r="AA25" s="4" t="s">
        <v>48</v>
      </c>
      <c r="AB25" s="4">
        <v>503</v>
      </c>
      <c r="AC25" s="4">
        <v>8970.07</v>
      </c>
      <c r="AD25" s="4">
        <v>3827.7449999999999</v>
      </c>
      <c r="AE25" s="4">
        <v>2.343</v>
      </c>
      <c r="AF25" s="4">
        <v>3.2</v>
      </c>
      <c r="AG25" s="4">
        <v>18.494</v>
      </c>
      <c r="AH25" s="4">
        <v>361.88493499999998</v>
      </c>
      <c r="AI25" s="4">
        <v>7.9160440000000003</v>
      </c>
      <c r="AJ25" s="4">
        <v>101.733547</v>
      </c>
      <c r="AK25" s="4">
        <v>2011</v>
      </c>
      <c r="AL25" s="4">
        <v>81</v>
      </c>
      <c r="AM25" s="4">
        <v>2425</v>
      </c>
      <c r="AN25" s="4">
        <v>90</v>
      </c>
      <c r="AO25" s="4">
        <v>24.787077</v>
      </c>
      <c r="AP25" s="4">
        <v>33220.6</v>
      </c>
      <c r="AQ25" s="4">
        <v>385.4</v>
      </c>
      <c r="AR25" s="4">
        <v>55</v>
      </c>
      <c r="AS25" s="4">
        <v>20068</v>
      </c>
      <c r="AT25" s="4">
        <v>0.90300000000000002</v>
      </c>
      <c r="AU25" s="4">
        <v>27.033999999999999</v>
      </c>
      <c r="AV25" s="4">
        <v>0</v>
      </c>
      <c r="AW25" s="4">
        <v>0</v>
      </c>
      <c r="AX25" s="30">
        <v>0.56000000000000005</v>
      </c>
      <c r="AY25">
        <v>0.73218749999999999</v>
      </c>
      <c r="AZ25" t="s">
        <v>70</v>
      </c>
      <c r="BA25" t="s">
        <v>213</v>
      </c>
      <c r="BB25">
        <v>4</v>
      </c>
      <c r="BC25" t="s">
        <v>425</v>
      </c>
      <c r="BD25">
        <v>1</v>
      </c>
      <c r="BE25">
        <v>71153.472999999998</v>
      </c>
      <c r="BF25">
        <v>0.12606650978231237</v>
      </c>
      <c r="BG25">
        <v>9.2304322631236835E-2</v>
      </c>
      <c r="BH25">
        <v>294634.73599999992</v>
      </c>
      <c r="BI25">
        <v>3.0444713076872246E-2</v>
      </c>
      <c r="BJ25">
        <v>2.2291238355972399E-2</v>
      </c>
      <c r="BK25">
        <v>1</v>
      </c>
      <c r="BL25" t="s">
        <v>70</v>
      </c>
      <c r="BM25">
        <v>0</v>
      </c>
      <c r="BN25" t="s">
        <v>438</v>
      </c>
    </row>
    <row r="26" spans="1:66">
      <c r="A26" s="135" t="str">
        <f t="shared" si="20"/>
        <v>강화교통</v>
      </c>
      <c r="B26" s="111" t="str">
        <f t="shared" si="1"/>
        <v>71</v>
      </c>
      <c r="C26" s="136" t="str">
        <f t="shared" si="21"/>
        <v>78바3225</v>
      </c>
      <c r="D26" s="111" t="str">
        <f t="shared" si="22"/>
        <v>대형</v>
      </c>
      <c r="E26" s="108" t="str">
        <f t="shared" si="16"/>
        <v>D</v>
      </c>
      <c r="F26" s="156">
        <f t="shared" si="17"/>
        <v>0.83484848484848484</v>
      </c>
      <c r="G26" s="157">
        <f t="shared" si="18"/>
        <v>2.7549999999999999</v>
      </c>
      <c r="H26" s="158">
        <f t="shared" si="19"/>
        <v>3.3</v>
      </c>
      <c r="I26" s="159">
        <f t="shared" si="23"/>
        <v>9003.2360000000008</v>
      </c>
      <c r="J26" s="160">
        <f t="shared" si="24"/>
        <v>1.4258216572826716E-2</v>
      </c>
      <c r="K26" s="160">
        <f t="shared" si="25"/>
        <v>0.25642282833493457</v>
      </c>
      <c r="L26" s="160">
        <f t="shared" si="26"/>
        <v>0.23002840312083342</v>
      </c>
      <c r="M26" s="161">
        <f t="shared" si="27"/>
        <v>12.909000000000001</v>
      </c>
      <c r="N26" s="162">
        <f t="shared" si="28"/>
        <v>0</v>
      </c>
      <c r="O26" s="162">
        <f t="shared" si="29"/>
        <v>16.494</v>
      </c>
      <c r="P26" s="163">
        <f t="shared" si="30"/>
        <v>0</v>
      </c>
      <c r="Q26" s="164">
        <f t="shared" si="31"/>
        <v>82</v>
      </c>
      <c r="R26" s="165">
        <f t="shared" si="32"/>
        <v>33.856395861332381</v>
      </c>
      <c r="S26" s="137">
        <f t="shared" si="33"/>
        <v>0</v>
      </c>
      <c r="T26" s="137">
        <f t="shared" si="34"/>
        <v>1485</v>
      </c>
      <c r="U26" t="s">
        <v>118</v>
      </c>
      <c r="V26" s="5" t="s">
        <v>122</v>
      </c>
      <c r="W26" t="s">
        <v>118</v>
      </c>
      <c r="X26" s="5" t="s">
        <v>122</v>
      </c>
      <c r="Y26" t="s">
        <v>217</v>
      </c>
      <c r="Z26" t="s">
        <v>142</v>
      </c>
      <c r="AA26" t="s">
        <v>48</v>
      </c>
      <c r="AB26">
        <v>503</v>
      </c>
      <c r="AC26" s="1">
        <v>9003.2360000000008</v>
      </c>
      <c r="AD26" s="1">
        <v>3267.8890000000001</v>
      </c>
      <c r="AE26" s="28">
        <v>2.7549999999999999</v>
      </c>
      <c r="AF26">
        <v>3.3</v>
      </c>
      <c r="AG26">
        <v>12.909000000000001</v>
      </c>
      <c r="AH26">
        <v>364.619935</v>
      </c>
      <c r="AI26">
        <v>5.1988300000000001</v>
      </c>
      <c r="AJ26">
        <v>93.496875000000003</v>
      </c>
      <c r="AK26">
        <v>2071</v>
      </c>
      <c r="AL26">
        <v>0</v>
      </c>
      <c r="AM26">
        <v>1485</v>
      </c>
      <c r="AN26">
        <v>82</v>
      </c>
      <c r="AO26">
        <v>24.692111000000001</v>
      </c>
      <c r="AP26">
        <v>13795.1</v>
      </c>
      <c r="AQ26">
        <v>0</v>
      </c>
      <c r="AR26">
        <v>16</v>
      </c>
      <c r="AS26">
        <v>2264</v>
      </c>
      <c r="AT26">
        <v>0</v>
      </c>
      <c r="AU26">
        <v>16.494</v>
      </c>
      <c r="AV26">
        <v>87179</v>
      </c>
      <c r="AW26">
        <v>0</v>
      </c>
      <c r="AX26" s="29">
        <v>0.54</v>
      </c>
      <c r="AY26">
        <v>0.83484848484848484</v>
      </c>
      <c r="AZ26" t="s">
        <v>67</v>
      </c>
      <c r="BA26" t="s">
        <v>213</v>
      </c>
      <c r="BB26">
        <v>2</v>
      </c>
      <c r="BC26" t="s">
        <v>424</v>
      </c>
      <c r="BD26">
        <v>6</v>
      </c>
      <c r="BE26">
        <v>71153.472999999998</v>
      </c>
      <c r="BF26">
        <v>0.12653262898354942</v>
      </c>
      <c r="BG26">
        <v>0.10563557359081172</v>
      </c>
      <c r="BH26">
        <v>294634.73599999992</v>
      </c>
      <c r="BI26">
        <v>3.0557279573444469E-2</v>
      </c>
      <c r="BJ26">
        <v>2.5510698552981669E-2</v>
      </c>
      <c r="BK26">
        <v>1</v>
      </c>
      <c r="BL26" t="s">
        <v>67</v>
      </c>
      <c r="BM26">
        <v>0</v>
      </c>
      <c r="BN26" t="s">
        <v>438</v>
      </c>
    </row>
    <row r="27" spans="1:66">
      <c r="A27" s="138" t="str">
        <f t="shared" si="20"/>
        <v>강화교통</v>
      </c>
      <c r="B27" s="127" t="str">
        <f t="shared" si="1"/>
        <v>71</v>
      </c>
      <c r="C27" s="139" t="str">
        <f t="shared" si="21"/>
        <v>78바3226</v>
      </c>
      <c r="D27" s="127" t="str">
        <f t="shared" si="22"/>
        <v>대형</v>
      </c>
      <c r="E27" s="124" t="str">
        <f t="shared" si="16"/>
        <v>F</v>
      </c>
      <c r="F27" s="146">
        <f t="shared" si="17"/>
        <v>0.77290322580645154</v>
      </c>
      <c r="G27" s="147">
        <f t="shared" si="18"/>
        <v>2.3959999999999999</v>
      </c>
      <c r="H27" s="148">
        <f t="shared" si="19"/>
        <v>3.1</v>
      </c>
      <c r="I27" s="149">
        <f t="shared" si="23"/>
        <v>9032.8420000000006</v>
      </c>
      <c r="J27" s="150">
        <f t="shared" si="24"/>
        <v>1.6016589813085839E-2</v>
      </c>
      <c r="K27" s="150">
        <f t="shared" si="25"/>
        <v>0.26365898108812874</v>
      </c>
      <c r="L27" s="150">
        <f t="shared" si="26"/>
        <v>0.2128898081024776</v>
      </c>
      <c r="M27" s="151">
        <f t="shared" si="27"/>
        <v>16.524999999999999</v>
      </c>
      <c r="N27" s="152">
        <f t="shared" si="28"/>
        <v>3.3000000000000002E-2</v>
      </c>
      <c r="O27" s="152">
        <f t="shared" si="29"/>
        <v>22.196999999999999</v>
      </c>
      <c r="P27" s="153">
        <f t="shared" si="30"/>
        <v>0.13666666666666666</v>
      </c>
      <c r="Q27" s="154">
        <f t="shared" si="31"/>
        <v>86</v>
      </c>
      <c r="R27" s="155">
        <f t="shared" si="32"/>
        <v>35.442320937646393</v>
      </c>
      <c r="S27" s="140">
        <f t="shared" si="33"/>
        <v>3</v>
      </c>
      <c r="T27" s="140">
        <f t="shared" si="34"/>
        <v>2005</v>
      </c>
      <c r="U27" t="s">
        <v>118</v>
      </c>
      <c r="V27" t="s">
        <v>122</v>
      </c>
      <c r="W27" t="s">
        <v>118</v>
      </c>
      <c r="X27" s="4" t="s">
        <v>122</v>
      </c>
      <c r="Y27" s="4" t="s">
        <v>218</v>
      </c>
      <c r="Z27" s="4" t="s">
        <v>142</v>
      </c>
      <c r="AA27" s="4" t="s">
        <v>48</v>
      </c>
      <c r="AB27" s="4">
        <v>503</v>
      </c>
      <c r="AC27" s="4">
        <v>9032.8420000000006</v>
      </c>
      <c r="AD27" s="4">
        <v>3770.4189999999999</v>
      </c>
      <c r="AE27" s="4">
        <v>2.3959999999999999</v>
      </c>
      <c r="AF27" s="4">
        <v>3.1</v>
      </c>
      <c r="AG27" s="4">
        <v>16.524999999999999</v>
      </c>
      <c r="AH27" s="4">
        <v>353.81326899999999</v>
      </c>
      <c r="AI27" s="4">
        <v>5.6668820000000002</v>
      </c>
      <c r="AJ27" s="4">
        <v>93.286045999999999</v>
      </c>
      <c r="AK27" s="4">
        <v>1923</v>
      </c>
      <c r="AL27" s="4">
        <v>3</v>
      </c>
      <c r="AM27" s="4">
        <v>2005</v>
      </c>
      <c r="AN27" s="4">
        <v>86</v>
      </c>
      <c r="AO27" s="4">
        <v>25.529969000000001</v>
      </c>
      <c r="AP27" s="4">
        <v>28333.1</v>
      </c>
      <c r="AQ27" s="4">
        <v>8.1999999999999993</v>
      </c>
      <c r="AR27" s="4">
        <v>39</v>
      </c>
      <c r="AS27" s="4">
        <v>5370</v>
      </c>
      <c r="AT27" s="4">
        <v>3.3000000000000002E-2</v>
      </c>
      <c r="AU27" s="4">
        <v>22.196999999999999</v>
      </c>
      <c r="AV27" s="4">
        <v>85581</v>
      </c>
      <c r="AW27" s="4">
        <v>0</v>
      </c>
      <c r="AX27" s="30">
        <v>0.53</v>
      </c>
      <c r="AY27">
        <v>0.77290322580645154</v>
      </c>
      <c r="AZ27" t="s">
        <v>70</v>
      </c>
      <c r="BA27" t="s">
        <v>213</v>
      </c>
      <c r="BB27">
        <v>1</v>
      </c>
      <c r="BC27" t="s">
        <v>399</v>
      </c>
      <c r="BD27">
        <v>7</v>
      </c>
      <c r="BE27">
        <v>71153.472999999998</v>
      </c>
      <c r="BF27">
        <v>0.12694871548996634</v>
      </c>
      <c r="BG27">
        <v>9.8119071714180425E-2</v>
      </c>
      <c r="BH27">
        <v>294634.73599999992</v>
      </c>
      <c r="BI27">
        <v>3.0657763312741247E-2</v>
      </c>
      <c r="BJ27">
        <v>2.3695484160428396E-2</v>
      </c>
      <c r="BK27">
        <v>1</v>
      </c>
      <c r="BL27" t="s">
        <v>67</v>
      </c>
      <c r="BM27">
        <v>-1</v>
      </c>
      <c r="BN27" t="s">
        <v>437</v>
      </c>
    </row>
    <row r="28" spans="1:66">
      <c r="A28" s="135" t="str">
        <f t="shared" si="20"/>
        <v>강화교통</v>
      </c>
      <c r="B28" s="111" t="str">
        <f t="shared" si="1"/>
        <v>71</v>
      </c>
      <c r="C28" s="136" t="str">
        <f t="shared" si="21"/>
        <v>78바3229</v>
      </c>
      <c r="D28" s="111" t="str">
        <f t="shared" si="22"/>
        <v>대형</v>
      </c>
      <c r="E28" s="108" t="str">
        <f t="shared" si="16"/>
        <v>F</v>
      </c>
      <c r="F28" s="156">
        <f t="shared" si="17"/>
        <v>0.74969696969696975</v>
      </c>
      <c r="G28" s="157">
        <f t="shared" si="18"/>
        <v>2.4740000000000002</v>
      </c>
      <c r="H28" s="158">
        <f t="shared" si="19"/>
        <v>3.3</v>
      </c>
      <c r="I28" s="159">
        <f t="shared" si="23"/>
        <v>8012.1840000000002</v>
      </c>
      <c r="J28" s="160">
        <f t="shared" si="24"/>
        <v>1.6126476917829573E-2</v>
      </c>
      <c r="K28" s="160">
        <f t="shared" si="25"/>
        <v>0.26613960165195077</v>
      </c>
      <c r="L28" s="160">
        <f t="shared" si="26"/>
        <v>0.16512351688378599</v>
      </c>
      <c r="M28" s="161">
        <f t="shared" si="27"/>
        <v>14.765000000000001</v>
      </c>
      <c r="N28" s="162">
        <f t="shared" si="28"/>
        <v>6.2E-2</v>
      </c>
      <c r="O28" s="162">
        <f t="shared" si="29"/>
        <v>23.975999999999999</v>
      </c>
      <c r="P28" s="163">
        <f t="shared" si="30"/>
        <v>0</v>
      </c>
      <c r="Q28" s="164">
        <f t="shared" si="31"/>
        <v>79</v>
      </c>
      <c r="R28" s="165">
        <f t="shared" si="32"/>
        <v>33.862276687016802</v>
      </c>
      <c r="S28" s="137">
        <f t="shared" si="33"/>
        <v>5</v>
      </c>
      <c r="T28" s="137">
        <f t="shared" si="34"/>
        <v>1921</v>
      </c>
      <c r="U28" t="s">
        <v>118</v>
      </c>
      <c r="V28" t="s">
        <v>122</v>
      </c>
      <c r="W28" s="4" t="s">
        <v>118</v>
      </c>
      <c r="X28" s="4" t="s">
        <v>122</v>
      </c>
      <c r="Y28" s="4" t="s">
        <v>220</v>
      </c>
      <c r="Z28" s="4" t="s">
        <v>142</v>
      </c>
      <c r="AA28" s="4" t="s">
        <v>48</v>
      </c>
      <c r="AB28" s="4">
        <v>503</v>
      </c>
      <c r="AC28" s="4">
        <v>8012.1840000000002</v>
      </c>
      <c r="AD28" s="4">
        <v>3238.6880000000001</v>
      </c>
      <c r="AE28" s="4">
        <v>2.4740000000000002</v>
      </c>
      <c r="AF28" s="4">
        <v>3.3</v>
      </c>
      <c r="AG28" s="4">
        <v>14.765000000000001</v>
      </c>
      <c r="AH28" s="4">
        <v>329.66382099999998</v>
      </c>
      <c r="AI28" s="4">
        <v>5.3163159999999996</v>
      </c>
      <c r="AJ28" s="4">
        <v>87.736598000000001</v>
      </c>
      <c r="AK28" s="4">
        <v>1323</v>
      </c>
      <c r="AL28" s="4">
        <v>5</v>
      </c>
      <c r="AM28" s="4">
        <v>1921</v>
      </c>
      <c r="AN28" s="4">
        <v>79</v>
      </c>
      <c r="AO28" s="4">
        <v>24.304103999999999</v>
      </c>
      <c r="AP28" s="4">
        <v>12515.8</v>
      </c>
      <c r="AQ28" s="4">
        <v>0</v>
      </c>
      <c r="AR28" s="4">
        <v>34</v>
      </c>
      <c r="AS28" s="4">
        <v>8567</v>
      </c>
      <c r="AT28" s="4">
        <v>6.2E-2</v>
      </c>
      <c r="AU28" s="4">
        <v>23.975999999999999</v>
      </c>
      <c r="AV28" s="4">
        <v>74381</v>
      </c>
      <c r="AW28" s="4">
        <v>0</v>
      </c>
      <c r="AX28" s="30">
        <v>0.53</v>
      </c>
      <c r="AY28">
        <v>0.74969696969696975</v>
      </c>
      <c r="AZ28" t="s">
        <v>70</v>
      </c>
      <c r="BA28" t="s">
        <v>213</v>
      </c>
      <c r="BB28">
        <v>2</v>
      </c>
      <c r="BC28" t="s">
        <v>410</v>
      </c>
      <c r="BD28">
        <v>5</v>
      </c>
      <c r="BE28">
        <v>71153.472999999998</v>
      </c>
      <c r="BF28">
        <v>0.11260425756027398</v>
      </c>
      <c r="BG28">
        <v>8.44190706679145E-2</v>
      </c>
      <c r="BH28">
        <v>294634.73599999992</v>
      </c>
      <c r="BI28">
        <v>2.719361643767625E-2</v>
      </c>
      <c r="BJ28">
        <v>2.0386971838427592E-2</v>
      </c>
      <c r="BK28">
        <v>1</v>
      </c>
      <c r="BL28" t="s">
        <v>70</v>
      </c>
      <c r="BM28">
        <v>0</v>
      </c>
      <c r="BN28" t="s">
        <v>438</v>
      </c>
    </row>
    <row r="29" spans="1:66">
      <c r="A29" s="138" t="str">
        <f t="shared" si="20"/>
        <v>강화교통</v>
      </c>
      <c r="B29" s="127" t="str">
        <f t="shared" si="1"/>
        <v>71</v>
      </c>
      <c r="C29" s="139" t="str">
        <f t="shared" si="21"/>
        <v>78바3237</v>
      </c>
      <c r="D29" s="127" t="str">
        <f t="shared" si="22"/>
        <v>대형</v>
      </c>
      <c r="E29" s="124" t="str">
        <f t="shared" si="16"/>
        <v>F</v>
      </c>
      <c r="F29" s="146">
        <f t="shared" si="17"/>
        <v>0.7259374999999999</v>
      </c>
      <c r="G29" s="147">
        <f t="shared" si="18"/>
        <v>2.323</v>
      </c>
      <c r="H29" s="148">
        <f t="shared" si="19"/>
        <v>3.2</v>
      </c>
      <c r="I29" s="149">
        <f t="shared" si="23"/>
        <v>9473.0679999999993</v>
      </c>
      <c r="J29" s="150">
        <f t="shared" si="24"/>
        <v>1.6346769975029068E-2</v>
      </c>
      <c r="K29" s="150">
        <f t="shared" si="25"/>
        <v>0.27685826882276887</v>
      </c>
      <c r="L29" s="150">
        <f t="shared" si="26"/>
        <v>0.19676835424384162</v>
      </c>
      <c r="M29" s="151">
        <f t="shared" si="27"/>
        <v>17.626000000000001</v>
      </c>
      <c r="N29" s="152">
        <f t="shared" si="28"/>
        <v>0</v>
      </c>
      <c r="O29" s="152">
        <f t="shared" si="29"/>
        <v>15.771000000000001</v>
      </c>
      <c r="P29" s="153">
        <f t="shared" si="30"/>
        <v>0</v>
      </c>
      <c r="Q29" s="154">
        <f t="shared" si="31"/>
        <v>81</v>
      </c>
      <c r="R29" s="155">
        <f t="shared" si="32"/>
        <v>34.050429218700444</v>
      </c>
      <c r="S29" s="140">
        <f t="shared" si="33"/>
        <v>0</v>
      </c>
      <c r="T29" s="140">
        <f t="shared" si="34"/>
        <v>1494</v>
      </c>
      <c r="U29" t="s">
        <v>118</v>
      </c>
      <c r="V29" s="5" t="s">
        <v>122</v>
      </c>
      <c r="W29" t="s">
        <v>118</v>
      </c>
      <c r="X29" s="5" t="s">
        <v>122</v>
      </c>
      <c r="Y29" t="s">
        <v>221</v>
      </c>
      <c r="Z29" t="s">
        <v>142</v>
      </c>
      <c r="AA29" t="s">
        <v>48</v>
      </c>
      <c r="AB29">
        <v>503</v>
      </c>
      <c r="AC29" s="1">
        <v>9473.0679999999993</v>
      </c>
      <c r="AD29" s="1">
        <v>4077.9090000000001</v>
      </c>
      <c r="AE29" s="28">
        <v>2.323</v>
      </c>
      <c r="AF29">
        <v>3.2</v>
      </c>
      <c r="AG29">
        <v>17.626000000000001</v>
      </c>
      <c r="AH29">
        <v>393.61770000000001</v>
      </c>
      <c r="AI29">
        <v>6.4343779999999997</v>
      </c>
      <c r="AJ29">
        <v>108.976315</v>
      </c>
      <c r="AK29">
        <v>1864</v>
      </c>
      <c r="AL29">
        <v>0</v>
      </c>
      <c r="AM29">
        <v>1494</v>
      </c>
      <c r="AN29">
        <v>81</v>
      </c>
      <c r="AO29">
        <v>24.066670999999999</v>
      </c>
      <c r="AP29">
        <v>11356.7</v>
      </c>
      <c r="AQ29">
        <v>0</v>
      </c>
      <c r="AR29">
        <v>15</v>
      </c>
      <c r="AS29">
        <v>3754</v>
      </c>
      <c r="AT29">
        <v>0</v>
      </c>
      <c r="AU29">
        <v>15.771000000000001</v>
      </c>
      <c r="AV29">
        <v>91664</v>
      </c>
      <c r="AW29">
        <v>0</v>
      </c>
      <c r="AX29" s="29">
        <v>0.56000000000000005</v>
      </c>
      <c r="AY29">
        <v>0.7259374999999999</v>
      </c>
      <c r="AZ29" t="s">
        <v>70</v>
      </c>
      <c r="BA29" t="s">
        <v>213</v>
      </c>
      <c r="BB29">
        <v>6</v>
      </c>
      <c r="BC29" t="s">
        <v>477</v>
      </c>
      <c r="BD29">
        <v>4</v>
      </c>
      <c r="BE29">
        <v>71153.472999999998</v>
      </c>
      <c r="BF29">
        <v>0.13313570793656129</v>
      </c>
      <c r="BG29">
        <v>9.6648202980197453E-2</v>
      </c>
      <c r="BH29">
        <v>294634.73599999992</v>
      </c>
      <c r="BI29">
        <v>3.2151904858902999E-2</v>
      </c>
      <c r="BJ29">
        <v>2.3340273433509893E-2</v>
      </c>
      <c r="BK29">
        <v>1</v>
      </c>
      <c r="BL29" t="s">
        <v>70</v>
      </c>
      <c r="BM29">
        <v>0</v>
      </c>
      <c r="BN29" t="s">
        <v>438</v>
      </c>
    </row>
    <row r="30" spans="1:66">
      <c r="A30" s="135" t="str">
        <f t="shared" si="20"/>
        <v>강화교통</v>
      </c>
      <c r="B30" s="111" t="str">
        <f t="shared" si="1"/>
        <v>800</v>
      </c>
      <c r="C30" s="136" t="str">
        <f t="shared" si="21"/>
        <v>70바3704</v>
      </c>
      <c r="D30" s="111" t="str">
        <f t="shared" si="22"/>
        <v>좌석</v>
      </c>
      <c r="E30" s="108" t="str">
        <f t="shared" si="16"/>
        <v>F</v>
      </c>
      <c r="F30" s="156">
        <f t="shared" si="17"/>
        <v>0.74428571428571433</v>
      </c>
      <c r="G30" s="157">
        <f t="shared" si="18"/>
        <v>2.0840000000000001</v>
      </c>
      <c r="H30" s="158">
        <f t="shared" si="19"/>
        <v>2.8</v>
      </c>
      <c r="I30" s="159">
        <f t="shared" si="23"/>
        <v>7721.5910000000003</v>
      </c>
      <c r="J30" s="160">
        <f t="shared" si="24"/>
        <v>1.6553826866880339E-2</v>
      </c>
      <c r="K30" s="160">
        <f t="shared" si="25"/>
        <v>0.32592078952414649</v>
      </c>
      <c r="L30" s="160">
        <f t="shared" si="26"/>
        <v>0.20928329407760654</v>
      </c>
      <c r="M30" s="161">
        <f t="shared" si="27"/>
        <v>15.26</v>
      </c>
      <c r="N30" s="162">
        <f t="shared" si="28"/>
        <v>6.5000000000000002E-2</v>
      </c>
      <c r="O30" s="162">
        <f t="shared" si="29"/>
        <v>12.263999999999999</v>
      </c>
      <c r="P30" s="163">
        <f t="shared" si="30"/>
        <v>6.8133333333333335</v>
      </c>
      <c r="Q30" s="164">
        <f t="shared" si="31"/>
        <v>101</v>
      </c>
      <c r="R30" s="165">
        <f t="shared" si="32"/>
        <v>33.617149900263399</v>
      </c>
      <c r="S30" s="137">
        <f t="shared" si="33"/>
        <v>5</v>
      </c>
      <c r="T30" s="137">
        <f t="shared" si="34"/>
        <v>947</v>
      </c>
      <c r="U30" t="s">
        <v>118</v>
      </c>
      <c r="V30" t="s">
        <v>123</v>
      </c>
      <c r="W30" t="s">
        <v>118</v>
      </c>
      <c r="X30" s="4" t="s">
        <v>123</v>
      </c>
      <c r="Y30" s="4" t="s">
        <v>439</v>
      </c>
      <c r="Z30" s="4" t="s">
        <v>222</v>
      </c>
      <c r="AA30" s="4" t="s">
        <v>48</v>
      </c>
      <c r="AB30" s="4">
        <v>503</v>
      </c>
      <c r="AC30" s="4">
        <v>7721.5910000000003</v>
      </c>
      <c r="AD30" s="4">
        <v>3705.1680000000001</v>
      </c>
      <c r="AE30" s="4">
        <v>2.0840000000000001</v>
      </c>
      <c r="AF30" s="4">
        <v>2.8</v>
      </c>
      <c r="AG30" s="4">
        <v>15.26</v>
      </c>
      <c r="AH30" s="4">
        <v>349.32798600000001</v>
      </c>
      <c r="AI30" s="4">
        <v>5.7827149999999996</v>
      </c>
      <c r="AJ30" s="4">
        <v>113.853253</v>
      </c>
      <c r="AK30" s="4">
        <v>1616</v>
      </c>
      <c r="AL30" s="4">
        <v>5</v>
      </c>
      <c r="AM30" s="4">
        <v>947</v>
      </c>
      <c r="AN30" s="4">
        <v>101</v>
      </c>
      <c r="AO30" s="4">
        <v>22.104129</v>
      </c>
      <c r="AP30" s="4">
        <v>27983.200000000001</v>
      </c>
      <c r="AQ30" s="4">
        <v>408.8</v>
      </c>
      <c r="AR30" s="4">
        <v>17</v>
      </c>
      <c r="AS30" s="4">
        <v>2495</v>
      </c>
      <c r="AT30" s="4">
        <v>6.5000000000000002E-2</v>
      </c>
      <c r="AU30" s="4">
        <v>12.263999999999999</v>
      </c>
      <c r="AV30" s="4">
        <v>72509</v>
      </c>
      <c r="AW30" s="4">
        <v>0</v>
      </c>
      <c r="AX30" s="30">
        <v>0.46</v>
      </c>
      <c r="AY30">
        <v>0.74428571428571433</v>
      </c>
      <c r="AZ30" t="s">
        <v>70</v>
      </c>
      <c r="BA30" t="s">
        <v>223</v>
      </c>
      <c r="BB30">
        <v>1</v>
      </c>
      <c r="BC30" t="s">
        <v>400</v>
      </c>
      <c r="BD30">
        <v>5</v>
      </c>
      <c r="BE30">
        <v>84390.274000000019</v>
      </c>
      <c r="BF30">
        <v>9.149858904356678E-2</v>
      </c>
      <c r="BG30">
        <v>6.8101092702426133E-2</v>
      </c>
      <c r="BH30">
        <v>294634.73599999992</v>
      </c>
      <c r="BI30">
        <v>2.6207334222805294E-2</v>
      </c>
      <c r="BJ30">
        <v>1.9505744471545083E-2</v>
      </c>
      <c r="BK30">
        <v>1</v>
      </c>
      <c r="BL30" t="s">
        <v>70</v>
      </c>
      <c r="BM30">
        <v>0</v>
      </c>
      <c r="BN30" t="s">
        <v>438</v>
      </c>
    </row>
    <row r="31" spans="1:66">
      <c r="A31" s="138" t="str">
        <f t="shared" si="20"/>
        <v>강화교통</v>
      </c>
      <c r="B31" s="127" t="str">
        <f t="shared" si="1"/>
        <v>800</v>
      </c>
      <c r="C31" s="139" t="str">
        <f t="shared" si="21"/>
        <v>70바3708</v>
      </c>
      <c r="D31" s="127" t="str">
        <f t="shared" si="22"/>
        <v>좌석</v>
      </c>
      <c r="E31" s="124" t="str">
        <f t="shared" si="16"/>
        <v>C</v>
      </c>
      <c r="F31" s="146">
        <f t="shared" si="17"/>
        <v>0.85499999999999987</v>
      </c>
      <c r="G31" s="147">
        <f t="shared" si="18"/>
        <v>2.2229999999999999</v>
      </c>
      <c r="H31" s="148">
        <f t="shared" si="19"/>
        <v>2.6</v>
      </c>
      <c r="I31" s="149">
        <f t="shared" si="23"/>
        <v>2572.8000000000002</v>
      </c>
      <c r="J31" s="150">
        <f t="shared" si="24"/>
        <v>9.7875214435767677E-3</v>
      </c>
      <c r="K31" s="150">
        <f t="shared" si="25"/>
        <v>0.36557920947495848</v>
      </c>
      <c r="L31" s="150">
        <f t="shared" si="26"/>
        <v>0.25614116915422885</v>
      </c>
      <c r="M31" s="151">
        <f t="shared" si="27"/>
        <v>13.916</v>
      </c>
      <c r="N31" s="152">
        <f t="shared" si="28"/>
        <v>0.97199999999999998</v>
      </c>
      <c r="O31" s="152">
        <f t="shared" si="29"/>
        <v>27.402000000000001</v>
      </c>
      <c r="P31" s="153">
        <f t="shared" si="30"/>
        <v>1.095</v>
      </c>
      <c r="Q31" s="154">
        <f t="shared" si="31"/>
        <v>88</v>
      </c>
      <c r="R31" s="155">
        <f t="shared" si="32"/>
        <v>32.976974873206302</v>
      </c>
      <c r="S31" s="140">
        <f t="shared" si="33"/>
        <v>25</v>
      </c>
      <c r="T31" s="140">
        <f t="shared" si="34"/>
        <v>705</v>
      </c>
      <c r="U31" t="s">
        <v>118</v>
      </c>
      <c r="V31" t="s">
        <v>123</v>
      </c>
      <c r="W31" s="4" t="s">
        <v>118</v>
      </c>
      <c r="X31" s="4" t="s">
        <v>123</v>
      </c>
      <c r="Y31" s="4" t="s">
        <v>341</v>
      </c>
      <c r="Z31" s="4" t="s">
        <v>222</v>
      </c>
      <c r="AA31" s="4" t="s">
        <v>48</v>
      </c>
      <c r="AB31" s="4">
        <v>503</v>
      </c>
      <c r="AC31" s="4">
        <v>2572.8000000000002</v>
      </c>
      <c r="AD31" s="4">
        <v>1157.287</v>
      </c>
      <c r="AE31" s="4">
        <v>2.2229999999999999</v>
      </c>
      <c r="AF31" s="4">
        <v>2.6</v>
      </c>
      <c r="AG31" s="4">
        <v>13.916</v>
      </c>
      <c r="AH31" s="4">
        <v>124.902204</v>
      </c>
      <c r="AI31" s="4">
        <v>1.222483</v>
      </c>
      <c r="AJ31" s="4">
        <v>45.661648999999997</v>
      </c>
      <c r="AK31" s="4">
        <v>659</v>
      </c>
      <c r="AL31" s="4">
        <v>25</v>
      </c>
      <c r="AM31" s="4">
        <v>705</v>
      </c>
      <c r="AN31" s="4">
        <v>88</v>
      </c>
      <c r="AO31" s="4">
        <v>20.598514999999999</v>
      </c>
      <c r="AP31" s="4">
        <v>7003.8</v>
      </c>
      <c r="AQ31" s="4">
        <v>65.7</v>
      </c>
      <c r="AR31" s="4">
        <v>10</v>
      </c>
      <c r="AS31" s="4">
        <v>2859</v>
      </c>
      <c r="AT31" s="4">
        <v>0.97199999999999998</v>
      </c>
      <c r="AU31" s="4">
        <v>27.402000000000001</v>
      </c>
      <c r="AV31" s="4">
        <v>24532</v>
      </c>
      <c r="AW31" s="4">
        <v>0</v>
      </c>
      <c r="AX31" s="4">
        <v>0.47</v>
      </c>
      <c r="AY31">
        <v>0.85499999999999987</v>
      </c>
      <c r="AZ31" t="s">
        <v>69</v>
      </c>
      <c r="BA31" t="s">
        <v>223</v>
      </c>
      <c r="BB31">
        <v>6</v>
      </c>
      <c r="BC31" t="s">
        <v>478</v>
      </c>
      <c r="BD31">
        <v>3</v>
      </c>
      <c r="BE31">
        <v>84390.274000000019</v>
      </c>
      <c r="BF31">
        <v>3.0486925543102273E-2</v>
      </c>
      <c r="BG31">
        <v>2.6066321339352438E-2</v>
      </c>
      <c r="BH31">
        <v>294634.73599999992</v>
      </c>
      <c r="BI31">
        <v>8.7321679545618851E-3</v>
      </c>
      <c r="BJ31">
        <v>7.4660036011504104E-3</v>
      </c>
      <c r="BK31">
        <v>1</v>
      </c>
      <c r="BL31" t="s">
        <v>69</v>
      </c>
      <c r="BM31">
        <v>0</v>
      </c>
      <c r="BN31" t="s">
        <v>438</v>
      </c>
    </row>
    <row r="32" spans="1:66">
      <c r="A32" s="135" t="str">
        <f t="shared" si="20"/>
        <v>강화교통</v>
      </c>
      <c r="B32" s="111" t="str">
        <f t="shared" si="1"/>
        <v>800</v>
      </c>
      <c r="C32" s="136" t="str">
        <f t="shared" si="21"/>
        <v>70바3711</v>
      </c>
      <c r="D32" s="111" t="str">
        <f t="shared" si="22"/>
        <v>좌석</v>
      </c>
      <c r="E32" s="108" t="str">
        <f t="shared" si="16"/>
        <v>B</v>
      </c>
      <c r="F32" s="156">
        <f t="shared" si="17"/>
        <v>0.9211538461538461</v>
      </c>
      <c r="G32" s="157">
        <f t="shared" si="18"/>
        <v>2.395</v>
      </c>
      <c r="H32" s="158">
        <f t="shared" si="19"/>
        <v>2.6</v>
      </c>
      <c r="I32" s="159">
        <f t="shared" si="23"/>
        <v>7959.2259999999997</v>
      </c>
      <c r="J32" s="160">
        <f t="shared" si="24"/>
        <v>1.3761677705851341E-2</v>
      </c>
      <c r="K32" s="160">
        <f t="shared" si="25"/>
        <v>0.35913627190549652</v>
      </c>
      <c r="L32" s="160">
        <f t="shared" si="26"/>
        <v>0.25329096070396795</v>
      </c>
      <c r="M32" s="161">
        <f t="shared" si="27"/>
        <v>12.882</v>
      </c>
      <c r="N32" s="162">
        <f t="shared" si="28"/>
        <v>0.74099999999999999</v>
      </c>
      <c r="O32" s="162">
        <f t="shared" si="29"/>
        <v>30.317</v>
      </c>
      <c r="P32" s="163">
        <f t="shared" si="30"/>
        <v>19.266666666666666</v>
      </c>
      <c r="Q32" s="164">
        <f t="shared" si="31"/>
        <v>105</v>
      </c>
      <c r="R32" s="165">
        <f t="shared" si="32"/>
        <v>33.775536003257706</v>
      </c>
      <c r="S32" s="137">
        <f t="shared" si="33"/>
        <v>59</v>
      </c>
      <c r="T32" s="137">
        <f t="shared" si="34"/>
        <v>2413</v>
      </c>
      <c r="U32" t="s">
        <v>118</v>
      </c>
      <c r="V32" s="5" t="s">
        <v>123</v>
      </c>
      <c r="W32" t="s">
        <v>118</v>
      </c>
      <c r="X32" s="5" t="s">
        <v>123</v>
      </c>
      <c r="Y32" t="s">
        <v>342</v>
      </c>
      <c r="Z32" t="s">
        <v>222</v>
      </c>
      <c r="AA32" t="s">
        <v>48</v>
      </c>
      <c r="AB32">
        <v>503</v>
      </c>
      <c r="AC32" s="1">
        <v>7959.2259999999997</v>
      </c>
      <c r="AD32" s="1">
        <v>3322.8119999999999</v>
      </c>
      <c r="AE32" s="28">
        <v>2.395</v>
      </c>
      <c r="AF32">
        <v>2.6</v>
      </c>
      <c r="AG32">
        <v>12.882</v>
      </c>
      <c r="AH32">
        <v>375.77714800000001</v>
      </c>
      <c r="AI32">
        <v>5.1713240000000003</v>
      </c>
      <c r="AJ32">
        <v>134.95520400000001</v>
      </c>
      <c r="AK32">
        <v>2016</v>
      </c>
      <c r="AL32">
        <v>59</v>
      </c>
      <c r="AM32">
        <v>2413</v>
      </c>
      <c r="AN32">
        <v>105</v>
      </c>
      <c r="AO32">
        <v>21.180707000000002</v>
      </c>
      <c r="AP32">
        <v>32596.6</v>
      </c>
      <c r="AQ32">
        <v>1156</v>
      </c>
      <c r="AR32">
        <v>26</v>
      </c>
      <c r="AS32">
        <v>7806</v>
      </c>
      <c r="AT32">
        <v>0.74099999999999999</v>
      </c>
      <c r="AU32">
        <v>30.317</v>
      </c>
      <c r="AV32">
        <v>74011</v>
      </c>
      <c r="AW32">
        <v>0</v>
      </c>
      <c r="AX32">
        <v>0.47</v>
      </c>
      <c r="AY32">
        <v>0.9211538461538461</v>
      </c>
      <c r="AZ32" t="s">
        <v>68</v>
      </c>
      <c r="BA32" t="s">
        <v>223</v>
      </c>
      <c r="BB32">
        <v>2</v>
      </c>
      <c r="BC32" t="s">
        <v>226</v>
      </c>
      <c r="BD32">
        <v>7</v>
      </c>
      <c r="BE32">
        <v>84390.274000000019</v>
      </c>
      <c r="BF32">
        <v>9.4314494108645716E-2</v>
      </c>
      <c r="BG32">
        <v>8.687815899623326E-2</v>
      </c>
      <c r="BH32">
        <v>294634.73599999992</v>
      </c>
      <c r="BI32">
        <v>2.7013875241105319E-2</v>
      </c>
      <c r="BJ32">
        <v>2.4883935077864322E-2</v>
      </c>
      <c r="BK32">
        <v>1</v>
      </c>
      <c r="BL32" t="s">
        <v>68</v>
      </c>
      <c r="BM32">
        <v>0</v>
      </c>
      <c r="BN32" t="s">
        <v>438</v>
      </c>
    </row>
    <row r="33" spans="1:66">
      <c r="A33" s="138" t="str">
        <f t="shared" si="20"/>
        <v>강화교통</v>
      </c>
      <c r="B33" s="127" t="str">
        <f t="shared" si="1"/>
        <v>800</v>
      </c>
      <c r="C33" s="139" t="str">
        <f t="shared" si="21"/>
        <v>70바3720</v>
      </c>
      <c r="D33" s="127" t="str">
        <f t="shared" si="22"/>
        <v>좌석</v>
      </c>
      <c r="E33" s="124" t="str">
        <f t="shared" si="16"/>
        <v>D</v>
      </c>
      <c r="F33" s="146">
        <f t="shared" si="17"/>
        <v>0.84615384615384615</v>
      </c>
      <c r="G33" s="147">
        <f t="shared" si="18"/>
        <v>2.2000000000000002</v>
      </c>
      <c r="H33" s="148">
        <f t="shared" si="19"/>
        <v>2.6</v>
      </c>
      <c r="I33" s="149">
        <f t="shared" si="23"/>
        <v>7419.7359999999999</v>
      </c>
      <c r="J33" s="150">
        <f t="shared" si="24"/>
        <v>1.3801068547636696E-2</v>
      </c>
      <c r="K33" s="150">
        <f t="shared" si="25"/>
        <v>0.36015229729449</v>
      </c>
      <c r="L33" s="150">
        <f t="shared" si="26"/>
        <v>0.25418694142217457</v>
      </c>
      <c r="M33" s="151">
        <f t="shared" si="27"/>
        <v>14.285</v>
      </c>
      <c r="N33" s="152">
        <f t="shared" si="28"/>
        <v>0.84899999999999998</v>
      </c>
      <c r="O33" s="152">
        <f t="shared" si="29"/>
        <v>38.976999999999997</v>
      </c>
      <c r="P33" s="153">
        <f t="shared" si="30"/>
        <v>10.828333333333335</v>
      </c>
      <c r="Q33" s="154">
        <f t="shared" si="31"/>
        <v>100</v>
      </c>
      <c r="R33" s="155">
        <f t="shared" si="32"/>
        <v>33.204435869499022</v>
      </c>
      <c r="S33" s="140">
        <f t="shared" si="33"/>
        <v>63</v>
      </c>
      <c r="T33" s="140">
        <f t="shared" si="34"/>
        <v>2892</v>
      </c>
      <c r="U33" t="s">
        <v>118</v>
      </c>
      <c r="V33" t="s">
        <v>123</v>
      </c>
      <c r="W33" t="s">
        <v>118</v>
      </c>
      <c r="X33" s="4" t="s">
        <v>123</v>
      </c>
      <c r="Y33" s="4" t="s">
        <v>343</v>
      </c>
      <c r="Z33" s="4" t="s">
        <v>222</v>
      </c>
      <c r="AA33" s="4" t="s">
        <v>48</v>
      </c>
      <c r="AB33" s="4">
        <v>503</v>
      </c>
      <c r="AC33" s="4">
        <v>7419.7359999999999</v>
      </c>
      <c r="AD33" s="4">
        <v>3373.22</v>
      </c>
      <c r="AE33" s="4">
        <v>2.2000000000000002</v>
      </c>
      <c r="AF33" s="4">
        <v>2.6</v>
      </c>
      <c r="AG33" s="4">
        <v>14.285</v>
      </c>
      <c r="AH33" s="4">
        <v>356.93214499999999</v>
      </c>
      <c r="AI33" s="4">
        <v>4.9260450000000002</v>
      </c>
      <c r="AJ33" s="4">
        <v>128.54993200000001</v>
      </c>
      <c r="AK33" s="4">
        <v>1886</v>
      </c>
      <c r="AL33" s="4">
        <v>63</v>
      </c>
      <c r="AM33" s="4">
        <v>2892</v>
      </c>
      <c r="AN33" s="4">
        <v>100</v>
      </c>
      <c r="AO33" s="4">
        <v>20.787524999999999</v>
      </c>
      <c r="AP33" s="4">
        <v>28841.7</v>
      </c>
      <c r="AQ33" s="4">
        <v>649.70000000000005</v>
      </c>
      <c r="AR33" s="4">
        <v>18</v>
      </c>
      <c r="AS33" s="4">
        <v>6649</v>
      </c>
      <c r="AT33" s="4">
        <v>0.84899999999999998</v>
      </c>
      <c r="AU33" s="4">
        <v>38.976999999999997</v>
      </c>
      <c r="AV33" s="4">
        <v>69913</v>
      </c>
      <c r="AW33" s="4">
        <v>0</v>
      </c>
      <c r="AX33" s="4">
        <v>0.47</v>
      </c>
      <c r="AY33">
        <v>0.84615384615384615</v>
      </c>
      <c r="AZ33" t="s">
        <v>67</v>
      </c>
      <c r="BA33" t="s">
        <v>223</v>
      </c>
      <c r="BB33">
        <v>1</v>
      </c>
      <c r="BC33" t="s">
        <v>479</v>
      </c>
      <c r="BD33">
        <v>6</v>
      </c>
      <c r="BE33">
        <v>84390.274000000019</v>
      </c>
      <c r="BF33">
        <v>8.7921695810585926E-2</v>
      </c>
      <c r="BG33">
        <v>7.4395281070495783E-2</v>
      </c>
      <c r="BH33">
        <v>294634.73599999992</v>
      </c>
      <c r="BI33">
        <v>2.518282840893547E-2</v>
      </c>
      <c r="BJ33">
        <v>2.1308547115253089E-2</v>
      </c>
      <c r="BK33">
        <v>1</v>
      </c>
      <c r="BL33" t="s">
        <v>69</v>
      </c>
      <c r="BM33">
        <v>-1</v>
      </c>
      <c r="BN33" t="s">
        <v>437</v>
      </c>
    </row>
    <row r="34" spans="1:66">
      <c r="A34" s="135" t="str">
        <f t="shared" si="20"/>
        <v>강화교통</v>
      </c>
      <c r="B34" s="111" t="str">
        <f t="shared" si="1"/>
        <v>800</v>
      </c>
      <c r="C34" s="136" t="str">
        <f t="shared" si="21"/>
        <v>78바3210</v>
      </c>
      <c r="D34" s="111" t="str">
        <f t="shared" si="22"/>
        <v>좌석</v>
      </c>
      <c r="E34" s="108" t="str">
        <f t="shared" si="16"/>
        <v>F</v>
      </c>
      <c r="F34" s="156">
        <f t="shared" si="17"/>
        <v>0.71666666666666667</v>
      </c>
      <c r="G34" s="157">
        <f t="shared" si="18"/>
        <v>1.9350000000000001</v>
      </c>
      <c r="H34" s="158">
        <f t="shared" si="19"/>
        <v>2.7</v>
      </c>
      <c r="I34" s="159">
        <f t="shared" si="23"/>
        <v>8404.15</v>
      </c>
      <c r="J34" s="160">
        <f t="shared" si="24"/>
        <v>1.8811932669400927E-2</v>
      </c>
      <c r="K34" s="160">
        <f t="shared" si="25"/>
        <v>0.3434717166300329</v>
      </c>
      <c r="L34" s="160">
        <f t="shared" si="26"/>
        <v>0.19014415497105597</v>
      </c>
      <c r="M34" s="161">
        <f t="shared" si="27"/>
        <v>18.576000000000001</v>
      </c>
      <c r="N34" s="162">
        <f t="shared" si="28"/>
        <v>0.155</v>
      </c>
      <c r="O34" s="162">
        <f t="shared" si="29"/>
        <v>26.951000000000001</v>
      </c>
      <c r="P34" s="163">
        <f t="shared" si="30"/>
        <v>40.419999999999995</v>
      </c>
      <c r="Q34" s="164">
        <f t="shared" si="31"/>
        <v>100</v>
      </c>
      <c r="R34" s="165">
        <f t="shared" si="32"/>
        <v>34.361195000520645</v>
      </c>
      <c r="S34" s="137">
        <f t="shared" si="33"/>
        <v>13</v>
      </c>
      <c r="T34" s="137">
        <f t="shared" si="34"/>
        <v>2265</v>
      </c>
      <c r="U34" t="s">
        <v>118</v>
      </c>
      <c r="V34" t="s">
        <v>123</v>
      </c>
      <c r="W34" s="4" t="s">
        <v>118</v>
      </c>
      <c r="X34" s="4" t="s">
        <v>123</v>
      </c>
      <c r="Y34" s="4" t="s">
        <v>225</v>
      </c>
      <c r="Z34" s="4" t="s">
        <v>222</v>
      </c>
      <c r="AA34" s="4" t="s">
        <v>48</v>
      </c>
      <c r="AB34" s="4">
        <v>503</v>
      </c>
      <c r="AC34" s="4">
        <v>8404.15</v>
      </c>
      <c r="AD34" s="4">
        <v>4344.2690000000002</v>
      </c>
      <c r="AE34" s="4">
        <v>1.9350000000000001</v>
      </c>
      <c r="AF34" s="4">
        <v>2.7</v>
      </c>
      <c r="AG34" s="4">
        <v>18.576000000000001</v>
      </c>
      <c r="AH34" s="4">
        <v>383.52880199999998</v>
      </c>
      <c r="AI34" s="4">
        <v>7.2149179999999999</v>
      </c>
      <c r="AJ34" s="4">
        <v>131.73129599999999</v>
      </c>
      <c r="AK34" s="4">
        <v>1598</v>
      </c>
      <c r="AL34" s="4">
        <v>13</v>
      </c>
      <c r="AM34" s="4">
        <v>2265</v>
      </c>
      <c r="AN34" s="4">
        <v>100</v>
      </c>
      <c r="AO34" s="4">
        <v>21.912694999999999</v>
      </c>
      <c r="AP34" s="4">
        <v>36764.400000000001</v>
      </c>
      <c r="AQ34" s="4">
        <v>2425.1999999999998</v>
      </c>
      <c r="AR34" s="4">
        <v>25</v>
      </c>
      <c r="AS34" s="4">
        <v>4090</v>
      </c>
      <c r="AT34" s="4">
        <v>0.155</v>
      </c>
      <c r="AU34" s="4">
        <v>26.951000000000001</v>
      </c>
      <c r="AV34" s="4">
        <v>67069</v>
      </c>
      <c r="AW34" s="4">
        <v>0</v>
      </c>
      <c r="AX34" s="4">
        <v>0.48</v>
      </c>
      <c r="AY34">
        <v>0.71666666666666667</v>
      </c>
      <c r="AZ34" t="s">
        <v>70</v>
      </c>
      <c r="BA34" t="s">
        <v>223</v>
      </c>
      <c r="BB34">
        <v>2</v>
      </c>
      <c r="BC34" t="s">
        <v>427</v>
      </c>
      <c r="BD34">
        <v>4</v>
      </c>
      <c r="BE34">
        <v>84390.274000000019</v>
      </c>
      <c r="BF34">
        <v>9.9586713037571106E-2</v>
      </c>
      <c r="BG34">
        <v>7.1370477676925961E-2</v>
      </c>
      <c r="BH34">
        <v>294634.73599999992</v>
      </c>
      <c r="BI34">
        <v>2.8523961954031115E-2</v>
      </c>
      <c r="BJ34">
        <v>2.04421727337223E-2</v>
      </c>
      <c r="BK34">
        <v>1</v>
      </c>
      <c r="BL34" t="s">
        <v>70</v>
      </c>
      <c r="BM34">
        <v>0</v>
      </c>
      <c r="BN34" t="s">
        <v>438</v>
      </c>
    </row>
    <row r="35" spans="1:66">
      <c r="A35" s="138" t="str">
        <f t="shared" si="20"/>
        <v>강화교통</v>
      </c>
      <c r="B35" s="127" t="str">
        <f t="shared" si="1"/>
        <v>800</v>
      </c>
      <c r="C35" s="139" t="str">
        <f t="shared" si="21"/>
        <v>78바3211</v>
      </c>
      <c r="D35" s="127" t="str">
        <f t="shared" si="22"/>
        <v>좌석</v>
      </c>
      <c r="E35" s="124" t="str">
        <f t="shared" si="16"/>
        <v>C</v>
      </c>
      <c r="F35" s="146">
        <f t="shared" si="17"/>
        <v>0.86692307692307691</v>
      </c>
      <c r="G35" s="147">
        <f t="shared" si="18"/>
        <v>2.254</v>
      </c>
      <c r="H35" s="148">
        <f t="shared" si="19"/>
        <v>2.6</v>
      </c>
      <c r="I35" s="149">
        <f t="shared" si="23"/>
        <v>7908.2619999999997</v>
      </c>
      <c r="J35" s="150">
        <f t="shared" si="24"/>
        <v>1.2930564430746513E-2</v>
      </c>
      <c r="K35" s="150">
        <f t="shared" si="25"/>
        <v>0.35072487830822363</v>
      </c>
      <c r="L35" s="150">
        <f t="shared" si="26"/>
        <v>0.2651657216212614</v>
      </c>
      <c r="M35" s="151">
        <f t="shared" si="27"/>
        <v>13.943</v>
      </c>
      <c r="N35" s="152">
        <f t="shared" si="28"/>
        <v>0.379</v>
      </c>
      <c r="O35" s="152">
        <f t="shared" si="29"/>
        <v>33.116999999999997</v>
      </c>
      <c r="P35" s="153">
        <f t="shared" si="30"/>
        <v>14.768333333333334</v>
      </c>
      <c r="Q35" s="154">
        <f t="shared" si="31"/>
        <v>102</v>
      </c>
      <c r="R35" s="155">
        <f t="shared" si="32"/>
        <v>33.484705893052862</v>
      </c>
      <c r="S35" s="140">
        <f t="shared" si="33"/>
        <v>30</v>
      </c>
      <c r="T35" s="140">
        <f t="shared" si="34"/>
        <v>2619</v>
      </c>
      <c r="U35" t="s">
        <v>118</v>
      </c>
      <c r="V35" t="s">
        <v>123</v>
      </c>
      <c r="W35" t="s">
        <v>118</v>
      </c>
      <c r="X35" s="4" t="s">
        <v>123</v>
      </c>
      <c r="Y35" s="4" t="s">
        <v>344</v>
      </c>
      <c r="Z35" s="4" t="s">
        <v>222</v>
      </c>
      <c r="AA35" s="4" t="s">
        <v>48</v>
      </c>
      <c r="AB35" s="4">
        <v>503</v>
      </c>
      <c r="AC35" s="4">
        <v>7908.2619999999997</v>
      </c>
      <c r="AD35" s="4">
        <v>3508.1219999999998</v>
      </c>
      <c r="AE35" s="4">
        <v>2.254</v>
      </c>
      <c r="AF35" s="4">
        <v>2.6</v>
      </c>
      <c r="AG35" s="4">
        <v>13.943</v>
      </c>
      <c r="AH35" s="4">
        <v>371.14381400000002</v>
      </c>
      <c r="AI35" s="4">
        <v>4.799099</v>
      </c>
      <c r="AJ35" s="4">
        <v>130.16936899999999</v>
      </c>
      <c r="AK35" s="4">
        <v>2097</v>
      </c>
      <c r="AL35" s="4">
        <v>30</v>
      </c>
      <c r="AM35" s="4">
        <v>2619</v>
      </c>
      <c r="AN35" s="4">
        <v>102</v>
      </c>
      <c r="AO35" s="4">
        <v>21.30781</v>
      </c>
      <c r="AP35" s="4">
        <v>32127.1</v>
      </c>
      <c r="AQ35" s="4">
        <v>886.1</v>
      </c>
      <c r="AR35" s="4">
        <v>30</v>
      </c>
      <c r="AS35" s="4">
        <v>6413</v>
      </c>
      <c r="AT35" s="4">
        <v>0.379</v>
      </c>
      <c r="AU35" s="4">
        <v>33.116999999999997</v>
      </c>
      <c r="AV35" s="4">
        <v>76004</v>
      </c>
      <c r="AW35" s="4">
        <v>0</v>
      </c>
      <c r="AX35" s="4">
        <v>0.47</v>
      </c>
      <c r="AY35">
        <v>0.86692307692307691</v>
      </c>
      <c r="AZ35" t="s">
        <v>69</v>
      </c>
      <c r="BA35" t="s">
        <v>223</v>
      </c>
      <c r="BB35">
        <v>5</v>
      </c>
      <c r="BC35" t="s">
        <v>480</v>
      </c>
      <c r="BD35">
        <v>6</v>
      </c>
      <c r="BE35">
        <v>84390.274000000019</v>
      </c>
      <c r="BF35">
        <v>9.3710585653507872E-2</v>
      </c>
      <c r="BG35">
        <v>8.1239869255002595E-2</v>
      </c>
      <c r="BH35">
        <v>294634.73599999992</v>
      </c>
      <c r="BI35">
        <v>2.684090174622181E-2</v>
      </c>
      <c r="BJ35">
        <v>2.3268997129224599E-2</v>
      </c>
      <c r="BK35">
        <v>1</v>
      </c>
      <c r="BL35" t="s">
        <v>69</v>
      </c>
      <c r="BM35">
        <v>0</v>
      </c>
      <c r="BN35" t="s">
        <v>438</v>
      </c>
    </row>
    <row r="36" spans="1:66">
      <c r="A36" s="135" t="str">
        <f t="shared" si="20"/>
        <v>강화교통</v>
      </c>
      <c r="B36" s="111" t="str">
        <f t="shared" si="1"/>
        <v>800</v>
      </c>
      <c r="C36" s="136" t="str">
        <f t="shared" si="21"/>
        <v>78바3212</v>
      </c>
      <c r="D36" s="111" t="str">
        <f t="shared" si="22"/>
        <v>좌석</v>
      </c>
      <c r="E36" s="108" t="str">
        <f t="shared" si="16"/>
        <v>C</v>
      </c>
      <c r="F36" s="156">
        <f t="shared" si="17"/>
        <v>0.88615384615384607</v>
      </c>
      <c r="G36" s="157">
        <f t="shared" si="18"/>
        <v>2.3039999999999998</v>
      </c>
      <c r="H36" s="158">
        <f t="shared" si="19"/>
        <v>2.6</v>
      </c>
      <c r="I36" s="159">
        <f t="shared" si="23"/>
        <v>8516.0470000000005</v>
      </c>
      <c r="J36" s="160">
        <f t="shared" si="24"/>
        <v>1.7441242739965848E-2</v>
      </c>
      <c r="K36" s="160">
        <f t="shared" si="25"/>
        <v>0.36750969866602418</v>
      </c>
      <c r="L36" s="160">
        <f t="shared" si="26"/>
        <v>0.24964634413126183</v>
      </c>
      <c r="M36" s="161">
        <f t="shared" si="27"/>
        <v>13.512</v>
      </c>
      <c r="N36" s="162">
        <f t="shared" si="28"/>
        <v>0.77500000000000002</v>
      </c>
      <c r="O36" s="162">
        <f t="shared" si="29"/>
        <v>25.587</v>
      </c>
      <c r="P36" s="163">
        <f t="shared" si="30"/>
        <v>26.615000000000002</v>
      </c>
      <c r="Q36" s="164">
        <f t="shared" si="31"/>
        <v>107</v>
      </c>
      <c r="R36" s="165">
        <f t="shared" si="32"/>
        <v>33.508718925659743</v>
      </c>
      <c r="S36" s="137">
        <f t="shared" si="33"/>
        <v>66</v>
      </c>
      <c r="T36" s="137">
        <f t="shared" si="34"/>
        <v>2179</v>
      </c>
      <c r="U36" t="s">
        <v>118</v>
      </c>
      <c r="V36" s="5" t="s">
        <v>123</v>
      </c>
      <c r="W36" t="s">
        <v>118</v>
      </c>
      <c r="X36" s="5" t="s">
        <v>123</v>
      </c>
      <c r="Y36" t="s">
        <v>345</v>
      </c>
      <c r="Z36" t="s">
        <v>222</v>
      </c>
      <c r="AA36" t="s">
        <v>48</v>
      </c>
      <c r="AB36">
        <v>503</v>
      </c>
      <c r="AC36" s="1">
        <v>8516.0470000000005</v>
      </c>
      <c r="AD36" s="1">
        <v>3696.9789999999998</v>
      </c>
      <c r="AE36" s="28">
        <v>2.3039999999999998</v>
      </c>
      <c r="AF36">
        <v>2.6</v>
      </c>
      <c r="AG36">
        <v>13.512</v>
      </c>
      <c r="AH36">
        <v>413.20966099999998</v>
      </c>
      <c r="AI36">
        <v>7.2068899999999996</v>
      </c>
      <c r="AJ36">
        <v>151.85855799999999</v>
      </c>
      <c r="AK36">
        <v>2126</v>
      </c>
      <c r="AL36">
        <v>66</v>
      </c>
      <c r="AM36">
        <v>2179</v>
      </c>
      <c r="AN36">
        <v>107</v>
      </c>
      <c r="AO36">
        <v>20.609506</v>
      </c>
      <c r="AP36">
        <v>48138.1</v>
      </c>
      <c r="AQ36">
        <v>1596.9</v>
      </c>
      <c r="AR36">
        <v>35</v>
      </c>
      <c r="AS36">
        <v>19891</v>
      </c>
      <c r="AT36">
        <v>0.77500000000000002</v>
      </c>
      <c r="AU36">
        <v>25.587</v>
      </c>
      <c r="AV36">
        <v>81661</v>
      </c>
      <c r="AW36">
        <v>0</v>
      </c>
      <c r="AX36">
        <v>0.47</v>
      </c>
      <c r="AY36">
        <v>0.88615384615384607</v>
      </c>
      <c r="AZ36" t="s">
        <v>69</v>
      </c>
      <c r="BA36" t="s">
        <v>223</v>
      </c>
      <c r="BB36">
        <v>3</v>
      </c>
      <c r="BC36" t="s">
        <v>426</v>
      </c>
      <c r="BD36">
        <v>7</v>
      </c>
      <c r="BE36">
        <v>84390.274000000019</v>
      </c>
      <c r="BF36">
        <v>0.10091265967450229</v>
      </c>
      <c r="BG36">
        <v>8.9424141496174323E-2</v>
      </c>
      <c r="BH36">
        <v>294634.73599999992</v>
      </c>
      <c r="BI36">
        <v>2.8903744058202299E-2</v>
      </c>
      <c r="BJ36">
        <v>2.5613163965422344E-2</v>
      </c>
      <c r="BK36">
        <v>1</v>
      </c>
      <c r="BL36" t="s">
        <v>68</v>
      </c>
      <c r="BM36">
        <v>-1</v>
      </c>
      <c r="BN36" t="s">
        <v>437</v>
      </c>
    </row>
    <row r="37" spans="1:66">
      <c r="A37" s="138" t="str">
        <f t="shared" si="20"/>
        <v>강화교통</v>
      </c>
      <c r="B37" s="127" t="str">
        <f t="shared" si="1"/>
        <v>800</v>
      </c>
      <c r="C37" s="139" t="str">
        <f t="shared" si="21"/>
        <v>78바3228</v>
      </c>
      <c r="D37" s="127" t="str">
        <f t="shared" si="22"/>
        <v>좌석</v>
      </c>
      <c r="E37" s="124" t="str">
        <f t="shared" si="16"/>
        <v>C</v>
      </c>
      <c r="F37" s="146">
        <f t="shared" si="17"/>
        <v>0.87961538461538458</v>
      </c>
      <c r="G37" s="147">
        <f t="shared" si="18"/>
        <v>2.2869999999999999</v>
      </c>
      <c r="H37" s="148">
        <f t="shared" si="19"/>
        <v>2.6</v>
      </c>
      <c r="I37" s="149">
        <f t="shared" si="23"/>
        <v>8464.0439999999999</v>
      </c>
      <c r="J37" s="150">
        <f t="shared" si="24"/>
        <v>1.8932786174671593E-2</v>
      </c>
      <c r="K37" s="150">
        <f t="shared" si="25"/>
        <v>0.35892236613383749</v>
      </c>
      <c r="L37" s="150">
        <f t="shared" si="26"/>
        <v>0.27374621398470994</v>
      </c>
      <c r="M37" s="151">
        <f t="shared" si="27"/>
        <v>13.27</v>
      </c>
      <c r="N37" s="152">
        <f t="shared" si="28"/>
        <v>1.4650000000000001</v>
      </c>
      <c r="O37" s="152">
        <f t="shared" si="29"/>
        <v>45.686999999999998</v>
      </c>
      <c r="P37" s="153">
        <f t="shared" si="30"/>
        <v>53.91</v>
      </c>
      <c r="Q37" s="154">
        <f t="shared" si="31"/>
        <v>108</v>
      </c>
      <c r="R37" s="155">
        <f t="shared" si="32"/>
        <v>32.872654321687222</v>
      </c>
      <c r="S37" s="140">
        <f t="shared" si="33"/>
        <v>124</v>
      </c>
      <c r="T37" s="140">
        <f t="shared" si="34"/>
        <v>3867</v>
      </c>
      <c r="U37" t="s">
        <v>118</v>
      </c>
      <c r="V37" t="s">
        <v>123</v>
      </c>
      <c r="W37" s="4" t="s">
        <v>118</v>
      </c>
      <c r="X37" s="4" t="s">
        <v>123</v>
      </c>
      <c r="Y37" s="4" t="s">
        <v>346</v>
      </c>
      <c r="Z37" s="4" t="s">
        <v>222</v>
      </c>
      <c r="AA37" s="4" t="s">
        <v>48</v>
      </c>
      <c r="AB37" s="4">
        <v>503</v>
      </c>
      <c r="AC37" s="4">
        <v>8464.0439999999999</v>
      </c>
      <c r="AD37" s="4">
        <v>3701.0889999999999</v>
      </c>
      <c r="AE37" s="4">
        <v>2.2869999999999999</v>
      </c>
      <c r="AF37" s="4">
        <v>2.6</v>
      </c>
      <c r="AG37" s="4">
        <v>13.27</v>
      </c>
      <c r="AH37" s="4">
        <v>413.85826300000002</v>
      </c>
      <c r="AI37" s="4">
        <v>7.8354900000000001</v>
      </c>
      <c r="AJ37" s="4">
        <v>148.54298700000001</v>
      </c>
      <c r="AK37" s="4">
        <v>2317</v>
      </c>
      <c r="AL37" s="4">
        <v>124</v>
      </c>
      <c r="AM37" s="4">
        <v>3867</v>
      </c>
      <c r="AN37" s="4">
        <v>108</v>
      </c>
      <c r="AO37" s="4">
        <v>20.451552</v>
      </c>
      <c r="AP37" s="4">
        <v>34314.199999999997</v>
      </c>
      <c r="AQ37" s="4">
        <v>3234.6</v>
      </c>
      <c r="AR37" s="4">
        <v>39</v>
      </c>
      <c r="AS37" s="4">
        <v>7387</v>
      </c>
      <c r="AT37" s="4">
        <v>1.4650000000000001</v>
      </c>
      <c r="AU37" s="4">
        <v>45.686999999999998</v>
      </c>
      <c r="AV37" s="4">
        <v>78158</v>
      </c>
      <c r="AW37" s="4">
        <v>0</v>
      </c>
      <c r="AX37" s="4">
        <v>0.47</v>
      </c>
      <c r="AY37">
        <v>0.87961538461538458</v>
      </c>
      <c r="AZ37" t="s">
        <v>69</v>
      </c>
      <c r="BA37" t="s">
        <v>223</v>
      </c>
      <c r="BB37">
        <v>4</v>
      </c>
      <c r="BC37" t="s">
        <v>481</v>
      </c>
      <c r="BD37">
        <v>7</v>
      </c>
      <c r="BE37">
        <v>84390.274000000019</v>
      </c>
      <c r="BF37">
        <v>0.10029643937404444</v>
      </c>
      <c r="BG37">
        <v>8.8222291095553698E-2</v>
      </c>
      <c r="BH37">
        <v>294634.73599999992</v>
      </c>
      <c r="BI37">
        <v>2.8727244163091491E-2</v>
      </c>
      <c r="BJ37">
        <v>2.5268925923457784E-2</v>
      </c>
      <c r="BK37">
        <v>1</v>
      </c>
      <c r="BL37" t="s">
        <v>68</v>
      </c>
      <c r="BM37">
        <v>-1</v>
      </c>
      <c r="BN37" t="s">
        <v>437</v>
      </c>
    </row>
    <row r="38" spans="1:66">
      <c r="A38" s="135" t="str">
        <f t="shared" si="20"/>
        <v>강화교통</v>
      </c>
      <c r="B38" s="111" t="str">
        <f t="shared" si="1"/>
        <v>800</v>
      </c>
      <c r="C38" s="136" t="str">
        <f t="shared" si="21"/>
        <v>78바3230</v>
      </c>
      <c r="D38" s="111" t="str">
        <f t="shared" si="22"/>
        <v>좌석</v>
      </c>
      <c r="E38" s="108" t="str">
        <f t="shared" si="16"/>
        <v>C</v>
      </c>
      <c r="F38" s="156">
        <f t="shared" si="17"/>
        <v>0.88692307692307693</v>
      </c>
      <c r="G38" s="157">
        <f t="shared" si="18"/>
        <v>2.306</v>
      </c>
      <c r="H38" s="158">
        <f t="shared" si="19"/>
        <v>2.6</v>
      </c>
      <c r="I38" s="159">
        <f t="shared" si="23"/>
        <v>7649.3010000000004</v>
      </c>
      <c r="J38" s="160">
        <f t="shared" si="24"/>
        <v>8.1710907623376277E-3</v>
      </c>
      <c r="K38" s="160">
        <f t="shared" si="25"/>
        <v>0.33143291221409127</v>
      </c>
      <c r="L38" s="160">
        <f t="shared" si="26"/>
        <v>0.26538372591168785</v>
      </c>
      <c r="M38" s="161">
        <f t="shared" si="27"/>
        <v>12.632</v>
      </c>
      <c r="N38" s="162">
        <f t="shared" si="28"/>
        <v>0.56200000000000006</v>
      </c>
      <c r="O38" s="162">
        <f t="shared" si="29"/>
        <v>17.609000000000002</v>
      </c>
      <c r="P38" s="163">
        <f t="shared" si="30"/>
        <v>21.195</v>
      </c>
      <c r="Q38" s="164">
        <f t="shared" si="31"/>
        <v>105</v>
      </c>
      <c r="R38" s="165">
        <f t="shared" si="32"/>
        <v>32.110903649187762</v>
      </c>
      <c r="S38" s="137">
        <f t="shared" si="33"/>
        <v>43</v>
      </c>
      <c r="T38" s="137">
        <f t="shared" si="34"/>
        <v>1347</v>
      </c>
      <c r="U38" t="s">
        <v>118</v>
      </c>
      <c r="V38" t="s">
        <v>123</v>
      </c>
      <c r="W38" t="s">
        <v>118</v>
      </c>
      <c r="X38" s="4" t="s">
        <v>123</v>
      </c>
      <c r="Y38" s="4" t="s">
        <v>227</v>
      </c>
      <c r="Z38" s="4" t="s">
        <v>222</v>
      </c>
      <c r="AA38" s="4" t="s">
        <v>48</v>
      </c>
      <c r="AB38" s="4">
        <v>503</v>
      </c>
      <c r="AC38" s="4">
        <v>7649.3010000000004</v>
      </c>
      <c r="AD38" s="4">
        <v>3316.9830000000002</v>
      </c>
      <c r="AE38" s="4">
        <v>2.306</v>
      </c>
      <c r="AF38" s="4">
        <v>2.6</v>
      </c>
      <c r="AG38" s="4">
        <v>12.632</v>
      </c>
      <c r="AH38" s="4">
        <v>360.71548899999999</v>
      </c>
      <c r="AI38" s="4">
        <v>2.9474390000000001</v>
      </c>
      <c r="AJ38" s="4">
        <v>119.55298500000001</v>
      </c>
      <c r="AK38" s="4">
        <v>2030</v>
      </c>
      <c r="AL38" s="4">
        <v>43</v>
      </c>
      <c r="AM38" s="4">
        <v>1347</v>
      </c>
      <c r="AN38" s="4">
        <v>105</v>
      </c>
      <c r="AO38" s="4">
        <v>21.205912000000001</v>
      </c>
      <c r="AP38" s="4">
        <v>22233.8</v>
      </c>
      <c r="AQ38" s="4">
        <v>1271.7</v>
      </c>
      <c r="AR38" s="4">
        <v>30</v>
      </c>
      <c r="AS38" s="4">
        <v>3282</v>
      </c>
      <c r="AT38" s="4">
        <v>0.56200000000000006</v>
      </c>
      <c r="AU38" s="4">
        <v>17.609000000000002</v>
      </c>
      <c r="AV38" s="4">
        <v>72778</v>
      </c>
      <c r="AW38" s="4">
        <v>0</v>
      </c>
      <c r="AX38" s="4">
        <v>0.47</v>
      </c>
      <c r="AY38">
        <v>0.88692307692307693</v>
      </c>
      <c r="AZ38" t="s">
        <v>69</v>
      </c>
      <c r="BA38" t="s">
        <v>223</v>
      </c>
      <c r="BB38">
        <v>2</v>
      </c>
      <c r="BC38" t="s">
        <v>231</v>
      </c>
      <c r="BD38">
        <v>4</v>
      </c>
      <c r="BE38">
        <v>84390.274000000019</v>
      </c>
      <c r="BF38">
        <v>9.0641973742139989E-2</v>
      </c>
      <c r="BG38">
        <v>8.0392458249759546E-2</v>
      </c>
      <c r="BH38">
        <v>294634.73599999992</v>
      </c>
      <c r="BI38">
        <v>2.5961979581389218E-2</v>
      </c>
      <c r="BJ38">
        <v>2.302627881333982E-2</v>
      </c>
      <c r="BK38">
        <v>1</v>
      </c>
      <c r="BL38" t="s">
        <v>68</v>
      </c>
      <c r="BM38">
        <v>-1</v>
      </c>
      <c r="BN38" t="s">
        <v>437</v>
      </c>
    </row>
    <row r="39" spans="1:66">
      <c r="A39" s="138" t="str">
        <f t="shared" si="20"/>
        <v>강화교통</v>
      </c>
      <c r="B39" s="127" t="str">
        <f t="shared" si="1"/>
        <v>800</v>
      </c>
      <c r="C39" s="139" t="str">
        <f t="shared" si="21"/>
        <v>78바3240</v>
      </c>
      <c r="D39" s="127" t="str">
        <f t="shared" si="22"/>
        <v>좌석</v>
      </c>
      <c r="E39" s="124" t="str">
        <f t="shared" si="16"/>
        <v>F</v>
      </c>
      <c r="F39" s="146">
        <f t="shared" si="17"/>
        <v>0.68444444444444441</v>
      </c>
      <c r="G39" s="147">
        <f t="shared" si="18"/>
        <v>1.8480000000000001</v>
      </c>
      <c r="H39" s="148">
        <f t="shared" si="19"/>
        <v>2.7</v>
      </c>
      <c r="I39" s="149">
        <f t="shared" si="23"/>
        <v>2051.2890000000002</v>
      </c>
      <c r="J39" s="150">
        <f t="shared" si="24"/>
        <v>1.9158297394140392E-2</v>
      </c>
      <c r="K39" s="150">
        <f t="shared" si="25"/>
        <v>0.3433856154487584</v>
      </c>
      <c r="L39" s="150">
        <f t="shared" si="26"/>
        <v>0.22376174200709892</v>
      </c>
      <c r="M39" s="151">
        <f t="shared" si="27"/>
        <v>21.672000000000001</v>
      </c>
      <c r="N39" s="152">
        <f t="shared" si="28"/>
        <v>0.73099999999999998</v>
      </c>
      <c r="O39" s="152">
        <f t="shared" si="29"/>
        <v>39.975000000000001</v>
      </c>
      <c r="P39" s="153">
        <f t="shared" si="30"/>
        <v>27.073333333333334</v>
      </c>
      <c r="Q39" s="154">
        <f t="shared" si="31"/>
        <v>101</v>
      </c>
      <c r="R39" s="155">
        <f t="shared" si="32"/>
        <v>35.324242396585248</v>
      </c>
      <c r="S39" s="140">
        <f t="shared" si="33"/>
        <v>15</v>
      </c>
      <c r="T39" s="140">
        <f t="shared" si="34"/>
        <v>820</v>
      </c>
      <c r="U39" t="s">
        <v>118</v>
      </c>
      <c r="V39" s="5" t="s">
        <v>123</v>
      </c>
      <c r="W39" t="s">
        <v>118</v>
      </c>
      <c r="X39" s="5" t="s">
        <v>123</v>
      </c>
      <c r="Y39" t="s">
        <v>229</v>
      </c>
      <c r="Z39" t="s">
        <v>222</v>
      </c>
      <c r="AA39" t="s">
        <v>48</v>
      </c>
      <c r="AB39">
        <v>503</v>
      </c>
      <c r="AC39" s="1">
        <v>2051.2890000000002</v>
      </c>
      <c r="AD39" s="1">
        <v>1110.0640000000001</v>
      </c>
      <c r="AE39" s="28">
        <v>1.8480000000000001</v>
      </c>
      <c r="AF39">
        <v>2.7</v>
      </c>
      <c r="AG39">
        <v>21.672000000000001</v>
      </c>
      <c r="AH39">
        <v>91.096925999999996</v>
      </c>
      <c r="AI39">
        <v>1.7452620000000001</v>
      </c>
      <c r="AJ39">
        <v>31.281374</v>
      </c>
      <c r="AK39">
        <v>459</v>
      </c>
      <c r="AL39">
        <v>15</v>
      </c>
      <c r="AM39">
        <v>820</v>
      </c>
      <c r="AN39">
        <v>101</v>
      </c>
      <c r="AO39">
        <v>22.517652999999999</v>
      </c>
      <c r="AP39">
        <v>12803.5</v>
      </c>
      <c r="AQ39">
        <v>1624.4</v>
      </c>
      <c r="AR39">
        <v>14</v>
      </c>
      <c r="AS39">
        <v>7268</v>
      </c>
      <c r="AT39">
        <v>0.73099999999999998</v>
      </c>
      <c r="AU39">
        <v>39.975000000000001</v>
      </c>
      <c r="AV39">
        <v>0</v>
      </c>
      <c r="AW39">
        <v>0</v>
      </c>
      <c r="AX39">
        <v>0.5</v>
      </c>
      <c r="AY39">
        <v>0.68444444444444441</v>
      </c>
      <c r="AZ39" t="s">
        <v>70</v>
      </c>
      <c r="BA39" t="s">
        <v>223</v>
      </c>
      <c r="BB39">
        <v>3</v>
      </c>
      <c r="BC39" t="s">
        <v>482</v>
      </c>
      <c r="BD39">
        <v>1</v>
      </c>
      <c r="BE39">
        <v>84390.274000000019</v>
      </c>
      <c r="BF39">
        <v>2.4307173122817445E-2</v>
      </c>
      <c r="BG39">
        <v>1.6636909604061716E-2</v>
      </c>
      <c r="BH39">
        <v>294634.73599999992</v>
      </c>
      <c r="BI39">
        <v>6.9621424406659258E-3</v>
      </c>
      <c r="BJ39">
        <v>4.7651997149446776E-3</v>
      </c>
      <c r="BK39">
        <v>1</v>
      </c>
      <c r="BL39" t="s">
        <v>67</v>
      </c>
      <c r="BM39">
        <v>-1</v>
      </c>
      <c r="BN39" t="s">
        <v>437</v>
      </c>
    </row>
    <row r="40" spans="1:66">
      <c r="A40" s="135" t="str">
        <f t="shared" si="20"/>
        <v>강화교통</v>
      </c>
      <c r="B40" s="111" t="str">
        <f t="shared" si="1"/>
        <v>800</v>
      </c>
      <c r="C40" s="136" t="str">
        <f t="shared" si="21"/>
        <v>78바3241</v>
      </c>
      <c r="D40" s="111" t="str">
        <f t="shared" si="22"/>
        <v>좌석</v>
      </c>
      <c r="E40" s="108" t="str">
        <f t="shared" si="16"/>
        <v>B</v>
      </c>
      <c r="F40" s="156">
        <f t="shared" si="17"/>
        <v>0.93153846153846154</v>
      </c>
      <c r="G40" s="157">
        <f t="shared" si="18"/>
        <v>2.4220000000000002</v>
      </c>
      <c r="H40" s="158">
        <f t="shared" si="19"/>
        <v>2.6</v>
      </c>
      <c r="I40" s="159">
        <f t="shared" si="23"/>
        <v>9170.1980000000003</v>
      </c>
      <c r="J40" s="160">
        <f t="shared" si="24"/>
        <v>1.259886883981862E-2</v>
      </c>
      <c r="K40" s="160">
        <f t="shared" si="25"/>
        <v>0.35729581946139372</v>
      </c>
      <c r="L40" s="160">
        <f t="shared" si="26"/>
        <v>0.23249225371142476</v>
      </c>
      <c r="M40" s="161">
        <f t="shared" si="27"/>
        <v>13.151999999999999</v>
      </c>
      <c r="N40" s="162">
        <f t="shared" si="28"/>
        <v>0.436</v>
      </c>
      <c r="O40" s="162">
        <f t="shared" si="29"/>
        <v>23.641999999999999</v>
      </c>
      <c r="P40" s="163">
        <f t="shared" si="30"/>
        <v>28.816666666666666</v>
      </c>
      <c r="Q40" s="164">
        <f t="shared" si="31"/>
        <v>108</v>
      </c>
      <c r="R40" s="165">
        <f t="shared" si="32"/>
        <v>34.619610071026543</v>
      </c>
      <c r="S40" s="137">
        <f t="shared" si="33"/>
        <v>40</v>
      </c>
      <c r="T40" s="137">
        <f t="shared" si="34"/>
        <v>2168</v>
      </c>
      <c r="U40" t="s">
        <v>118</v>
      </c>
      <c r="V40" t="s">
        <v>123</v>
      </c>
      <c r="W40" s="4" t="s">
        <v>118</v>
      </c>
      <c r="X40" s="4" t="s">
        <v>123</v>
      </c>
      <c r="Y40" s="4" t="s">
        <v>412</v>
      </c>
      <c r="Z40" s="4" t="s">
        <v>222</v>
      </c>
      <c r="AA40" s="4" t="s">
        <v>48</v>
      </c>
      <c r="AB40" s="4">
        <v>503</v>
      </c>
      <c r="AC40" s="4">
        <v>9170.1980000000003</v>
      </c>
      <c r="AD40" s="4">
        <v>3785.4749999999999</v>
      </c>
      <c r="AE40" s="4">
        <v>2.4220000000000002</v>
      </c>
      <c r="AF40" s="4">
        <v>2.6</v>
      </c>
      <c r="AG40" s="4">
        <v>13.151999999999999</v>
      </c>
      <c r="AH40" s="4">
        <v>420.38131099999998</v>
      </c>
      <c r="AI40" s="4">
        <v>5.2963290000000001</v>
      </c>
      <c r="AJ40" s="4">
        <v>150.20048499999999</v>
      </c>
      <c r="AK40" s="4">
        <v>2132</v>
      </c>
      <c r="AL40" s="4">
        <v>40</v>
      </c>
      <c r="AM40" s="4">
        <v>2168</v>
      </c>
      <c r="AN40" s="4">
        <v>108</v>
      </c>
      <c r="AO40" s="4">
        <v>21.814</v>
      </c>
      <c r="AP40" s="4">
        <v>52164.3</v>
      </c>
      <c r="AQ40" s="4">
        <v>1729</v>
      </c>
      <c r="AR40" s="4">
        <v>35</v>
      </c>
      <c r="AS40" s="4">
        <v>13004</v>
      </c>
      <c r="AT40" s="4">
        <v>0.436</v>
      </c>
      <c r="AU40" s="4">
        <v>23.641999999999999</v>
      </c>
      <c r="AV40" s="4">
        <v>81383</v>
      </c>
      <c r="AW40" s="4">
        <v>0</v>
      </c>
      <c r="AX40" s="4">
        <v>0.47</v>
      </c>
      <c r="AY40">
        <v>0.93153846153846154</v>
      </c>
      <c r="AZ40" t="s">
        <v>68</v>
      </c>
      <c r="BA40" t="s">
        <v>223</v>
      </c>
      <c r="BB40">
        <v>1</v>
      </c>
      <c r="BC40" t="s">
        <v>228</v>
      </c>
      <c r="BD40">
        <v>8</v>
      </c>
      <c r="BE40">
        <v>84390.274000000019</v>
      </c>
      <c r="BF40">
        <v>0.10866415719896819</v>
      </c>
      <c r="BG40">
        <v>0.10122484182150036</v>
      </c>
      <c r="BH40">
        <v>294634.73599999992</v>
      </c>
      <c r="BI40">
        <v>3.1123954101596504E-2</v>
      </c>
      <c r="BJ40">
        <v>2.8993160320794898E-2</v>
      </c>
      <c r="BK40">
        <v>1</v>
      </c>
      <c r="BL40" t="s">
        <v>66</v>
      </c>
      <c r="BM40">
        <v>-1</v>
      </c>
      <c r="BN40" t="s">
        <v>437</v>
      </c>
    </row>
    <row r="41" spans="1:66">
      <c r="A41" s="138" t="str">
        <f t="shared" si="20"/>
        <v>강화교통</v>
      </c>
      <c r="B41" s="127" t="str">
        <f t="shared" si="1"/>
        <v>800</v>
      </c>
      <c r="C41" s="139" t="str">
        <f t="shared" si="21"/>
        <v>78바3242</v>
      </c>
      <c r="D41" s="127" t="str">
        <f t="shared" si="22"/>
        <v>좌석</v>
      </c>
      <c r="E41" s="124" t="str">
        <f t="shared" si="16"/>
        <v>C</v>
      </c>
      <c r="F41" s="146">
        <f t="shared" si="17"/>
        <v>0.89615384615384619</v>
      </c>
      <c r="G41" s="147">
        <f t="shared" si="18"/>
        <v>2.33</v>
      </c>
      <c r="H41" s="148">
        <f t="shared" si="19"/>
        <v>2.6</v>
      </c>
      <c r="I41" s="149">
        <f t="shared" si="23"/>
        <v>6553.63</v>
      </c>
      <c r="J41" s="150">
        <f t="shared" si="24"/>
        <v>8.0936681855016263E-3</v>
      </c>
      <c r="K41" s="150">
        <f t="shared" si="25"/>
        <v>0.33883114057274533</v>
      </c>
      <c r="L41" s="150">
        <f t="shared" si="26"/>
        <v>0.16738814977348432</v>
      </c>
      <c r="M41" s="151">
        <f t="shared" si="27"/>
        <v>13.593</v>
      </c>
      <c r="N41" s="152">
        <f t="shared" si="28"/>
        <v>0.122</v>
      </c>
      <c r="O41" s="152">
        <f t="shared" si="29"/>
        <v>24.443999999999999</v>
      </c>
      <c r="P41" s="153">
        <f t="shared" si="30"/>
        <v>8.67</v>
      </c>
      <c r="Q41" s="154">
        <f t="shared" si="31"/>
        <v>100</v>
      </c>
      <c r="R41" s="155">
        <f t="shared" si="32"/>
        <v>33.317887480311015</v>
      </c>
      <c r="S41" s="140">
        <f t="shared" si="33"/>
        <v>8</v>
      </c>
      <c r="T41" s="140">
        <f t="shared" si="34"/>
        <v>1602</v>
      </c>
      <c r="U41" t="s">
        <v>118</v>
      </c>
      <c r="V41" t="s">
        <v>123</v>
      </c>
      <c r="W41" t="s">
        <v>118</v>
      </c>
      <c r="X41" s="4" t="s">
        <v>123</v>
      </c>
      <c r="Y41" s="4" t="s">
        <v>230</v>
      </c>
      <c r="Z41" s="4" t="s">
        <v>222</v>
      </c>
      <c r="AA41" s="4" t="s">
        <v>48</v>
      </c>
      <c r="AB41" s="4">
        <v>503</v>
      </c>
      <c r="AC41" s="4">
        <v>6553.63</v>
      </c>
      <c r="AD41" s="4">
        <v>2812.4720000000002</v>
      </c>
      <c r="AE41" s="4">
        <v>2.33</v>
      </c>
      <c r="AF41" s="4">
        <v>2.6</v>
      </c>
      <c r="AG41" s="4">
        <v>13.593</v>
      </c>
      <c r="AH41" s="4">
        <v>301.19050399999998</v>
      </c>
      <c r="AI41" s="4">
        <v>2.4377360000000001</v>
      </c>
      <c r="AJ41" s="4">
        <v>102.052722</v>
      </c>
      <c r="AK41" s="4">
        <v>1097</v>
      </c>
      <c r="AL41" s="4">
        <v>8</v>
      </c>
      <c r="AM41" s="4">
        <v>1602</v>
      </c>
      <c r="AN41" s="4">
        <v>100</v>
      </c>
      <c r="AO41" s="4">
        <v>21.759084999999999</v>
      </c>
      <c r="AP41" s="4">
        <v>22933.8</v>
      </c>
      <c r="AQ41" s="4">
        <v>520.20000000000005</v>
      </c>
      <c r="AR41" s="4">
        <v>34</v>
      </c>
      <c r="AS41" s="4">
        <v>7622</v>
      </c>
      <c r="AT41" s="4">
        <v>0.122</v>
      </c>
      <c r="AU41" s="4">
        <v>24.443999999999999</v>
      </c>
      <c r="AV41" s="4">
        <v>61904</v>
      </c>
      <c r="AW41" s="4">
        <v>0</v>
      </c>
      <c r="AX41" s="4">
        <v>0.48</v>
      </c>
      <c r="AY41">
        <v>0.89615384615384619</v>
      </c>
      <c r="AZ41" t="s">
        <v>69</v>
      </c>
      <c r="BA41" t="s">
        <v>223</v>
      </c>
      <c r="BB41">
        <v>1</v>
      </c>
      <c r="BC41" t="s">
        <v>224</v>
      </c>
      <c r="BD41">
        <v>3</v>
      </c>
      <c r="BE41">
        <v>84390.274000000019</v>
      </c>
      <c r="BF41">
        <v>7.7658593690547784E-2</v>
      </c>
      <c r="BG41">
        <v>6.9594047422683214E-2</v>
      </c>
      <c r="BH41">
        <v>294634.73599999992</v>
      </c>
      <c r="BI41">
        <v>2.2243236113205615E-2</v>
      </c>
      <c r="BJ41">
        <v>1.9933361593757339E-2</v>
      </c>
      <c r="BK41">
        <v>1</v>
      </c>
      <c r="BL41" t="s">
        <v>68</v>
      </c>
      <c r="BM41">
        <v>-1</v>
      </c>
      <c r="BN41" t="s">
        <v>437</v>
      </c>
    </row>
    <row r="42" spans="1:66">
      <c r="A42" s="135" t="str">
        <f t="shared" si="20"/>
        <v>강화교통</v>
      </c>
      <c r="B42" s="111" t="str">
        <f t="shared" si="1"/>
        <v>801</v>
      </c>
      <c r="C42" s="136" t="str">
        <f t="shared" si="21"/>
        <v>78바3216</v>
      </c>
      <c r="D42" s="111" t="str">
        <f t="shared" si="22"/>
        <v>좌석</v>
      </c>
      <c r="E42" s="108" t="str">
        <f t="shared" si="16"/>
        <v>S</v>
      </c>
      <c r="F42" s="156">
        <f t="shared" si="17"/>
        <v>1.0388461538461538</v>
      </c>
      <c r="G42" s="157">
        <f t="shared" si="18"/>
        <v>2.7010000000000001</v>
      </c>
      <c r="H42" s="158">
        <f t="shared" si="19"/>
        <v>2.6</v>
      </c>
      <c r="I42" s="159">
        <f t="shared" si="23"/>
        <v>11584.206</v>
      </c>
      <c r="J42" s="160">
        <f t="shared" si="24"/>
        <v>6.8881915375957434E-2</v>
      </c>
      <c r="K42" s="160">
        <f t="shared" si="25"/>
        <v>0.29512006263641699</v>
      </c>
      <c r="L42" s="160">
        <f t="shared" si="26"/>
        <v>0.25146306963118575</v>
      </c>
      <c r="M42" s="161">
        <f t="shared" si="27"/>
        <v>12.968999999999999</v>
      </c>
      <c r="N42" s="162">
        <f t="shared" si="28"/>
        <v>0.56999999999999995</v>
      </c>
      <c r="O42" s="162">
        <f t="shared" si="29"/>
        <v>17.006</v>
      </c>
      <c r="P42" s="163">
        <f t="shared" si="30"/>
        <v>726.45</v>
      </c>
      <c r="Q42" s="164">
        <f t="shared" si="31"/>
        <v>109</v>
      </c>
      <c r="R42" s="165">
        <f t="shared" si="32"/>
        <v>44.94302484650575</v>
      </c>
      <c r="S42" s="137">
        <f t="shared" si="33"/>
        <v>66</v>
      </c>
      <c r="T42" s="137">
        <f t="shared" si="34"/>
        <v>1970</v>
      </c>
      <c r="U42" t="s">
        <v>118</v>
      </c>
      <c r="V42" t="s">
        <v>124</v>
      </c>
      <c r="W42" t="s">
        <v>118</v>
      </c>
      <c r="X42" s="4" t="s">
        <v>124</v>
      </c>
      <c r="Y42" s="4" t="s">
        <v>347</v>
      </c>
      <c r="Z42" s="4" t="s">
        <v>222</v>
      </c>
      <c r="AA42" s="4" t="s">
        <v>48</v>
      </c>
      <c r="AB42" s="4">
        <v>503</v>
      </c>
      <c r="AC42" s="4">
        <v>11584.206</v>
      </c>
      <c r="AD42" s="4">
        <v>4289.1940000000004</v>
      </c>
      <c r="AE42" s="4">
        <v>2.7010000000000001</v>
      </c>
      <c r="AF42" s="4">
        <v>2.6</v>
      </c>
      <c r="AG42" s="4">
        <v>12.968999999999999</v>
      </c>
      <c r="AH42" s="4">
        <v>405.27350100000001</v>
      </c>
      <c r="AI42" s="4">
        <v>27.916015000000002</v>
      </c>
      <c r="AJ42" s="4">
        <v>119.60434100000001</v>
      </c>
      <c r="AK42" s="4">
        <v>2913</v>
      </c>
      <c r="AL42" s="4">
        <v>66</v>
      </c>
      <c r="AM42" s="4">
        <v>1970</v>
      </c>
      <c r="AN42" s="4">
        <v>109</v>
      </c>
      <c r="AO42" s="4">
        <v>28.583673999999998</v>
      </c>
      <c r="AP42" s="4">
        <v>59845.5</v>
      </c>
      <c r="AQ42" s="4">
        <v>43587</v>
      </c>
      <c r="AR42" s="4">
        <v>121</v>
      </c>
      <c r="AS42" s="4">
        <v>39333</v>
      </c>
      <c r="AT42" s="4">
        <v>0.56999999999999995</v>
      </c>
      <c r="AU42" s="4">
        <v>17.006</v>
      </c>
      <c r="AV42" s="4">
        <v>97606</v>
      </c>
      <c r="AW42" s="4">
        <v>0</v>
      </c>
      <c r="AX42" s="4">
        <v>0.4</v>
      </c>
      <c r="AY42">
        <v>1.0388461538461538</v>
      </c>
      <c r="AZ42" t="s">
        <v>71</v>
      </c>
      <c r="BA42" t="s">
        <v>483</v>
      </c>
      <c r="BB42">
        <v>1</v>
      </c>
      <c r="BC42" t="s">
        <v>484</v>
      </c>
      <c r="BD42">
        <v>9</v>
      </c>
      <c r="BE42">
        <v>11584.206</v>
      </c>
      <c r="BF42">
        <v>1</v>
      </c>
      <c r="BG42">
        <v>1.0388461538461538</v>
      </c>
      <c r="BH42">
        <v>294634.73599999992</v>
      </c>
      <c r="BI42">
        <v>3.9317176777146884E-2</v>
      </c>
      <c r="BJ42">
        <v>4.0844497875028356E-2</v>
      </c>
      <c r="BK42">
        <v>1</v>
      </c>
      <c r="BL42" t="s">
        <v>71</v>
      </c>
      <c r="BM42">
        <v>0</v>
      </c>
      <c r="BN42" t="s">
        <v>438</v>
      </c>
    </row>
  </sheetData>
  <sortState xmlns:xlrd2="http://schemas.microsoft.com/office/spreadsheetml/2017/richdata2" ref="U5:AX42">
    <sortCondition ref="Y5:Y42"/>
    <sortCondition ref="U5:U42"/>
  </sortState>
  <phoneticPr fontId="2" type="noConversion"/>
  <conditionalFormatting sqref="E1 E2:H3 E4 E5:H1048576">
    <cfRule type="containsText" dxfId="27" priority="1" operator="containsText" text="F">
      <formula>NOT(ISERROR(SEARCH("F",E1)))</formula>
    </cfRule>
    <cfRule type="containsText" dxfId="26" priority="2" operator="containsText" text="D">
      <formula>NOT(ISERROR(SEARCH("D",E1)))</formula>
    </cfRule>
    <cfRule type="containsText" dxfId="25" priority="3" operator="containsText" text="C">
      <formula>NOT(ISERROR(SEARCH("C",E1)))</formula>
    </cfRule>
    <cfRule type="containsText" dxfId="24" priority="4" operator="containsText" text="B">
      <formula>NOT(ISERROR(SEARCH("B",E1)))</formula>
    </cfRule>
    <cfRule type="containsText" dxfId="23" priority="5" operator="containsText" text="A">
      <formula>NOT(ISERROR(SEARCH("A",E1)))</formula>
    </cfRule>
    <cfRule type="containsText" dxfId="2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9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99" customWidth="1"/>
    <col min="4" max="4" width="10.140625" style="103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98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3"/>
      <c r="R1" s="223"/>
    </row>
    <row r="2" spans="1:68" ht="45" customHeight="1">
      <c r="A2" s="10" t="s">
        <v>32</v>
      </c>
      <c r="B2" s="34"/>
      <c r="C2" s="97"/>
      <c r="D2" s="104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4"/>
      <c r="R2" s="224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159</v>
      </c>
      <c r="B3" s="35"/>
      <c r="E3" s="11"/>
      <c r="F3" s="8"/>
      <c r="G3" s="11"/>
      <c r="H3" s="11"/>
      <c r="X3" s="11"/>
      <c r="Y3" s="11"/>
    </row>
    <row r="4" spans="1:68" ht="27">
      <c r="A4" s="117" t="s">
        <v>38</v>
      </c>
      <c r="B4" s="118" t="s">
        <v>49</v>
      </c>
      <c r="C4" s="119" t="s">
        <v>143</v>
      </c>
      <c r="D4" s="119" t="s">
        <v>160</v>
      </c>
      <c r="E4" s="120" t="s">
        <v>149</v>
      </c>
      <c r="F4" s="118" t="s">
        <v>153</v>
      </c>
      <c r="G4" s="120" t="s">
        <v>151</v>
      </c>
      <c r="H4" s="120" t="s">
        <v>155</v>
      </c>
      <c r="I4" s="121" t="s">
        <v>157</v>
      </c>
      <c r="J4" s="120" t="s">
        <v>11</v>
      </c>
      <c r="K4" s="120" t="s">
        <v>12</v>
      </c>
      <c r="L4" s="120" t="s">
        <v>13</v>
      </c>
      <c r="M4" s="120" t="s">
        <v>73</v>
      </c>
      <c r="N4" s="120" t="s">
        <v>6</v>
      </c>
      <c r="O4" s="120" t="s">
        <v>7</v>
      </c>
      <c r="P4" s="120" t="s">
        <v>185</v>
      </c>
      <c r="Q4" s="226" t="s">
        <v>43</v>
      </c>
      <c r="R4" s="226" t="s">
        <v>44</v>
      </c>
      <c r="S4" s="13"/>
      <c r="T4" s="13" t="s">
        <v>42</v>
      </c>
      <c r="U4" s="13" t="s">
        <v>162</v>
      </c>
      <c r="V4" s="13" t="s">
        <v>163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348</v>
      </c>
      <c r="AN4" s="13" t="s">
        <v>349</v>
      </c>
      <c r="AO4" t="s">
        <v>350</v>
      </c>
      <c r="AP4" t="s">
        <v>37</v>
      </c>
      <c r="AQ4" t="s">
        <v>31</v>
      </c>
      <c r="AR4" t="s">
        <v>0</v>
      </c>
      <c r="AS4" t="s">
        <v>9</v>
      </c>
      <c r="AT4" t="s">
        <v>145</v>
      </c>
      <c r="AU4" t="s">
        <v>30</v>
      </c>
      <c r="AV4" t="s">
        <v>146</v>
      </c>
      <c r="AW4" t="s">
        <v>154</v>
      </c>
      <c r="AX4" t="s">
        <v>164</v>
      </c>
      <c r="AY4" t="s">
        <v>165</v>
      </c>
      <c r="AZ4" t="s">
        <v>166</v>
      </c>
      <c r="BA4" t="s">
        <v>167</v>
      </c>
      <c r="BB4" t="s">
        <v>168</v>
      </c>
      <c r="BC4" t="s">
        <v>65</v>
      </c>
      <c r="BF4" t="s">
        <v>0</v>
      </c>
      <c r="BG4" t="s">
        <v>174</v>
      </c>
      <c r="BH4" t="s">
        <v>74</v>
      </c>
      <c r="BI4" t="s">
        <v>169</v>
      </c>
      <c r="BJ4" t="s">
        <v>170</v>
      </c>
      <c r="BK4" t="s">
        <v>175</v>
      </c>
      <c r="BL4" t="s">
        <v>176</v>
      </c>
      <c r="BM4" t="s">
        <v>171</v>
      </c>
      <c r="BN4" t="s">
        <v>65</v>
      </c>
      <c r="BO4" t="s">
        <v>172</v>
      </c>
      <c r="BP4" t="s">
        <v>177</v>
      </c>
    </row>
    <row r="5" spans="1:68" ht="16.5">
      <c r="A5" s="122" t="str">
        <f>BF5</f>
        <v>강화교통</v>
      </c>
      <c r="B5" s="123">
        <f>IF(BH5="NULL", E5, BH5)</f>
        <v>1722</v>
      </c>
      <c r="C5" s="124" t="str">
        <f>BN5</f>
        <v>D</v>
      </c>
      <c r="D5" s="125">
        <f>BM5</f>
        <v>0.81797259114595655</v>
      </c>
      <c r="E5" s="126">
        <f>U5</f>
        <v>1722</v>
      </c>
      <c r="F5" s="242" t="str">
        <f>BG5</f>
        <v>17</v>
      </c>
      <c r="G5" s="127" t="str">
        <f>BK5</f>
        <v>70바2504</v>
      </c>
      <c r="H5" s="128">
        <f>BJ5</f>
        <v>2</v>
      </c>
      <c r="I5" s="129">
        <f>BP5</f>
        <v>527.91700000000003</v>
      </c>
      <c r="J5" s="130">
        <f>AB5/AA5</f>
        <v>5.9818321742987138E-2</v>
      </c>
      <c r="K5" s="130">
        <f>AC5/AA5</f>
        <v>0.34225166980985727</v>
      </c>
      <c r="L5" s="130">
        <f>AD5/I5</f>
        <v>0.18563524190355679</v>
      </c>
      <c r="M5" s="131">
        <f>Z5</f>
        <v>12.387</v>
      </c>
      <c r="N5" s="132">
        <f>AE5*100/W5</f>
        <v>0</v>
      </c>
      <c r="O5" s="132">
        <f>AF5*100/W5</f>
        <v>6.250982635527933</v>
      </c>
      <c r="P5" s="227">
        <f>AK5</f>
        <v>1</v>
      </c>
      <c r="Q5" s="228">
        <f>AE5</f>
        <v>0</v>
      </c>
      <c r="R5" s="228">
        <f>AF5</f>
        <v>33</v>
      </c>
      <c r="T5">
        <v>503</v>
      </c>
      <c r="U5">
        <v>1722</v>
      </c>
      <c r="V5" t="s">
        <v>485</v>
      </c>
      <c r="W5">
        <v>527.91700000000003</v>
      </c>
      <c r="X5">
        <v>258.93200000000002</v>
      </c>
      <c r="Y5">
        <v>2.0390000000000001</v>
      </c>
      <c r="Z5">
        <v>12.387</v>
      </c>
      <c r="AA5">
        <v>36.949716000000002</v>
      </c>
      <c r="AB5">
        <v>2.21027</v>
      </c>
      <c r="AC5">
        <v>12.646102000000001</v>
      </c>
      <c r="AD5" s="1">
        <v>98</v>
      </c>
      <c r="AE5">
        <v>0</v>
      </c>
      <c r="AF5">
        <v>33</v>
      </c>
      <c r="AG5">
        <v>68</v>
      </c>
      <c r="AH5">
        <v>14.287444000000001</v>
      </c>
      <c r="AI5">
        <v>63.2</v>
      </c>
      <c r="AJ5">
        <v>0</v>
      </c>
      <c r="AK5">
        <v>1</v>
      </c>
      <c r="AL5">
        <v>9</v>
      </c>
      <c r="AM5" t="s">
        <v>486</v>
      </c>
      <c r="AN5" t="s">
        <v>487</v>
      </c>
      <c r="AO5">
        <v>315.64600000000002</v>
      </c>
      <c r="AR5" t="s">
        <v>118</v>
      </c>
      <c r="AS5" t="s">
        <v>119</v>
      </c>
      <c r="AT5" t="s">
        <v>194</v>
      </c>
      <c r="AU5" t="s">
        <v>485</v>
      </c>
      <c r="AV5" t="s">
        <v>48</v>
      </c>
      <c r="AW5">
        <v>2</v>
      </c>
      <c r="BB5">
        <v>0.81797259114595655</v>
      </c>
      <c r="BC5" t="s">
        <v>67</v>
      </c>
      <c r="BF5" t="s">
        <v>118</v>
      </c>
      <c r="BG5" t="s">
        <v>119</v>
      </c>
      <c r="BH5" t="s">
        <v>485</v>
      </c>
      <c r="BI5">
        <v>1722</v>
      </c>
      <c r="BJ5">
        <v>2</v>
      </c>
      <c r="BK5" t="s">
        <v>194</v>
      </c>
      <c r="BL5" t="s">
        <v>197</v>
      </c>
      <c r="BM5">
        <v>0.81797259114595655</v>
      </c>
      <c r="BN5" t="s">
        <v>67</v>
      </c>
      <c r="BO5" t="s">
        <v>183</v>
      </c>
      <c r="BP5">
        <v>527.91700000000003</v>
      </c>
    </row>
    <row r="6" spans="1:68" ht="16.5">
      <c r="A6" s="106" t="str">
        <f t="shared" ref="A6:A7" si="0">BF6</f>
        <v>강화교통</v>
      </c>
      <c r="B6" s="107">
        <f t="shared" ref="B6:B69" si="1">IF(BH6="NULL", E6, BH6)</f>
        <v>4405</v>
      </c>
      <c r="C6" s="108" t="str">
        <f t="shared" ref="C6:C7" si="2">BN6</f>
        <v>F</v>
      </c>
      <c r="D6" s="109">
        <f t="shared" ref="D6:D7" si="3">BM6</f>
        <v>0.79658056410464972</v>
      </c>
      <c r="E6" s="110">
        <f t="shared" ref="E6:E7" si="4">U6</f>
        <v>4405</v>
      </c>
      <c r="F6" s="244" t="s">
        <v>401</v>
      </c>
      <c r="G6" s="111" t="str">
        <f t="shared" ref="G6:G7" si="5">BK6</f>
        <v>78바3228</v>
      </c>
      <c r="H6" s="112">
        <f t="shared" ref="H6:H7" si="6">BJ6</f>
        <v>4</v>
      </c>
      <c r="I6" s="113">
        <f t="shared" ref="I6:I7" si="7">BP6</f>
        <v>2050.8019999999997</v>
      </c>
      <c r="J6" s="114">
        <f t="shared" ref="J6:J7" si="8">AB6/AA6</f>
        <v>2.8563801948724134E-2</v>
      </c>
      <c r="K6" s="114">
        <f t="shared" ref="K6:K7" si="9">AC6/AA6</f>
        <v>0.3608252485748053</v>
      </c>
      <c r="L6" s="114">
        <f t="shared" ref="L6:L7" si="10">AD6/I6</f>
        <v>0.21455021011292172</v>
      </c>
      <c r="M6" s="115">
        <f t="shared" ref="M6:M7" si="11">Z6</f>
        <v>16.968</v>
      </c>
      <c r="N6" s="116">
        <f t="shared" ref="N6:N7" si="12">AE6*100/W6</f>
        <v>0.63389834806090495</v>
      </c>
      <c r="O6" s="116">
        <f t="shared" ref="O6:O7" si="13">AF6*100/W6</f>
        <v>24.380705694650189</v>
      </c>
      <c r="P6" s="229">
        <f t="shared" ref="P6:P7" si="14">AK6</f>
        <v>23</v>
      </c>
      <c r="Q6" s="230">
        <f t="shared" ref="Q6:Q7" si="15">AE6</f>
        <v>13</v>
      </c>
      <c r="R6" s="230">
        <f t="shared" ref="R6:R7" si="16">AF6</f>
        <v>500</v>
      </c>
      <c r="T6">
        <v>503</v>
      </c>
      <c r="U6">
        <v>4405</v>
      </c>
      <c r="V6" t="s">
        <v>485</v>
      </c>
      <c r="W6">
        <v>2050.8020000000001</v>
      </c>
      <c r="X6">
        <v>914.70899999999995</v>
      </c>
      <c r="Y6">
        <v>2.242</v>
      </c>
      <c r="Z6">
        <v>16.968</v>
      </c>
      <c r="AA6">
        <v>90.955819000000005</v>
      </c>
      <c r="AB6">
        <v>2.5980439999999998</v>
      </c>
      <c r="AC6">
        <v>32.819156</v>
      </c>
      <c r="AD6" s="1">
        <v>440</v>
      </c>
      <c r="AE6">
        <v>13</v>
      </c>
      <c r="AF6">
        <v>500</v>
      </c>
      <c r="AG6">
        <v>101</v>
      </c>
      <c r="AH6">
        <v>22.547232000000001</v>
      </c>
      <c r="AI6">
        <v>13149.9</v>
      </c>
      <c r="AJ6">
        <v>1280</v>
      </c>
      <c r="AK6">
        <v>23</v>
      </c>
      <c r="AL6">
        <v>7178</v>
      </c>
      <c r="AM6" t="s">
        <v>488</v>
      </c>
      <c r="AN6" t="s">
        <v>489</v>
      </c>
      <c r="AO6">
        <v>969.21799999999996</v>
      </c>
      <c r="AR6" t="s">
        <v>118</v>
      </c>
      <c r="AS6" t="s">
        <v>123</v>
      </c>
      <c r="AT6" t="s">
        <v>346</v>
      </c>
      <c r="AU6" t="s">
        <v>485</v>
      </c>
      <c r="AV6" t="s">
        <v>48</v>
      </c>
      <c r="AW6">
        <v>4</v>
      </c>
      <c r="BB6">
        <v>0.79658056410464972</v>
      </c>
      <c r="BC6" t="s">
        <v>70</v>
      </c>
      <c r="BF6" t="s">
        <v>118</v>
      </c>
      <c r="BG6" t="s">
        <v>123</v>
      </c>
      <c r="BH6" t="s">
        <v>485</v>
      </c>
      <c r="BI6">
        <v>4405</v>
      </c>
      <c r="BJ6">
        <v>4</v>
      </c>
      <c r="BK6" t="s">
        <v>346</v>
      </c>
      <c r="BL6" t="s">
        <v>198</v>
      </c>
      <c r="BM6">
        <v>0.79658056410464972</v>
      </c>
      <c r="BN6" t="s">
        <v>70</v>
      </c>
      <c r="BO6" t="s">
        <v>193</v>
      </c>
      <c r="BP6">
        <v>2050.8019999999997</v>
      </c>
    </row>
    <row r="7" spans="1:68" ht="16.5">
      <c r="A7" s="122" t="str">
        <f t="shared" si="0"/>
        <v>강화교통</v>
      </c>
      <c r="B7" s="123" t="str">
        <f t="shared" si="1"/>
        <v>가상현</v>
      </c>
      <c r="C7" s="124" t="str">
        <f t="shared" si="2"/>
        <v>F</v>
      </c>
      <c r="D7" s="125">
        <f t="shared" si="3"/>
        <v>0.79480000000000006</v>
      </c>
      <c r="E7" s="126">
        <f t="shared" si="4"/>
        <v>9345</v>
      </c>
      <c r="F7" s="242" t="str">
        <f t="shared" ref="F7" si="17">BG7</f>
        <v>17</v>
      </c>
      <c r="G7" s="127" t="str">
        <f t="shared" si="5"/>
        <v>70바2504</v>
      </c>
      <c r="H7" s="128">
        <f t="shared" si="6"/>
        <v>1</v>
      </c>
      <c r="I7" s="129">
        <f t="shared" si="7"/>
        <v>2118.3960000000002</v>
      </c>
      <c r="J7" s="130">
        <f t="shared" si="8"/>
        <v>1.4249438285186045E-2</v>
      </c>
      <c r="K7" s="130">
        <f t="shared" si="9"/>
        <v>0.3716232299523104</v>
      </c>
      <c r="L7" s="130">
        <f t="shared" si="10"/>
        <v>0.19118238516311395</v>
      </c>
      <c r="M7" s="131">
        <f t="shared" si="11"/>
        <v>13.327999999999999</v>
      </c>
      <c r="N7" s="132">
        <f t="shared" si="12"/>
        <v>0</v>
      </c>
      <c r="O7" s="132">
        <f t="shared" si="13"/>
        <v>0.99131607121614651</v>
      </c>
      <c r="P7" s="227">
        <f t="shared" si="14"/>
        <v>16</v>
      </c>
      <c r="Q7" s="228">
        <f t="shared" si="15"/>
        <v>0</v>
      </c>
      <c r="R7" s="228">
        <f t="shared" si="16"/>
        <v>21</v>
      </c>
      <c r="T7">
        <v>503</v>
      </c>
      <c r="U7">
        <v>9345</v>
      </c>
      <c r="V7" t="s">
        <v>233</v>
      </c>
      <c r="W7">
        <v>2118.3960000000002</v>
      </c>
      <c r="X7">
        <v>1066.1590000000001</v>
      </c>
      <c r="Y7">
        <v>1.9870000000000001</v>
      </c>
      <c r="Z7">
        <v>13.327999999999999</v>
      </c>
      <c r="AA7">
        <v>143.49274399999999</v>
      </c>
      <c r="AB7">
        <v>2.0446909999999998</v>
      </c>
      <c r="AC7">
        <v>53.325237000000001</v>
      </c>
      <c r="AD7" s="1">
        <v>405</v>
      </c>
      <c r="AE7">
        <v>0</v>
      </c>
      <c r="AF7">
        <v>21</v>
      </c>
      <c r="AG7">
        <v>67</v>
      </c>
      <c r="AH7">
        <v>14.763087000000001</v>
      </c>
      <c r="AI7">
        <v>34.4</v>
      </c>
      <c r="AJ7">
        <v>0</v>
      </c>
      <c r="AK7">
        <v>16</v>
      </c>
      <c r="AL7">
        <v>1492</v>
      </c>
      <c r="AM7" t="s">
        <v>234</v>
      </c>
      <c r="AN7" t="s">
        <v>490</v>
      </c>
      <c r="AO7">
        <v>2118.3960000000002</v>
      </c>
      <c r="AR7" t="s">
        <v>118</v>
      </c>
      <c r="AS7" t="s">
        <v>119</v>
      </c>
      <c r="AT7" t="s">
        <v>194</v>
      </c>
      <c r="AU7" t="s">
        <v>233</v>
      </c>
      <c r="AV7" t="s">
        <v>48</v>
      </c>
      <c r="AW7">
        <v>1</v>
      </c>
      <c r="BB7">
        <v>0.79480000000000006</v>
      </c>
      <c r="BC7" t="s">
        <v>70</v>
      </c>
      <c r="BF7" t="s">
        <v>118</v>
      </c>
      <c r="BG7" t="s">
        <v>119</v>
      </c>
      <c r="BH7" t="s">
        <v>233</v>
      </c>
      <c r="BI7">
        <v>9345</v>
      </c>
      <c r="BJ7">
        <v>1</v>
      </c>
      <c r="BK7" t="s">
        <v>194</v>
      </c>
      <c r="BL7" t="s">
        <v>178</v>
      </c>
      <c r="BM7">
        <v>0.79480000000000006</v>
      </c>
      <c r="BN7" t="s">
        <v>70</v>
      </c>
      <c r="BO7" t="s">
        <v>193</v>
      </c>
      <c r="BP7">
        <v>2118.3960000000002</v>
      </c>
    </row>
    <row r="8" spans="1:68" ht="16.5">
      <c r="A8" s="106" t="str">
        <f t="shared" ref="A8:A71" si="18">BF8</f>
        <v>강화교통</v>
      </c>
      <c r="B8" s="107" t="str">
        <f t="shared" si="1"/>
        <v>강동원</v>
      </c>
      <c r="C8" s="108" t="str">
        <f t="shared" ref="C8:C71" si="19">BN8</f>
        <v>F</v>
      </c>
      <c r="D8" s="109">
        <f t="shared" ref="D8:D71" si="20">BM8</f>
        <v>0.74567567567567561</v>
      </c>
      <c r="E8" s="110">
        <f t="shared" ref="E8:E71" si="21">U8</f>
        <v>3444</v>
      </c>
      <c r="F8" s="243" t="str">
        <f t="shared" ref="F8:F71" si="22">BG8</f>
        <v>60-5</v>
      </c>
      <c r="G8" s="111" t="str">
        <f t="shared" ref="G8:G71" si="23">BK8</f>
        <v>78바3231</v>
      </c>
      <c r="H8" s="112">
        <f t="shared" ref="H8:H71" si="24">BJ8</f>
        <v>1</v>
      </c>
      <c r="I8" s="113">
        <f t="shared" ref="I8:I71" si="25">BP8</f>
        <v>4365.2179999999998</v>
      </c>
      <c r="J8" s="114">
        <f t="shared" ref="J8:J71" si="26">AB8/AA8</f>
        <v>3.6989295361636053E-2</v>
      </c>
      <c r="K8" s="114">
        <f t="shared" ref="K8:K71" si="27">AC8/AA8</f>
        <v>0.23677165642527195</v>
      </c>
      <c r="L8" s="114">
        <f t="shared" ref="L8:L71" si="28">AD8/I8</f>
        <v>0.20732068822221481</v>
      </c>
      <c r="M8" s="115">
        <f t="shared" ref="M8:M71" si="29">Z8</f>
        <v>21.712</v>
      </c>
      <c r="N8" s="116">
        <f t="shared" ref="N8:N71" si="30">AE8*100/W8</f>
        <v>2.2908363339471247E-2</v>
      </c>
      <c r="O8" s="116">
        <f t="shared" ref="O8:O71" si="31">AF8*100/W8</f>
        <v>56.675290901851866</v>
      </c>
      <c r="P8" s="229">
        <f t="shared" ref="P8:P71" si="32">AK8</f>
        <v>39</v>
      </c>
      <c r="Q8" s="230">
        <f t="shared" ref="Q8:Q71" si="33">AE8</f>
        <v>1</v>
      </c>
      <c r="R8" s="230">
        <f t="shared" ref="R8:R71" si="34">AF8</f>
        <v>2474</v>
      </c>
      <c r="T8">
        <v>503</v>
      </c>
      <c r="U8">
        <v>3444</v>
      </c>
      <c r="V8" t="s">
        <v>235</v>
      </c>
      <c r="W8">
        <v>4365.2179999999998</v>
      </c>
      <c r="X8">
        <v>1582.4090000000001</v>
      </c>
      <c r="Y8">
        <v>2.7589999999999999</v>
      </c>
      <c r="Z8">
        <v>21.712</v>
      </c>
      <c r="AA8">
        <v>141.14386200000001</v>
      </c>
      <c r="AB8">
        <v>5.2208119999999996</v>
      </c>
      <c r="AC8">
        <v>33.418866000000001</v>
      </c>
      <c r="AD8" s="1">
        <v>905</v>
      </c>
      <c r="AE8">
        <v>1</v>
      </c>
      <c r="AF8">
        <v>2474</v>
      </c>
      <c r="AG8">
        <v>92</v>
      </c>
      <c r="AH8">
        <v>30.927437000000001</v>
      </c>
      <c r="AI8">
        <v>33789.1</v>
      </c>
      <c r="AJ8">
        <v>5789.4</v>
      </c>
      <c r="AK8">
        <v>39</v>
      </c>
      <c r="AL8">
        <v>6944</v>
      </c>
      <c r="AM8" t="s">
        <v>236</v>
      </c>
      <c r="AN8" t="s">
        <v>491</v>
      </c>
      <c r="AO8">
        <v>4365.2179999999998</v>
      </c>
      <c r="AR8" t="s">
        <v>118</v>
      </c>
      <c r="AS8" t="s">
        <v>120</v>
      </c>
      <c r="AT8" t="s">
        <v>200</v>
      </c>
      <c r="AU8" t="s">
        <v>235</v>
      </c>
      <c r="AV8" t="s">
        <v>48</v>
      </c>
      <c r="AW8">
        <v>1</v>
      </c>
      <c r="BB8">
        <v>0.74567567567567561</v>
      </c>
      <c r="BC8" t="s">
        <v>70</v>
      </c>
      <c r="BF8" t="s">
        <v>118</v>
      </c>
      <c r="BG8" t="s">
        <v>120</v>
      </c>
      <c r="BH8" t="s">
        <v>235</v>
      </c>
      <c r="BI8">
        <v>3444</v>
      </c>
      <c r="BJ8">
        <v>1</v>
      </c>
      <c r="BK8" t="s">
        <v>200</v>
      </c>
      <c r="BL8" t="s">
        <v>178</v>
      </c>
      <c r="BM8">
        <v>0.74567567567567561</v>
      </c>
      <c r="BN8" t="s">
        <v>70</v>
      </c>
      <c r="BO8" t="s">
        <v>193</v>
      </c>
      <c r="BP8">
        <v>4365.2179999999998</v>
      </c>
    </row>
    <row r="9" spans="1:68" ht="16.5">
      <c r="A9" s="122" t="str">
        <f t="shared" si="18"/>
        <v>강화교통</v>
      </c>
      <c r="B9" s="123" t="str">
        <f t="shared" si="1"/>
        <v>고길훈</v>
      </c>
      <c r="C9" s="124" t="str">
        <f t="shared" si="19"/>
        <v>S</v>
      </c>
      <c r="D9" s="125">
        <f t="shared" si="20"/>
        <v>1.0207692307692307</v>
      </c>
      <c r="E9" s="126">
        <f t="shared" si="21"/>
        <v>3986</v>
      </c>
      <c r="F9" s="242" t="str">
        <f t="shared" si="22"/>
        <v>801</v>
      </c>
      <c r="G9" s="127" t="str">
        <f t="shared" si="23"/>
        <v>78바3216</v>
      </c>
      <c r="H9" s="128">
        <f t="shared" si="24"/>
        <v>1</v>
      </c>
      <c r="I9" s="129">
        <f t="shared" si="25"/>
        <v>4802.2560000000003</v>
      </c>
      <c r="J9" s="130">
        <f t="shared" si="26"/>
        <v>0.10738320804323523</v>
      </c>
      <c r="K9" s="130">
        <f t="shared" si="27"/>
        <v>0.2839313214524728</v>
      </c>
      <c r="L9" s="130">
        <f t="shared" si="28"/>
        <v>0.24217784308041884</v>
      </c>
      <c r="M9" s="131">
        <f t="shared" si="29"/>
        <v>14.016</v>
      </c>
      <c r="N9" s="132">
        <f t="shared" si="30"/>
        <v>0.87458894319669744</v>
      </c>
      <c r="O9" s="132">
        <f t="shared" si="31"/>
        <v>23.093312809646132</v>
      </c>
      <c r="P9" s="227">
        <f t="shared" si="32"/>
        <v>47</v>
      </c>
      <c r="Q9" s="228">
        <f t="shared" si="33"/>
        <v>42</v>
      </c>
      <c r="R9" s="228">
        <f t="shared" si="34"/>
        <v>1109</v>
      </c>
      <c r="T9">
        <v>503</v>
      </c>
      <c r="U9">
        <v>3986</v>
      </c>
      <c r="V9" t="s">
        <v>351</v>
      </c>
      <c r="W9">
        <v>4802.2560000000003</v>
      </c>
      <c r="X9">
        <v>1809.7090000000001</v>
      </c>
      <c r="Y9">
        <v>2.6539999999999999</v>
      </c>
      <c r="Z9">
        <v>14.016</v>
      </c>
      <c r="AA9">
        <v>169.76800499999999</v>
      </c>
      <c r="AB9">
        <v>18.230232999999998</v>
      </c>
      <c r="AC9">
        <v>48.202454000000003</v>
      </c>
      <c r="AD9" s="1">
        <v>1163</v>
      </c>
      <c r="AE9">
        <v>42</v>
      </c>
      <c r="AF9">
        <v>1109</v>
      </c>
      <c r="AG9">
        <v>109</v>
      </c>
      <c r="AH9">
        <v>28.287167</v>
      </c>
      <c r="AI9">
        <v>25006.1</v>
      </c>
      <c r="AJ9">
        <v>19110.900000000001</v>
      </c>
      <c r="AK9">
        <v>47</v>
      </c>
      <c r="AL9">
        <v>19764</v>
      </c>
      <c r="AM9" t="s">
        <v>352</v>
      </c>
      <c r="AN9" t="s">
        <v>492</v>
      </c>
      <c r="AO9">
        <v>4802.2560000000003</v>
      </c>
      <c r="AR9" t="s">
        <v>118</v>
      </c>
      <c r="AS9" t="s">
        <v>124</v>
      </c>
      <c r="AT9" t="s">
        <v>347</v>
      </c>
      <c r="AU9" t="s">
        <v>351</v>
      </c>
      <c r="AV9" t="s">
        <v>48</v>
      </c>
      <c r="AW9">
        <v>1</v>
      </c>
      <c r="BB9">
        <v>1.0207692307692307</v>
      </c>
      <c r="BC9" t="s">
        <v>71</v>
      </c>
      <c r="BF9" t="s">
        <v>118</v>
      </c>
      <c r="BG9" t="s">
        <v>124</v>
      </c>
      <c r="BH9" t="s">
        <v>351</v>
      </c>
      <c r="BI9">
        <v>3986</v>
      </c>
      <c r="BJ9">
        <v>1</v>
      </c>
      <c r="BK9" t="s">
        <v>347</v>
      </c>
      <c r="BL9" t="s">
        <v>178</v>
      </c>
      <c r="BM9">
        <v>1.0207692307692307</v>
      </c>
      <c r="BN9" t="s">
        <v>71</v>
      </c>
      <c r="BO9" t="s">
        <v>180</v>
      </c>
      <c r="BP9">
        <v>4802.2560000000003</v>
      </c>
    </row>
    <row r="10" spans="1:68" ht="16.5">
      <c r="A10" s="106" t="str">
        <f t="shared" si="18"/>
        <v>강화교통</v>
      </c>
      <c r="B10" s="107" t="str">
        <f t="shared" si="1"/>
        <v>고봉인</v>
      </c>
      <c r="C10" s="108" t="str">
        <f t="shared" si="19"/>
        <v>C</v>
      </c>
      <c r="D10" s="109">
        <f t="shared" si="20"/>
        <v>0.85576923076923073</v>
      </c>
      <c r="E10" s="110">
        <f t="shared" si="21"/>
        <v>2653</v>
      </c>
      <c r="F10" s="244" t="s">
        <v>401</v>
      </c>
      <c r="G10" s="111" t="str">
        <f t="shared" si="23"/>
        <v>78바3221</v>
      </c>
      <c r="H10" s="112">
        <f t="shared" si="24"/>
        <v>1</v>
      </c>
      <c r="I10" s="113">
        <f t="shared" si="25"/>
        <v>921.81700000000001</v>
      </c>
      <c r="J10" s="114">
        <f t="shared" si="26"/>
        <v>8.1007182400119979E-3</v>
      </c>
      <c r="K10" s="114">
        <f t="shared" si="27"/>
        <v>0.33262392682820169</v>
      </c>
      <c r="L10" s="114">
        <f t="shared" si="28"/>
        <v>0.17682468429200154</v>
      </c>
      <c r="M10" s="115">
        <f t="shared" si="29"/>
        <v>16.481000000000002</v>
      </c>
      <c r="N10" s="116">
        <f t="shared" si="30"/>
        <v>0.10848140140613592</v>
      </c>
      <c r="O10" s="116">
        <f t="shared" si="31"/>
        <v>57.820586949470446</v>
      </c>
      <c r="P10" s="229">
        <f t="shared" si="32"/>
        <v>8</v>
      </c>
      <c r="Q10" s="230">
        <f t="shared" si="33"/>
        <v>1</v>
      </c>
      <c r="R10" s="230">
        <f t="shared" si="34"/>
        <v>533</v>
      </c>
      <c r="T10">
        <v>503</v>
      </c>
      <c r="U10">
        <v>2653</v>
      </c>
      <c r="V10" t="s">
        <v>237</v>
      </c>
      <c r="W10">
        <v>921.81700000000001</v>
      </c>
      <c r="X10">
        <v>414.35399999999998</v>
      </c>
      <c r="Y10">
        <v>2.2250000000000001</v>
      </c>
      <c r="Z10">
        <v>16.481000000000002</v>
      </c>
      <c r="AA10">
        <v>42.553880999999997</v>
      </c>
      <c r="AB10">
        <v>0.344717</v>
      </c>
      <c r="AC10">
        <v>14.154439</v>
      </c>
      <c r="AD10" s="1">
        <v>163</v>
      </c>
      <c r="AE10">
        <v>1</v>
      </c>
      <c r="AF10">
        <v>533</v>
      </c>
      <c r="AG10">
        <v>90</v>
      </c>
      <c r="AH10">
        <v>21.662348000000001</v>
      </c>
      <c r="AI10">
        <v>2211.1999999999998</v>
      </c>
      <c r="AJ10">
        <v>18</v>
      </c>
      <c r="AK10">
        <v>8</v>
      </c>
      <c r="AL10">
        <v>4216</v>
      </c>
      <c r="AM10" t="s">
        <v>238</v>
      </c>
      <c r="AN10" t="s">
        <v>493</v>
      </c>
      <c r="AO10">
        <v>921.81700000000001</v>
      </c>
      <c r="AR10" t="s">
        <v>118</v>
      </c>
      <c r="AS10" t="s">
        <v>121</v>
      </c>
      <c r="AT10" t="s">
        <v>210</v>
      </c>
      <c r="AU10" t="s">
        <v>237</v>
      </c>
      <c r="AV10" t="s">
        <v>48</v>
      </c>
      <c r="AW10">
        <v>1</v>
      </c>
      <c r="BB10">
        <v>0.85576923076923073</v>
      </c>
      <c r="BC10" t="s">
        <v>69</v>
      </c>
      <c r="BF10" t="s">
        <v>118</v>
      </c>
      <c r="BG10" t="s">
        <v>121</v>
      </c>
      <c r="BH10" t="s">
        <v>237</v>
      </c>
      <c r="BI10">
        <v>2653</v>
      </c>
      <c r="BJ10">
        <v>1</v>
      </c>
      <c r="BK10" t="s">
        <v>210</v>
      </c>
      <c r="BL10" t="s">
        <v>178</v>
      </c>
      <c r="BM10">
        <v>0.85576923076923073</v>
      </c>
      <c r="BN10" t="s">
        <v>69</v>
      </c>
      <c r="BO10" t="s">
        <v>181</v>
      </c>
      <c r="BP10">
        <v>921.81700000000001</v>
      </c>
    </row>
    <row r="11" spans="1:68" ht="16.5">
      <c r="A11" s="122" t="str">
        <f t="shared" si="18"/>
        <v>강화교통</v>
      </c>
      <c r="B11" s="123" t="str">
        <f t="shared" si="1"/>
        <v>고상돈</v>
      </c>
      <c r="C11" s="124" t="str">
        <f t="shared" si="19"/>
        <v>D</v>
      </c>
      <c r="D11" s="125">
        <f t="shared" si="20"/>
        <v>0.84843996746870753</v>
      </c>
      <c r="E11" s="126">
        <f t="shared" si="21"/>
        <v>8034</v>
      </c>
      <c r="F11" s="242" t="str">
        <f t="shared" si="22"/>
        <v>71</v>
      </c>
      <c r="G11" s="127" t="str">
        <f t="shared" si="23"/>
        <v>78바3225</v>
      </c>
      <c r="H11" s="128">
        <f t="shared" si="24"/>
        <v>8</v>
      </c>
      <c r="I11" s="129">
        <f t="shared" si="25"/>
        <v>3148.7539999999999</v>
      </c>
      <c r="J11" s="130">
        <f t="shared" si="26"/>
        <v>1.2513529053341245E-2</v>
      </c>
      <c r="K11" s="130">
        <f t="shared" si="27"/>
        <v>0.26954363997179992</v>
      </c>
      <c r="L11" s="130">
        <f t="shared" si="28"/>
        <v>0.20166707211805052</v>
      </c>
      <c r="M11" s="131">
        <f t="shared" si="29"/>
        <v>12.906000000000001</v>
      </c>
      <c r="N11" s="132">
        <f t="shared" si="30"/>
        <v>0.19055156420603198</v>
      </c>
      <c r="O11" s="132">
        <f t="shared" si="31"/>
        <v>12.004748544980014</v>
      </c>
      <c r="P11" s="227">
        <f t="shared" si="32"/>
        <v>9</v>
      </c>
      <c r="Q11" s="228">
        <f t="shared" si="33"/>
        <v>6</v>
      </c>
      <c r="R11" s="228">
        <f t="shared" si="34"/>
        <v>378</v>
      </c>
      <c r="T11">
        <v>503</v>
      </c>
      <c r="U11">
        <v>8034</v>
      </c>
      <c r="V11" t="s">
        <v>402</v>
      </c>
      <c r="W11">
        <v>3148.7539999999999</v>
      </c>
      <c r="X11">
        <v>1219.1289999999999</v>
      </c>
      <c r="Y11">
        <v>2.5830000000000002</v>
      </c>
      <c r="Z11">
        <v>12.906000000000001</v>
      </c>
      <c r="AA11">
        <v>131.83387300000001</v>
      </c>
      <c r="AB11">
        <v>1.649707</v>
      </c>
      <c r="AC11">
        <v>35.534981999999999</v>
      </c>
      <c r="AD11" s="1">
        <v>635</v>
      </c>
      <c r="AE11">
        <v>6</v>
      </c>
      <c r="AF11">
        <v>378</v>
      </c>
      <c r="AG11">
        <v>90</v>
      </c>
      <c r="AH11">
        <v>23.884256000000001</v>
      </c>
      <c r="AI11">
        <v>6294.9</v>
      </c>
      <c r="AJ11">
        <v>209.6</v>
      </c>
      <c r="AK11">
        <v>9</v>
      </c>
      <c r="AL11">
        <v>1368</v>
      </c>
      <c r="AM11" t="s">
        <v>403</v>
      </c>
      <c r="AN11" t="s">
        <v>494</v>
      </c>
      <c r="AO11">
        <v>721.89800000000002</v>
      </c>
      <c r="AR11" t="s">
        <v>118</v>
      </c>
      <c r="AS11" t="s">
        <v>122</v>
      </c>
      <c r="AT11" t="s">
        <v>217</v>
      </c>
      <c r="AU11" t="s">
        <v>402</v>
      </c>
      <c r="AV11" t="s">
        <v>48</v>
      </c>
      <c r="AW11">
        <v>8</v>
      </c>
      <c r="BB11">
        <v>0.84843996746870753</v>
      </c>
      <c r="BC11" t="s">
        <v>67</v>
      </c>
      <c r="BF11" t="s">
        <v>118</v>
      </c>
      <c r="BG11" t="s">
        <v>122</v>
      </c>
      <c r="BH11" t="s">
        <v>402</v>
      </c>
      <c r="BI11">
        <v>8034</v>
      </c>
      <c r="BJ11">
        <v>8</v>
      </c>
      <c r="BK11" t="s">
        <v>217</v>
      </c>
      <c r="BL11" t="s">
        <v>199</v>
      </c>
      <c r="BM11">
        <v>0.84843996746870753</v>
      </c>
      <c r="BN11" t="s">
        <v>67</v>
      </c>
      <c r="BO11" t="s">
        <v>183</v>
      </c>
      <c r="BP11">
        <v>3148.7539999999999</v>
      </c>
    </row>
    <row r="12" spans="1:68" ht="16.5">
      <c r="A12" s="106" t="str">
        <f t="shared" si="18"/>
        <v>강화교통</v>
      </c>
      <c r="B12" s="107" t="str">
        <f t="shared" si="1"/>
        <v>고운성</v>
      </c>
      <c r="C12" s="108" t="str">
        <f t="shared" si="19"/>
        <v>C</v>
      </c>
      <c r="D12" s="109">
        <f t="shared" si="20"/>
        <v>0.8684615384615384</v>
      </c>
      <c r="E12" s="110">
        <f t="shared" si="21"/>
        <v>5222</v>
      </c>
      <c r="F12" s="243" t="str">
        <f t="shared" si="22"/>
        <v>800</v>
      </c>
      <c r="G12" s="111" t="str">
        <f t="shared" si="23"/>
        <v>78바3242</v>
      </c>
      <c r="H12" s="112">
        <f t="shared" si="24"/>
        <v>1</v>
      </c>
      <c r="I12" s="113">
        <f t="shared" si="25"/>
        <v>3030.1959999999999</v>
      </c>
      <c r="J12" s="114">
        <f t="shared" si="26"/>
        <v>1.2129197640962089E-2</v>
      </c>
      <c r="K12" s="114">
        <f t="shared" si="27"/>
        <v>0.34614684946380803</v>
      </c>
      <c r="L12" s="114">
        <f t="shared" si="28"/>
        <v>0.17193607278209067</v>
      </c>
      <c r="M12" s="115">
        <f t="shared" si="29"/>
        <v>13.879</v>
      </c>
      <c r="N12" s="116">
        <f t="shared" si="30"/>
        <v>0.16500582800584518</v>
      </c>
      <c r="O12" s="116">
        <f t="shared" si="31"/>
        <v>28.149994257797186</v>
      </c>
      <c r="P12" s="229">
        <f t="shared" si="32"/>
        <v>28</v>
      </c>
      <c r="Q12" s="230">
        <f t="shared" si="33"/>
        <v>5</v>
      </c>
      <c r="R12" s="230">
        <f t="shared" si="34"/>
        <v>853</v>
      </c>
      <c r="T12">
        <v>503</v>
      </c>
      <c r="U12">
        <v>5222</v>
      </c>
      <c r="V12" t="s">
        <v>353</v>
      </c>
      <c r="W12">
        <v>3030.1959999999999</v>
      </c>
      <c r="X12">
        <v>1341.8050000000001</v>
      </c>
      <c r="Y12">
        <v>2.258</v>
      </c>
      <c r="Z12">
        <v>13.879</v>
      </c>
      <c r="AA12">
        <v>144.233036</v>
      </c>
      <c r="AB12">
        <v>1.749431</v>
      </c>
      <c r="AC12">
        <v>49.925811000000003</v>
      </c>
      <c r="AD12" s="1">
        <v>521</v>
      </c>
      <c r="AE12">
        <v>5</v>
      </c>
      <c r="AF12">
        <v>853</v>
      </c>
      <c r="AG12">
        <v>100</v>
      </c>
      <c r="AH12">
        <v>21.009028000000001</v>
      </c>
      <c r="AI12">
        <v>13676.5</v>
      </c>
      <c r="AJ12">
        <v>440.8</v>
      </c>
      <c r="AK12">
        <v>28</v>
      </c>
      <c r="AL12">
        <v>6525</v>
      </c>
      <c r="AM12" t="s">
        <v>354</v>
      </c>
      <c r="AN12" t="s">
        <v>495</v>
      </c>
      <c r="AO12">
        <v>3030.1959999999999</v>
      </c>
      <c r="AR12" t="s">
        <v>118</v>
      </c>
      <c r="AS12" t="s">
        <v>123</v>
      </c>
      <c r="AT12" t="s">
        <v>230</v>
      </c>
      <c r="AU12" t="s">
        <v>353</v>
      </c>
      <c r="AV12" t="s">
        <v>48</v>
      </c>
      <c r="AW12">
        <v>1</v>
      </c>
      <c r="BB12">
        <v>0.8684615384615384</v>
      </c>
      <c r="BC12" t="s">
        <v>69</v>
      </c>
      <c r="BF12" t="s">
        <v>118</v>
      </c>
      <c r="BG12" t="s">
        <v>123</v>
      </c>
      <c r="BH12" t="s">
        <v>353</v>
      </c>
      <c r="BI12">
        <v>5222</v>
      </c>
      <c r="BJ12">
        <v>1</v>
      </c>
      <c r="BK12" t="s">
        <v>230</v>
      </c>
      <c r="BL12" t="s">
        <v>178</v>
      </c>
      <c r="BM12">
        <v>0.8684615384615384</v>
      </c>
      <c r="BN12" t="s">
        <v>69</v>
      </c>
      <c r="BO12" t="s">
        <v>181</v>
      </c>
      <c r="BP12">
        <v>3030.1959999999999</v>
      </c>
    </row>
    <row r="13" spans="1:68" ht="16.5">
      <c r="A13" s="122" t="str">
        <f t="shared" si="18"/>
        <v>강화교통</v>
      </c>
      <c r="B13" s="123" t="str">
        <f t="shared" si="1"/>
        <v>고정복</v>
      </c>
      <c r="C13" s="124" t="str">
        <f t="shared" si="19"/>
        <v>F</v>
      </c>
      <c r="D13" s="125">
        <f t="shared" si="20"/>
        <v>0.75595737771463367</v>
      </c>
      <c r="E13" s="126">
        <f t="shared" si="21"/>
        <v>2993</v>
      </c>
      <c r="F13" s="242" t="str">
        <f t="shared" si="22"/>
        <v>17</v>
      </c>
      <c r="G13" s="127" t="str">
        <f t="shared" si="23"/>
        <v>70바3719</v>
      </c>
      <c r="H13" s="128">
        <f t="shared" si="24"/>
        <v>2</v>
      </c>
      <c r="I13" s="129">
        <f t="shared" si="25"/>
        <v>445.70400000000001</v>
      </c>
      <c r="J13" s="130">
        <f t="shared" si="26"/>
        <v>1.8073976525909589E-2</v>
      </c>
      <c r="K13" s="130">
        <f t="shared" si="27"/>
        <v>0.36997560082608133</v>
      </c>
      <c r="L13" s="130">
        <f t="shared" si="28"/>
        <v>0.17500403855473587</v>
      </c>
      <c r="M13" s="131">
        <f t="shared" si="29"/>
        <v>13.061999999999999</v>
      </c>
      <c r="N13" s="132">
        <f t="shared" si="30"/>
        <v>0.44872830398650226</v>
      </c>
      <c r="O13" s="132">
        <f t="shared" si="31"/>
        <v>7.8527453197637893</v>
      </c>
      <c r="P13" s="227">
        <f t="shared" si="32"/>
        <v>3</v>
      </c>
      <c r="Q13" s="228">
        <f t="shared" si="33"/>
        <v>2</v>
      </c>
      <c r="R13" s="228">
        <f t="shared" si="34"/>
        <v>35</v>
      </c>
      <c r="T13">
        <v>503</v>
      </c>
      <c r="U13">
        <v>2993</v>
      </c>
      <c r="V13" t="s">
        <v>239</v>
      </c>
      <c r="W13">
        <v>445.70400000000001</v>
      </c>
      <c r="X13">
        <v>231.447</v>
      </c>
      <c r="Y13">
        <v>1.9259999999999999</v>
      </c>
      <c r="Z13">
        <v>13.061999999999999</v>
      </c>
      <c r="AA13">
        <v>31.106380999999999</v>
      </c>
      <c r="AB13">
        <v>0.56221600000000005</v>
      </c>
      <c r="AC13">
        <v>11.508602</v>
      </c>
      <c r="AD13" s="1">
        <v>78</v>
      </c>
      <c r="AE13">
        <v>2</v>
      </c>
      <c r="AF13">
        <v>35</v>
      </c>
      <c r="AG13">
        <v>71</v>
      </c>
      <c r="AH13">
        <v>14.328378000000001</v>
      </c>
      <c r="AI13">
        <v>52.5</v>
      </c>
      <c r="AJ13">
        <v>0</v>
      </c>
      <c r="AK13">
        <v>3</v>
      </c>
      <c r="AL13">
        <v>308</v>
      </c>
      <c r="AM13" t="s">
        <v>240</v>
      </c>
      <c r="AN13" t="s">
        <v>496</v>
      </c>
      <c r="AO13">
        <v>231.98400000000001</v>
      </c>
      <c r="AR13" t="s">
        <v>118</v>
      </c>
      <c r="AS13" t="s">
        <v>119</v>
      </c>
      <c r="AT13" t="s">
        <v>196</v>
      </c>
      <c r="AU13" t="s">
        <v>239</v>
      </c>
      <c r="AV13" t="s">
        <v>48</v>
      </c>
      <c r="AW13">
        <v>2</v>
      </c>
      <c r="BB13">
        <v>0.75595737771463367</v>
      </c>
      <c r="BC13" t="s">
        <v>70</v>
      </c>
      <c r="BF13" t="s">
        <v>118</v>
      </c>
      <c r="BG13" t="s">
        <v>119</v>
      </c>
      <c r="BH13" t="s">
        <v>239</v>
      </c>
      <c r="BI13">
        <v>2993</v>
      </c>
      <c r="BJ13">
        <v>2</v>
      </c>
      <c r="BK13" t="s">
        <v>196</v>
      </c>
      <c r="BL13" t="s">
        <v>194</v>
      </c>
      <c r="BM13">
        <v>0.75595737771463367</v>
      </c>
      <c r="BN13" t="s">
        <v>70</v>
      </c>
      <c r="BO13" t="s">
        <v>193</v>
      </c>
      <c r="BP13">
        <v>445.70400000000001</v>
      </c>
    </row>
    <row r="14" spans="1:68" ht="16.5">
      <c r="A14" s="106" t="str">
        <f t="shared" si="18"/>
        <v>강화교통</v>
      </c>
      <c r="B14" s="107" t="str">
        <f t="shared" si="1"/>
        <v>구택회</v>
      </c>
      <c r="C14" s="108" t="str">
        <f t="shared" si="19"/>
        <v>A</v>
      </c>
      <c r="D14" s="109">
        <f t="shared" si="20"/>
        <v>0.96153846153846145</v>
      </c>
      <c r="E14" s="110">
        <f t="shared" si="21"/>
        <v>2264</v>
      </c>
      <c r="F14" s="243" t="str">
        <f t="shared" si="22"/>
        <v>800</v>
      </c>
      <c r="G14" s="111" t="str">
        <f t="shared" si="23"/>
        <v>78바3241</v>
      </c>
      <c r="H14" s="112">
        <f t="shared" si="24"/>
        <v>1</v>
      </c>
      <c r="I14" s="113">
        <f t="shared" si="25"/>
        <v>3469.77</v>
      </c>
      <c r="J14" s="114">
        <f t="shared" si="26"/>
        <v>6.0322640755511615E-3</v>
      </c>
      <c r="K14" s="114">
        <f t="shared" si="27"/>
        <v>0.35000366200579641</v>
      </c>
      <c r="L14" s="114">
        <f t="shared" si="28"/>
        <v>0.24007354954362969</v>
      </c>
      <c r="M14" s="115">
        <f t="shared" si="29"/>
        <v>12.074</v>
      </c>
      <c r="N14" s="116">
        <f t="shared" si="30"/>
        <v>0.51876637356366562</v>
      </c>
      <c r="O14" s="116">
        <f t="shared" si="31"/>
        <v>16.197038996821114</v>
      </c>
      <c r="P14" s="229">
        <f t="shared" si="32"/>
        <v>6</v>
      </c>
      <c r="Q14" s="230">
        <f t="shared" si="33"/>
        <v>18</v>
      </c>
      <c r="R14" s="230">
        <f t="shared" si="34"/>
        <v>562</v>
      </c>
      <c r="T14">
        <v>503</v>
      </c>
      <c r="U14">
        <v>2264</v>
      </c>
      <c r="V14" t="s">
        <v>428</v>
      </c>
      <c r="W14">
        <v>3469.77</v>
      </c>
      <c r="X14">
        <v>1387.875</v>
      </c>
      <c r="Y14">
        <v>2.5</v>
      </c>
      <c r="Z14">
        <v>12.074</v>
      </c>
      <c r="AA14">
        <v>159.325253</v>
      </c>
      <c r="AB14">
        <v>0.96109199999999995</v>
      </c>
      <c r="AC14">
        <v>55.764422000000003</v>
      </c>
      <c r="AD14" s="1">
        <v>833</v>
      </c>
      <c r="AE14">
        <v>18</v>
      </c>
      <c r="AF14">
        <v>562</v>
      </c>
      <c r="AG14">
        <v>89</v>
      </c>
      <c r="AH14">
        <v>21.777902999999998</v>
      </c>
      <c r="AI14">
        <v>22583.7</v>
      </c>
      <c r="AJ14">
        <v>326.7</v>
      </c>
      <c r="AK14">
        <v>6</v>
      </c>
      <c r="AL14">
        <v>675</v>
      </c>
      <c r="AM14" t="s">
        <v>429</v>
      </c>
      <c r="AN14" t="s">
        <v>497</v>
      </c>
      <c r="AO14">
        <v>3469.77</v>
      </c>
      <c r="AR14" t="s">
        <v>118</v>
      </c>
      <c r="AS14" t="s">
        <v>123</v>
      </c>
      <c r="AT14" t="s">
        <v>412</v>
      </c>
      <c r="AU14" t="s">
        <v>428</v>
      </c>
      <c r="AV14" t="s">
        <v>48</v>
      </c>
      <c r="AW14">
        <v>1</v>
      </c>
      <c r="BB14">
        <v>0.96153846153846145</v>
      </c>
      <c r="BC14" t="s">
        <v>66</v>
      </c>
      <c r="BF14" t="s">
        <v>118</v>
      </c>
      <c r="BG14" t="s">
        <v>123</v>
      </c>
      <c r="BH14" t="s">
        <v>428</v>
      </c>
      <c r="BI14">
        <v>2264</v>
      </c>
      <c r="BJ14">
        <v>1</v>
      </c>
      <c r="BK14" t="s">
        <v>412</v>
      </c>
      <c r="BL14" t="s">
        <v>178</v>
      </c>
      <c r="BM14">
        <v>0.96153846153846145</v>
      </c>
      <c r="BN14" t="s">
        <v>66</v>
      </c>
      <c r="BO14" t="s">
        <v>182</v>
      </c>
      <c r="BP14">
        <v>3469.77</v>
      </c>
    </row>
    <row r="15" spans="1:68" ht="16.5">
      <c r="A15" s="122" t="str">
        <f t="shared" si="18"/>
        <v>강화교통</v>
      </c>
      <c r="B15" s="123" t="str">
        <f t="shared" si="1"/>
        <v>김광선</v>
      </c>
      <c r="C15" s="124" t="str">
        <f t="shared" si="19"/>
        <v>D</v>
      </c>
      <c r="D15" s="125">
        <f t="shared" si="20"/>
        <v>0.83571428571428574</v>
      </c>
      <c r="E15" s="126">
        <f t="shared" si="21"/>
        <v>3378</v>
      </c>
      <c r="F15" s="242" t="str">
        <f t="shared" si="22"/>
        <v>70</v>
      </c>
      <c r="G15" s="127" t="str">
        <f t="shared" si="23"/>
        <v>78바3215</v>
      </c>
      <c r="H15" s="128">
        <f t="shared" si="24"/>
        <v>1</v>
      </c>
      <c r="I15" s="129">
        <f t="shared" si="25"/>
        <v>2510.6120000000001</v>
      </c>
      <c r="J15" s="130">
        <f t="shared" si="26"/>
        <v>8.012411123258345E-3</v>
      </c>
      <c r="K15" s="130">
        <f t="shared" si="27"/>
        <v>0.29797302159684091</v>
      </c>
      <c r="L15" s="130">
        <f t="shared" si="28"/>
        <v>0.21747685424908347</v>
      </c>
      <c r="M15" s="131">
        <f t="shared" si="29"/>
        <v>13.284000000000001</v>
      </c>
      <c r="N15" s="132">
        <f t="shared" si="30"/>
        <v>2.7085029466918824</v>
      </c>
      <c r="O15" s="132">
        <f t="shared" si="31"/>
        <v>3.5847833117980792</v>
      </c>
      <c r="P15" s="227">
        <f t="shared" si="32"/>
        <v>5</v>
      </c>
      <c r="Q15" s="228">
        <f t="shared" si="33"/>
        <v>68</v>
      </c>
      <c r="R15" s="228">
        <f t="shared" si="34"/>
        <v>90</v>
      </c>
      <c r="T15">
        <v>503</v>
      </c>
      <c r="U15">
        <v>3378</v>
      </c>
      <c r="V15" t="s">
        <v>241</v>
      </c>
      <c r="W15">
        <v>2510.6120000000001</v>
      </c>
      <c r="X15">
        <v>1073.039</v>
      </c>
      <c r="Y15">
        <v>2.34</v>
      </c>
      <c r="Z15">
        <v>13.284000000000001</v>
      </c>
      <c r="AA15">
        <v>116.656645</v>
      </c>
      <c r="AB15">
        <v>0.934701</v>
      </c>
      <c r="AC15">
        <v>34.760533000000002</v>
      </c>
      <c r="AD15" s="1">
        <v>546</v>
      </c>
      <c r="AE15">
        <v>68</v>
      </c>
      <c r="AF15">
        <v>90</v>
      </c>
      <c r="AG15">
        <v>76</v>
      </c>
      <c r="AH15">
        <v>21.521380000000001</v>
      </c>
      <c r="AI15">
        <v>3281.7</v>
      </c>
      <c r="AJ15">
        <v>0</v>
      </c>
      <c r="AK15">
        <v>5</v>
      </c>
      <c r="AL15">
        <v>361</v>
      </c>
      <c r="AM15" t="s">
        <v>242</v>
      </c>
      <c r="AN15" t="s">
        <v>498</v>
      </c>
      <c r="AO15">
        <v>2510.6120000000001</v>
      </c>
      <c r="AR15" t="s">
        <v>118</v>
      </c>
      <c r="AS15" t="s">
        <v>121</v>
      </c>
      <c r="AT15" t="s">
        <v>208</v>
      </c>
      <c r="AU15" t="s">
        <v>241</v>
      </c>
      <c r="AV15" t="s">
        <v>48</v>
      </c>
      <c r="AW15">
        <v>1</v>
      </c>
      <c r="BB15">
        <v>0.83571428571428574</v>
      </c>
      <c r="BC15" t="s">
        <v>67</v>
      </c>
      <c r="BF15" t="s">
        <v>118</v>
      </c>
      <c r="BG15" t="s">
        <v>121</v>
      </c>
      <c r="BH15" t="s">
        <v>241</v>
      </c>
      <c r="BI15">
        <v>3378</v>
      </c>
      <c r="BJ15">
        <v>1</v>
      </c>
      <c r="BK15" t="s">
        <v>208</v>
      </c>
      <c r="BL15" t="s">
        <v>178</v>
      </c>
      <c r="BM15">
        <v>0.83571428571428574</v>
      </c>
      <c r="BN15" t="s">
        <v>67</v>
      </c>
      <c r="BO15" t="s">
        <v>183</v>
      </c>
      <c r="BP15">
        <v>2510.6120000000001</v>
      </c>
    </row>
    <row r="16" spans="1:68" ht="16.5">
      <c r="A16" s="106" t="str">
        <f t="shared" si="18"/>
        <v>강화교통</v>
      </c>
      <c r="B16" s="107" t="str">
        <f t="shared" si="1"/>
        <v>김광운</v>
      </c>
      <c r="C16" s="108" t="str">
        <f t="shared" si="19"/>
        <v>F</v>
      </c>
      <c r="D16" s="109">
        <f t="shared" si="20"/>
        <v>0.72892857142857148</v>
      </c>
      <c r="E16" s="110">
        <f t="shared" si="21"/>
        <v>972</v>
      </c>
      <c r="F16" s="243" t="str">
        <f t="shared" si="22"/>
        <v>70</v>
      </c>
      <c r="G16" s="111" t="str">
        <f t="shared" si="23"/>
        <v>78바3213</v>
      </c>
      <c r="H16" s="112">
        <f t="shared" si="24"/>
        <v>1</v>
      </c>
      <c r="I16" s="113">
        <f t="shared" si="25"/>
        <v>1017.948</v>
      </c>
      <c r="J16" s="114">
        <f t="shared" si="26"/>
        <v>1.8755093807441579E-2</v>
      </c>
      <c r="K16" s="114">
        <f t="shared" si="27"/>
        <v>0.31626839212470403</v>
      </c>
      <c r="L16" s="114">
        <f t="shared" si="28"/>
        <v>0.19057947950189991</v>
      </c>
      <c r="M16" s="115">
        <f t="shared" si="29"/>
        <v>18.201000000000001</v>
      </c>
      <c r="N16" s="116">
        <f t="shared" si="30"/>
        <v>0</v>
      </c>
      <c r="O16" s="116">
        <f t="shared" si="31"/>
        <v>36.838816914027042</v>
      </c>
      <c r="P16" s="229">
        <f t="shared" si="32"/>
        <v>10</v>
      </c>
      <c r="Q16" s="230">
        <f t="shared" si="33"/>
        <v>0</v>
      </c>
      <c r="R16" s="230">
        <f t="shared" si="34"/>
        <v>375</v>
      </c>
      <c r="T16">
        <v>503</v>
      </c>
      <c r="U16">
        <v>972</v>
      </c>
      <c r="V16" t="s">
        <v>243</v>
      </c>
      <c r="W16">
        <v>1017.948</v>
      </c>
      <c r="X16">
        <v>498.80500000000001</v>
      </c>
      <c r="Y16">
        <v>2.0409999999999999</v>
      </c>
      <c r="Z16">
        <v>18.201000000000001</v>
      </c>
      <c r="AA16">
        <v>46.446102000000003</v>
      </c>
      <c r="AB16">
        <v>0.87110100000000001</v>
      </c>
      <c r="AC16">
        <v>14.689434</v>
      </c>
      <c r="AD16" s="1">
        <v>194</v>
      </c>
      <c r="AE16">
        <v>0</v>
      </c>
      <c r="AF16">
        <v>375</v>
      </c>
      <c r="AG16">
        <v>77</v>
      </c>
      <c r="AH16">
        <v>21.916758000000002</v>
      </c>
      <c r="AI16">
        <v>2989.1</v>
      </c>
      <c r="AJ16">
        <v>0</v>
      </c>
      <c r="AK16">
        <v>10</v>
      </c>
      <c r="AL16">
        <v>1103</v>
      </c>
      <c r="AM16" t="s">
        <v>244</v>
      </c>
      <c r="AN16" t="s">
        <v>499</v>
      </c>
      <c r="AO16">
        <v>1017.948</v>
      </c>
      <c r="AR16" t="s">
        <v>118</v>
      </c>
      <c r="AS16" t="s">
        <v>121</v>
      </c>
      <c r="AT16" t="s">
        <v>206</v>
      </c>
      <c r="AU16" t="s">
        <v>243</v>
      </c>
      <c r="AV16" t="s">
        <v>48</v>
      </c>
      <c r="AW16">
        <v>1</v>
      </c>
      <c r="BB16">
        <v>0.72892857142857148</v>
      </c>
      <c r="BC16" t="s">
        <v>70</v>
      </c>
      <c r="BF16" t="s">
        <v>118</v>
      </c>
      <c r="BG16" t="s">
        <v>121</v>
      </c>
      <c r="BH16" t="s">
        <v>243</v>
      </c>
      <c r="BI16">
        <v>972</v>
      </c>
      <c r="BJ16">
        <v>1</v>
      </c>
      <c r="BK16" t="s">
        <v>206</v>
      </c>
      <c r="BL16" t="s">
        <v>178</v>
      </c>
      <c r="BM16">
        <v>0.72892857142857148</v>
      </c>
      <c r="BN16" t="s">
        <v>70</v>
      </c>
      <c r="BO16" t="s">
        <v>193</v>
      </c>
      <c r="BP16">
        <v>1017.948</v>
      </c>
    </row>
    <row r="17" spans="1:68" ht="16.5">
      <c r="A17" s="122" t="str">
        <f t="shared" si="18"/>
        <v>강화교통</v>
      </c>
      <c r="B17" s="123" t="str">
        <f t="shared" si="1"/>
        <v>김광제</v>
      </c>
      <c r="C17" s="124" t="str">
        <f t="shared" si="19"/>
        <v>F</v>
      </c>
      <c r="D17" s="125">
        <f t="shared" si="20"/>
        <v>0.69333333333333336</v>
      </c>
      <c r="E17" s="126">
        <f t="shared" si="21"/>
        <v>8368</v>
      </c>
      <c r="F17" s="242" t="str">
        <f t="shared" si="22"/>
        <v>800</v>
      </c>
      <c r="G17" s="127" t="str">
        <f t="shared" si="23"/>
        <v>78바3210</v>
      </c>
      <c r="H17" s="128">
        <f t="shared" si="24"/>
        <v>1</v>
      </c>
      <c r="I17" s="129">
        <f t="shared" si="25"/>
        <v>4028.98</v>
      </c>
      <c r="J17" s="130">
        <f t="shared" si="26"/>
        <v>2.4827429959069669E-2</v>
      </c>
      <c r="K17" s="130">
        <f t="shared" si="27"/>
        <v>0.35435638640885958</v>
      </c>
      <c r="L17" s="130">
        <f t="shared" si="28"/>
        <v>0.24646436567071567</v>
      </c>
      <c r="M17" s="131">
        <f t="shared" si="29"/>
        <v>20.260999999999999</v>
      </c>
      <c r="N17" s="132">
        <f t="shared" si="30"/>
        <v>0.17374124468227689</v>
      </c>
      <c r="O17" s="132">
        <f t="shared" si="31"/>
        <v>23.827370699283691</v>
      </c>
      <c r="P17" s="227">
        <f t="shared" si="32"/>
        <v>11</v>
      </c>
      <c r="Q17" s="228">
        <f t="shared" si="33"/>
        <v>7</v>
      </c>
      <c r="R17" s="228">
        <f t="shared" si="34"/>
        <v>960</v>
      </c>
      <c r="T17">
        <v>503</v>
      </c>
      <c r="U17">
        <v>8368</v>
      </c>
      <c r="V17" t="s">
        <v>355</v>
      </c>
      <c r="W17">
        <v>4028.98</v>
      </c>
      <c r="X17">
        <v>2152.0819999999999</v>
      </c>
      <c r="Y17">
        <v>1.8720000000000001</v>
      </c>
      <c r="Z17">
        <v>20.260999999999999</v>
      </c>
      <c r="AA17">
        <v>183.09551200000001</v>
      </c>
      <c r="AB17">
        <v>4.5457910000000004</v>
      </c>
      <c r="AC17">
        <v>64.881063999999995</v>
      </c>
      <c r="AD17" s="1">
        <v>993</v>
      </c>
      <c r="AE17">
        <v>7</v>
      </c>
      <c r="AF17">
        <v>960</v>
      </c>
      <c r="AG17">
        <v>97</v>
      </c>
      <c r="AH17">
        <v>22.004798999999998</v>
      </c>
      <c r="AI17">
        <v>20171.2</v>
      </c>
      <c r="AJ17">
        <v>1528.1</v>
      </c>
      <c r="AK17">
        <v>11</v>
      </c>
      <c r="AL17">
        <v>1183</v>
      </c>
      <c r="AM17" t="s">
        <v>356</v>
      </c>
      <c r="AN17" t="s">
        <v>500</v>
      </c>
      <c r="AO17">
        <v>4028.98</v>
      </c>
      <c r="AR17" t="s">
        <v>118</v>
      </c>
      <c r="AS17" t="s">
        <v>123</v>
      </c>
      <c r="AT17" t="s">
        <v>225</v>
      </c>
      <c r="AU17" t="s">
        <v>355</v>
      </c>
      <c r="AV17" t="s">
        <v>48</v>
      </c>
      <c r="AW17">
        <v>1</v>
      </c>
      <c r="BB17">
        <v>0.69333333333333336</v>
      </c>
      <c r="BC17" t="s">
        <v>70</v>
      </c>
      <c r="BF17" t="s">
        <v>118</v>
      </c>
      <c r="BG17" t="s">
        <v>123</v>
      </c>
      <c r="BH17" t="s">
        <v>355</v>
      </c>
      <c r="BI17">
        <v>8368</v>
      </c>
      <c r="BJ17">
        <v>1</v>
      </c>
      <c r="BK17" t="s">
        <v>225</v>
      </c>
      <c r="BL17" t="s">
        <v>178</v>
      </c>
      <c r="BM17">
        <v>0.69333333333333336</v>
      </c>
      <c r="BN17" t="s">
        <v>70</v>
      </c>
      <c r="BO17" t="s">
        <v>193</v>
      </c>
      <c r="BP17">
        <v>4028.98</v>
      </c>
    </row>
    <row r="18" spans="1:68" ht="16.5">
      <c r="A18" s="106" t="str">
        <f t="shared" si="18"/>
        <v>강화교통</v>
      </c>
      <c r="B18" s="107" t="str">
        <f t="shared" si="1"/>
        <v>김덕호</v>
      </c>
      <c r="C18" s="108" t="str">
        <f t="shared" si="19"/>
        <v>F</v>
      </c>
      <c r="D18" s="109">
        <f t="shared" si="20"/>
        <v>0.69593199280689133</v>
      </c>
      <c r="E18" s="110">
        <f t="shared" si="21"/>
        <v>2724</v>
      </c>
      <c r="F18" s="243" t="s">
        <v>401</v>
      </c>
      <c r="G18" s="111" t="str">
        <f t="shared" si="23"/>
        <v>78바3237</v>
      </c>
      <c r="H18" s="112">
        <f t="shared" si="24"/>
        <v>5</v>
      </c>
      <c r="I18" s="113">
        <f t="shared" si="25"/>
        <v>3547.5039999999999</v>
      </c>
      <c r="J18" s="114">
        <f t="shared" si="26"/>
        <v>9.2382849322247725E-3</v>
      </c>
      <c r="K18" s="114">
        <f t="shared" si="27"/>
        <v>0.32413975060069594</v>
      </c>
      <c r="L18" s="114">
        <f t="shared" si="28"/>
        <v>0.24806173580072075</v>
      </c>
      <c r="M18" s="115">
        <f t="shared" si="29"/>
        <v>19.056999999999999</v>
      </c>
      <c r="N18" s="116">
        <f t="shared" si="30"/>
        <v>0.22551066890974614</v>
      </c>
      <c r="O18" s="116">
        <f t="shared" si="31"/>
        <v>35.546119186898736</v>
      </c>
      <c r="P18" s="229">
        <f t="shared" si="32"/>
        <v>19</v>
      </c>
      <c r="Q18" s="230">
        <f t="shared" si="33"/>
        <v>8</v>
      </c>
      <c r="R18" s="230">
        <f t="shared" si="34"/>
        <v>1261</v>
      </c>
      <c r="T18">
        <v>503</v>
      </c>
      <c r="U18">
        <v>2724</v>
      </c>
      <c r="V18" t="s">
        <v>173</v>
      </c>
      <c r="W18">
        <v>3547.5039999999999</v>
      </c>
      <c r="X18">
        <v>1737.876</v>
      </c>
      <c r="Y18">
        <v>2.0409999999999999</v>
      </c>
      <c r="Z18">
        <v>19.056999999999999</v>
      </c>
      <c r="AA18">
        <v>156.53219300000001</v>
      </c>
      <c r="AB18">
        <v>1.446089</v>
      </c>
      <c r="AC18">
        <v>50.738306000000001</v>
      </c>
      <c r="AD18" s="1">
        <v>880</v>
      </c>
      <c r="AE18">
        <v>8</v>
      </c>
      <c r="AF18">
        <v>1261</v>
      </c>
      <c r="AG18">
        <v>100</v>
      </c>
      <c r="AH18">
        <v>22.663094999999998</v>
      </c>
      <c r="AI18">
        <v>9988.2999999999993</v>
      </c>
      <c r="AJ18">
        <v>580.79999999999995</v>
      </c>
      <c r="AK18">
        <v>19</v>
      </c>
      <c r="AL18">
        <v>3997</v>
      </c>
      <c r="AM18" t="s">
        <v>245</v>
      </c>
      <c r="AN18" t="s">
        <v>501</v>
      </c>
      <c r="AO18">
        <v>1437.098</v>
      </c>
      <c r="AR18" t="s">
        <v>118</v>
      </c>
      <c r="AS18" t="s">
        <v>122</v>
      </c>
      <c r="AT18" t="s">
        <v>221</v>
      </c>
      <c r="AU18" t="s">
        <v>173</v>
      </c>
      <c r="AV18" t="s">
        <v>48</v>
      </c>
      <c r="AW18">
        <v>5</v>
      </c>
      <c r="BB18">
        <v>0.69593199280689133</v>
      </c>
      <c r="BC18" t="s">
        <v>70</v>
      </c>
      <c r="BF18" t="s">
        <v>118</v>
      </c>
      <c r="BG18" t="s">
        <v>122</v>
      </c>
      <c r="BH18" t="s">
        <v>173</v>
      </c>
      <c r="BI18">
        <v>2724</v>
      </c>
      <c r="BJ18">
        <v>5</v>
      </c>
      <c r="BK18" t="s">
        <v>221</v>
      </c>
      <c r="BL18" t="s">
        <v>214</v>
      </c>
      <c r="BM18">
        <v>0.69593199280689133</v>
      </c>
      <c r="BN18" t="s">
        <v>70</v>
      </c>
      <c r="BO18" t="s">
        <v>193</v>
      </c>
      <c r="BP18">
        <v>3547.5039999999999</v>
      </c>
    </row>
    <row r="19" spans="1:68" ht="16.5">
      <c r="A19" s="122" t="str">
        <f t="shared" si="18"/>
        <v>강화교통</v>
      </c>
      <c r="B19" s="123" t="str">
        <f t="shared" si="1"/>
        <v>김동진</v>
      </c>
      <c r="C19" s="124" t="str">
        <f t="shared" si="19"/>
        <v>B</v>
      </c>
      <c r="D19" s="125">
        <f t="shared" si="20"/>
        <v>0.90389002059139867</v>
      </c>
      <c r="E19" s="126">
        <f t="shared" si="21"/>
        <v>9192</v>
      </c>
      <c r="F19" s="242" t="str">
        <f t="shared" si="22"/>
        <v>800</v>
      </c>
      <c r="G19" s="127" t="str">
        <f t="shared" si="23"/>
        <v>70바3711</v>
      </c>
      <c r="H19" s="128">
        <f t="shared" si="24"/>
        <v>7</v>
      </c>
      <c r="I19" s="129">
        <f t="shared" si="25"/>
        <v>2769.402</v>
      </c>
      <c r="J19" s="130">
        <f t="shared" si="26"/>
        <v>1.5610067209845859E-2</v>
      </c>
      <c r="K19" s="130">
        <f t="shared" si="27"/>
        <v>0.31615466247880641</v>
      </c>
      <c r="L19" s="130">
        <f t="shared" si="28"/>
        <v>0.30187022324675145</v>
      </c>
      <c r="M19" s="131">
        <f t="shared" si="29"/>
        <v>15.124000000000001</v>
      </c>
      <c r="N19" s="132">
        <f t="shared" si="30"/>
        <v>1.5526817702883149</v>
      </c>
      <c r="O19" s="132">
        <f t="shared" si="31"/>
        <v>41.128012473450944</v>
      </c>
      <c r="P19" s="227">
        <f t="shared" si="32"/>
        <v>4</v>
      </c>
      <c r="Q19" s="228">
        <f t="shared" si="33"/>
        <v>43</v>
      </c>
      <c r="R19" s="228">
        <f t="shared" si="34"/>
        <v>1139</v>
      </c>
      <c r="T19">
        <v>503</v>
      </c>
      <c r="U19">
        <v>9192</v>
      </c>
      <c r="V19" t="s">
        <v>246</v>
      </c>
      <c r="W19">
        <v>2769.402</v>
      </c>
      <c r="X19">
        <v>1181.6110000000001</v>
      </c>
      <c r="Y19">
        <v>2.3439999999999999</v>
      </c>
      <c r="Z19">
        <v>15.124000000000001</v>
      </c>
      <c r="AA19">
        <v>117.319418</v>
      </c>
      <c r="AB19">
        <v>1.831364</v>
      </c>
      <c r="AC19">
        <v>37.091081000000003</v>
      </c>
      <c r="AD19" s="1">
        <v>836</v>
      </c>
      <c r="AE19">
        <v>43</v>
      </c>
      <c r="AF19">
        <v>1139</v>
      </c>
      <c r="AG19">
        <v>108</v>
      </c>
      <c r="AH19">
        <v>23.605657000000001</v>
      </c>
      <c r="AI19">
        <v>9969.4</v>
      </c>
      <c r="AJ19">
        <v>2303.1</v>
      </c>
      <c r="AK19">
        <v>4</v>
      </c>
      <c r="AL19">
        <v>443</v>
      </c>
      <c r="AM19" t="s">
        <v>247</v>
      </c>
      <c r="AN19" t="s">
        <v>502</v>
      </c>
      <c r="AO19">
        <v>642.47299999999996</v>
      </c>
      <c r="AR19" t="s">
        <v>118</v>
      </c>
      <c r="AS19" t="s">
        <v>123</v>
      </c>
      <c r="AT19" t="s">
        <v>342</v>
      </c>
      <c r="AU19" t="s">
        <v>246</v>
      </c>
      <c r="AV19" t="s">
        <v>48</v>
      </c>
      <c r="AW19">
        <v>7</v>
      </c>
      <c r="BB19">
        <v>0.90389002059139867</v>
      </c>
      <c r="BC19" t="s">
        <v>68</v>
      </c>
      <c r="BF19" t="s">
        <v>118</v>
      </c>
      <c r="BG19" t="s">
        <v>123</v>
      </c>
      <c r="BH19" t="s">
        <v>246</v>
      </c>
      <c r="BI19">
        <v>9192</v>
      </c>
      <c r="BJ19">
        <v>7</v>
      </c>
      <c r="BK19" t="s">
        <v>342</v>
      </c>
      <c r="BL19" t="s">
        <v>347</v>
      </c>
      <c r="BM19">
        <v>0.90389002059139867</v>
      </c>
      <c r="BN19" t="s">
        <v>68</v>
      </c>
      <c r="BO19" t="s">
        <v>179</v>
      </c>
      <c r="BP19">
        <v>2769.402</v>
      </c>
    </row>
    <row r="20" spans="1:68" ht="16.5">
      <c r="A20" s="106" t="str">
        <f t="shared" si="18"/>
        <v>강화교통</v>
      </c>
      <c r="B20" s="107" t="str">
        <f t="shared" si="1"/>
        <v>김병준</v>
      </c>
      <c r="C20" s="108" t="str">
        <f t="shared" si="19"/>
        <v>C</v>
      </c>
      <c r="D20" s="109">
        <f t="shared" si="20"/>
        <v>0.85080555696045401</v>
      </c>
      <c r="E20" s="110">
        <f t="shared" si="21"/>
        <v>7619</v>
      </c>
      <c r="F20" s="243" t="str">
        <f t="shared" si="22"/>
        <v>800</v>
      </c>
      <c r="G20" s="111" t="str">
        <f t="shared" si="23"/>
        <v>78바3228</v>
      </c>
      <c r="H20" s="112">
        <f t="shared" si="24"/>
        <v>9</v>
      </c>
      <c r="I20" s="113">
        <f t="shared" si="25"/>
        <v>3602.6180000000004</v>
      </c>
      <c r="J20" s="114">
        <f t="shared" si="26"/>
        <v>2.5477455615639098E-2</v>
      </c>
      <c r="K20" s="114">
        <f t="shared" si="27"/>
        <v>0.31843892668347118</v>
      </c>
      <c r="L20" s="114">
        <f t="shared" si="28"/>
        <v>0.29811653636327801</v>
      </c>
      <c r="M20" s="115">
        <f t="shared" si="29"/>
        <v>14.837999999999999</v>
      </c>
      <c r="N20" s="116">
        <f t="shared" si="30"/>
        <v>0.38860628576218742</v>
      </c>
      <c r="O20" s="116">
        <f t="shared" si="31"/>
        <v>19.208253553388118</v>
      </c>
      <c r="P20" s="229">
        <f t="shared" si="32"/>
        <v>21</v>
      </c>
      <c r="Q20" s="230">
        <f t="shared" si="33"/>
        <v>14</v>
      </c>
      <c r="R20" s="230">
        <f t="shared" si="34"/>
        <v>692</v>
      </c>
      <c r="T20">
        <v>503</v>
      </c>
      <c r="U20">
        <v>7619</v>
      </c>
      <c r="V20" t="s">
        <v>404</v>
      </c>
      <c r="W20">
        <v>3602.6179999999999</v>
      </c>
      <c r="X20">
        <v>1455.999</v>
      </c>
      <c r="Y20">
        <v>2.4740000000000002</v>
      </c>
      <c r="Z20">
        <v>14.837999999999999</v>
      </c>
      <c r="AA20">
        <v>151.76719600000001</v>
      </c>
      <c r="AB20">
        <v>3.8666420000000001</v>
      </c>
      <c r="AC20">
        <v>48.328583000000002</v>
      </c>
      <c r="AD20" s="1">
        <v>1074</v>
      </c>
      <c r="AE20">
        <v>14</v>
      </c>
      <c r="AF20">
        <v>692</v>
      </c>
      <c r="AG20">
        <v>108</v>
      </c>
      <c r="AH20">
        <v>23.737791000000001</v>
      </c>
      <c r="AI20">
        <v>20435.5</v>
      </c>
      <c r="AJ20">
        <v>2775.9</v>
      </c>
      <c r="AK20">
        <v>21</v>
      </c>
      <c r="AL20">
        <v>5149</v>
      </c>
      <c r="AM20" t="s">
        <v>405</v>
      </c>
      <c r="AN20" t="s">
        <v>503</v>
      </c>
      <c r="AO20">
        <v>658.80200000000002</v>
      </c>
      <c r="AR20" t="s">
        <v>118</v>
      </c>
      <c r="AS20" t="s">
        <v>123</v>
      </c>
      <c r="AT20" t="s">
        <v>346</v>
      </c>
      <c r="AU20" t="s">
        <v>404</v>
      </c>
      <c r="AV20" t="s">
        <v>48</v>
      </c>
      <c r="AW20">
        <v>9</v>
      </c>
      <c r="BB20">
        <v>0.85080555696045401</v>
      </c>
      <c r="BC20" t="s">
        <v>69</v>
      </c>
      <c r="BF20" t="s">
        <v>118</v>
      </c>
      <c r="BG20" t="s">
        <v>123</v>
      </c>
      <c r="BH20" t="s">
        <v>404</v>
      </c>
      <c r="BI20">
        <v>7619</v>
      </c>
      <c r="BJ20">
        <v>9</v>
      </c>
      <c r="BK20" t="s">
        <v>346</v>
      </c>
      <c r="BL20" t="s">
        <v>347</v>
      </c>
      <c r="BM20">
        <v>0.85080555696045401</v>
      </c>
      <c r="BN20" t="s">
        <v>69</v>
      </c>
      <c r="BO20" t="s">
        <v>181</v>
      </c>
      <c r="BP20">
        <v>3602.6180000000004</v>
      </c>
    </row>
    <row r="21" spans="1:68" ht="16.5">
      <c r="A21" s="122" t="str">
        <f t="shared" si="18"/>
        <v>강화교통</v>
      </c>
      <c r="B21" s="123" t="str">
        <f t="shared" si="1"/>
        <v>김병철</v>
      </c>
      <c r="C21" s="124" t="str">
        <f t="shared" si="19"/>
        <v>B</v>
      </c>
      <c r="D21" s="125">
        <f t="shared" si="20"/>
        <v>0.9111538461538462</v>
      </c>
      <c r="E21" s="126">
        <f t="shared" si="21"/>
        <v>4059</v>
      </c>
      <c r="F21" s="242" t="s">
        <v>401</v>
      </c>
      <c r="G21" s="127" t="str">
        <f t="shared" si="23"/>
        <v>78바3212</v>
      </c>
      <c r="H21" s="128">
        <f t="shared" si="24"/>
        <v>1</v>
      </c>
      <c r="I21" s="129">
        <f t="shared" si="25"/>
        <v>3507.2860000000001</v>
      </c>
      <c r="J21" s="130">
        <f t="shared" si="26"/>
        <v>2.4873901239292763E-2</v>
      </c>
      <c r="K21" s="130">
        <f t="shared" si="27"/>
        <v>0.38245061640905148</v>
      </c>
      <c r="L21" s="130">
        <f t="shared" si="28"/>
        <v>0.28797195324247865</v>
      </c>
      <c r="M21" s="131">
        <f t="shared" si="29"/>
        <v>13.805</v>
      </c>
      <c r="N21" s="132">
        <f t="shared" si="30"/>
        <v>0.57024149156926462</v>
      </c>
      <c r="O21" s="132">
        <f t="shared" si="31"/>
        <v>33.302103107645053</v>
      </c>
      <c r="P21" s="227">
        <f t="shared" si="32"/>
        <v>22</v>
      </c>
      <c r="Q21" s="228">
        <f t="shared" si="33"/>
        <v>20</v>
      </c>
      <c r="R21" s="228">
        <f t="shared" si="34"/>
        <v>1168</v>
      </c>
      <c r="T21">
        <v>503</v>
      </c>
      <c r="U21">
        <v>4059</v>
      </c>
      <c r="V21" t="s">
        <v>357</v>
      </c>
      <c r="W21">
        <v>3507.2860000000001</v>
      </c>
      <c r="X21">
        <v>1480.194</v>
      </c>
      <c r="Y21">
        <v>2.3690000000000002</v>
      </c>
      <c r="Z21">
        <v>13.805</v>
      </c>
      <c r="AA21">
        <v>169.27525600000001</v>
      </c>
      <c r="AB21">
        <v>4.2105360000000003</v>
      </c>
      <c r="AC21">
        <v>64.739425999999995</v>
      </c>
      <c r="AD21" s="1">
        <v>1010</v>
      </c>
      <c r="AE21">
        <v>20</v>
      </c>
      <c r="AF21">
        <v>1168</v>
      </c>
      <c r="AG21">
        <v>92</v>
      </c>
      <c r="AH21">
        <v>20.719425000000001</v>
      </c>
      <c r="AI21">
        <v>25438.2</v>
      </c>
      <c r="AJ21">
        <v>744.7</v>
      </c>
      <c r="AK21">
        <v>22</v>
      </c>
      <c r="AL21">
        <v>16677</v>
      </c>
      <c r="AM21" t="s">
        <v>358</v>
      </c>
      <c r="AN21" t="s">
        <v>504</v>
      </c>
      <c r="AO21">
        <v>3507.2860000000001</v>
      </c>
      <c r="AR21" t="s">
        <v>118</v>
      </c>
      <c r="AS21" t="s">
        <v>123</v>
      </c>
      <c r="AT21" t="s">
        <v>345</v>
      </c>
      <c r="AU21" t="s">
        <v>357</v>
      </c>
      <c r="AV21" t="s">
        <v>48</v>
      </c>
      <c r="AW21">
        <v>1</v>
      </c>
      <c r="BB21">
        <v>0.9111538461538462</v>
      </c>
      <c r="BC21" t="s">
        <v>68</v>
      </c>
      <c r="BF21" t="s">
        <v>118</v>
      </c>
      <c r="BG21" t="s">
        <v>123</v>
      </c>
      <c r="BH21" t="s">
        <v>357</v>
      </c>
      <c r="BI21">
        <v>4059</v>
      </c>
      <c r="BJ21">
        <v>1</v>
      </c>
      <c r="BK21" t="s">
        <v>345</v>
      </c>
      <c r="BL21" t="s">
        <v>178</v>
      </c>
      <c r="BM21">
        <v>0.9111538461538462</v>
      </c>
      <c r="BN21" t="s">
        <v>68</v>
      </c>
      <c r="BO21" t="s">
        <v>179</v>
      </c>
      <c r="BP21">
        <v>3507.2860000000001</v>
      </c>
    </row>
    <row r="22" spans="1:68" ht="16.5">
      <c r="A22" s="106" t="str">
        <f t="shared" si="18"/>
        <v>강화교통</v>
      </c>
      <c r="B22" s="107" t="str">
        <f t="shared" si="1"/>
        <v>김선기</v>
      </c>
      <c r="C22" s="108" t="str">
        <f t="shared" si="19"/>
        <v>F</v>
      </c>
      <c r="D22" s="109">
        <f t="shared" si="20"/>
        <v>0.74972972972972973</v>
      </c>
      <c r="E22" s="110">
        <f t="shared" si="21"/>
        <v>7905</v>
      </c>
      <c r="F22" s="243" t="str">
        <f t="shared" si="22"/>
        <v>60-5</v>
      </c>
      <c r="G22" s="111" t="str">
        <f t="shared" si="23"/>
        <v>78바3232</v>
      </c>
      <c r="H22" s="112">
        <f t="shared" si="24"/>
        <v>1</v>
      </c>
      <c r="I22" s="113">
        <f t="shared" si="25"/>
        <v>5679.53</v>
      </c>
      <c r="J22" s="114">
        <f t="shared" si="26"/>
        <v>1.8522489045489338E-2</v>
      </c>
      <c r="K22" s="114">
        <f t="shared" si="27"/>
        <v>0.25827887855793791</v>
      </c>
      <c r="L22" s="114">
        <f t="shared" si="28"/>
        <v>0.16797164554109231</v>
      </c>
      <c r="M22" s="115">
        <f t="shared" si="29"/>
        <v>18.184000000000001</v>
      </c>
      <c r="N22" s="116">
        <f t="shared" si="30"/>
        <v>0</v>
      </c>
      <c r="O22" s="116">
        <f t="shared" si="31"/>
        <v>26.304993547001249</v>
      </c>
      <c r="P22" s="229">
        <f t="shared" si="32"/>
        <v>56</v>
      </c>
      <c r="Q22" s="230">
        <f t="shared" si="33"/>
        <v>0</v>
      </c>
      <c r="R22" s="230">
        <f t="shared" si="34"/>
        <v>1494</v>
      </c>
      <c r="T22">
        <v>503</v>
      </c>
      <c r="U22">
        <v>7905</v>
      </c>
      <c r="V22" t="s">
        <v>430</v>
      </c>
      <c r="W22">
        <v>5679.53</v>
      </c>
      <c r="X22">
        <v>2047.155</v>
      </c>
      <c r="Y22">
        <v>2.774</v>
      </c>
      <c r="Z22">
        <v>18.184000000000001</v>
      </c>
      <c r="AA22">
        <v>178.714966</v>
      </c>
      <c r="AB22">
        <v>3.3102459999999998</v>
      </c>
      <c r="AC22">
        <v>46.158301000000002</v>
      </c>
      <c r="AD22" s="1">
        <v>954</v>
      </c>
      <c r="AE22">
        <v>0</v>
      </c>
      <c r="AF22">
        <v>1494</v>
      </c>
      <c r="AG22">
        <v>97</v>
      </c>
      <c r="AH22">
        <v>31.779823</v>
      </c>
      <c r="AI22">
        <v>48364.4</v>
      </c>
      <c r="AJ22">
        <v>6532</v>
      </c>
      <c r="AK22">
        <v>56</v>
      </c>
      <c r="AL22">
        <v>23466</v>
      </c>
      <c r="AM22" t="s">
        <v>431</v>
      </c>
      <c r="AN22" t="s">
        <v>505</v>
      </c>
      <c r="AO22">
        <v>5679.53</v>
      </c>
      <c r="AR22" t="s">
        <v>118</v>
      </c>
      <c r="AS22" t="s">
        <v>120</v>
      </c>
      <c r="AT22" t="s">
        <v>201</v>
      </c>
      <c r="AU22" t="s">
        <v>430</v>
      </c>
      <c r="AV22" t="s">
        <v>48</v>
      </c>
      <c r="AW22">
        <v>1</v>
      </c>
      <c r="BB22">
        <v>0.74972972972972973</v>
      </c>
      <c r="BC22" t="s">
        <v>70</v>
      </c>
      <c r="BF22" t="s">
        <v>118</v>
      </c>
      <c r="BG22" t="s">
        <v>120</v>
      </c>
      <c r="BH22" t="s">
        <v>430</v>
      </c>
      <c r="BI22">
        <v>7905</v>
      </c>
      <c r="BJ22">
        <v>1</v>
      </c>
      <c r="BK22" t="s">
        <v>201</v>
      </c>
      <c r="BL22" t="s">
        <v>178</v>
      </c>
      <c r="BM22">
        <v>0.74972972972972973</v>
      </c>
      <c r="BN22" t="s">
        <v>70</v>
      </c>
      <c r="BO22" t="s">
        <v>193</v>
      </c>
      <c r="BP22">
        <v>5679.53</v>
      </c>
    </row>
    <row r="23" spans="1:68" ht="16.5">
      <c r="A23" s="122" t="str">
        <f t="shared" si="18"/>
        <v>강화교통</v>
      </c>
      <c r="B23" s="123" t="str">
        <f t="shared" si="1"/>
        <v>김영민</v>
      </c>
      <c r="C23" s="124" t="str">
        <f t="shared" si="19"/>
        <v>F</v>
      </c>
      <c r="D23" s="125">
        <f t="shared" si="20"/>
        <v>0.79285714285714293</v>
      </c>
      <c r="E23" s="126">
        <f t="shared" si="21"/>
        <v>1658</v>
      </c>
      <c r="F23" s="242" t="str">
        <f t="shared" si="22"/>
        <v>70</v>
      </c>
      <c r="G23" s="127" t="str">
        <f t="shared" si="23"/>
        <v>78바3214</v>
      </c>
      <c r="H23" s="128">
        <f t="shared" si="24"/>
        <v>1</v>
      </c>
      <c r="I23" s="129">
        <f t="shared" si="25"/>
        <v>3444.4270000000001</v>
      </c>
      <c r="J23" s="130">
        <f t="shared" si="26"/>
        <v>1.2820518153713021E-2</v>
      </c>
      <c r="K23" s="130">
        <f t="shared" si="27"/>
        <v>0.30555641623657925</v>
      </c>
      <c r="L23" s="130">
        <f t="shared" si="28"/>
        <v>0.14138781283505208</v>
      </c>
      <c r="M23" s="131">
        <f t="shared" si="29"/>
        <v>18.202999999999999</v>
      </c>
      <c r="N23" s="132">
        <f t="shared" si="30"/>
        <v>0</v>
      </c>
      <c r="O23" s="132">
        <f t="shared" si="31"/>
        <v>38.409871946770828</v>
      </c>
      <c r="P23" s="227">
        <f t="shared" si="32"/>
        <v>10</v>
      </c>
      <c r="Q23" s="228">
        <f t="shared" si="33"/>
        <v>0</v>
      </c>
      <c r="R23" s="228">
        <f t="shared" si="34"/>
        <v>1323</v>
      </c>
      <c r="T23">
        <v>503</v>
      </c>
      <c r="U23">
        <v>1658</v>
      </c>
      <c r="V23" t="s">
        <v>248</v>
      </c>
      <c r="W23">
        <v>3444.4270000000001</v>
      </c>
      <c r="X23">
        <v>1551.41</v>
      </c>
      <c r="Y23">
        <v>2.2200000000000002</v>
      </c>
      <c r="Z23">
        <v>18.202999999999999</v>
      </c>
      <c r="AA23">
        <v>149.042182</v>
      </c>
      <c r="AB23">
        <v>1.910798</v>
      </c>
      <c r="AC23">
        <v>45.540795000000003</v>
      </c>
      <c r="AD23" s="1">
        <v>487</v>
      </c>
      <c r="AE23">
        <v>0</v>
      </c>
      <c r="AF23">
        <v>1323</v>
      </c>
      <c r="AG23">
        <v>82</v>
      </c>
      <c r="AH23">
        <v>23.110417000000002</v>
      </c>
      <c r="AI23">
        <v>10219.4</v>
      </c>
      <c r="AJ23">
        <v>0</v>
      </c>
      <c r="AK23">
        <v>10</v>
      </c>
      <c r="AL23">
        <v>433</v>
      </c>
      <c r="AM23" t="s">
        <v>249</v>
      </c>
      <c r="AN23" t="s">
        <v>506</v>
      </c>
      <c r="AO23">
        <v>3444.4270000000001</v>
      </c>
      <c r="AR23" t="s">
        <v>118</v>
      </c>
      <c r="AS23" t="s">
        <v>121</v>
      </c>
      <c r="AT23" t="s">
        <v>207</v>
      </c>
      <c r="AU23" t="s">
        <v>248</v>
      </c>
      <c r="AV23" t="s">
        <v>48</v>
      </c>
      <c r="AW23">
        <v>1</v>
      </c>
      <c r="BB23">
        <v>0.79285714285714293</v>
      </c>
      <c r="BC23" t="s">
        <v>70</v>
      </c>
      <c r="BF23" t="s">
        <v>118</v>
      </c>
      <c r="BG23" t="s">
        <v>121</v>
      </c>
      <c r="BH23" t="s">
        <v>248</v>
      </c>
      <c r="BI23">
        <v>1658</v>
      </c>
      <c r="BJ23">
        <v>1</v>
      </c>
      <c r="BK23" t="s">
        <v>207</v>
      </c>
      <c r="BL23" t="s">
        <v>178</v>
      </c>
      <c r="BM23">
        <v>0.79285714285714293</v>
      </c>
      <c r="BN23" t="s">
        <v>70</v>
      </c>
      <c r="BO23" t="s">
        <v>193</v>
      </c>
      <c r="BP23">
        <v>3444.4270000000001</v>
      </c>
    </row>
    <row r="24" spans="1:68" ht="16.5">
      <c r="A24" s="106" t="str">
        <f t="shared" si="18"/>
        <v>강화교통</v>
      </c>
      <c r="B24" s="107" t="str">
        <f t="shared" si="1"/>
        <v>김영소</v>
      </c>
      <c r="C24" s="108" t="str">
        <f t="shared" si="19"/>
        <v>F</v>
      </c>
      <c r="D24" s="109">
        <f t="shared" si="20"/>
        <v>0.71512095083406313</v>
      </c>
      <c r="E24" s="110">
        <f t="shared" si="21"/>
        <v>4106</v>
      </c>
      <c r="F24" s="243" t="str">
        <f t="shared" si="22"/>
        <v>71</v>
      </c>
      <c r="G24" s="111" t="str">
        <f t="shared" si="23"/>
        <v>78바3229</v>
      </c>
      <c r="H24" s="112">
        <f t="shared" si="24"/>
        <v>2</v>
      </c>
      <c r="I24" s="113">
        <f t="shared" si="25"/>
        <v>3653.3590000000004</v>
      </c>
      <c r="J24" s="114">
        <f t="shared" si="26"/>
        <v>9.2929753322966487E-3</v>
      </c>
      <c r="K24" s="114">
        <f t="shared" si="27"/>
        <v>0.28731307667357314</v>
      </c>
      <c r="L24" s="114">
        <f t="shared" si="28"/>
        <v>0.1672433505713509</v>
      </c>
      <c r="M24" s="115">
        <f t="shared" si="29"/>
        <v>16.552</v>
      </c>
      <c r="N24" s="116">
        <f t="shared" si="30"/>
        <v>2.7372070469942868E-2</v>
      </c>
      <c r="O24" s="116">
        <f t="shared" si="31"/>
        <v>39.005200419668583</v>
      </c>
      <c r="P24" s="229">
        <f t="shared" si="32"/>
        <v>24</v>
      </c>
      <c r="Q24" s="230">
        <f t="shared" si="33"/>
        <v>1</v>
      </c>
      <c r="R24" s="230">
        <f t="shared" si="34"/>
        <v>1425</v>
      </c>
      <c r="T24">
        <v>503</v>
      </c>
      <c r="U24">
        <v>4106</v>
      </c>
      <c r="V24" t="s">
        <v>250</v>
      </c>
      <c r="W24">
        <v>3653.3589999999999</v>
      </c>
      <c r="X24">
        <v>1548.847</v>
      </c>
      <c r="Y24">
        <v>2.359</v>
      </c>
      <c r="Z24">
        <v>16.552</v>
      </c>
      <c r="AA24">
        <v>148.73524900000001</v>
      </c>
      <c r="AB24">
        <v>1.382193</v>
      </c>
      <c r="AC24">
        <v>42.733581999999998</v>
      </c>
      <c r="AD24" s="1">
        <v>611</v>
      </c>
      <c r="AE24">
        <v>1</v>
      </c>
      <c r="AF24">
        <v>1425</v>
      </c>
      <c r="AG24">
        <v>79</v>
      </c>
      <c r="AH24">
        <v>24.562832</v>
      </c>
      <c r="AI24">
        <v>7534.5</v>
      </c>
      <c r="AJ24">
        <v>0</v>
      </c>
      <c r="AK24">
        <v>24</v>
      </c>
      <c r="AL24">
        <v>5391</v>
      </c>
      <c r="AM24" t="s">
        <v>251</v>
      </c>
      <c r="AN24" t="s">
        <v>507</v>
      </c>
      <c r="AO24">
        <v>3531.59</v>
      </c>
      <c r="AR24" t="s">
        <v>118</v>
      </c>
      <c r="AS24" t="s">
        <v>122</v>
      </c>
      <c r="AT24" t="s">
        <v>220</v>
      </c>
      <c r="AU24" t="s">
        <v>250</v>
      </c>
      <c r="AV24" t="s">
        <v>48</v>
      </c>
      <c r="AW24">
        <v>2</v>
      </c>
      <c r="BB24">
        <v>0.71512095083406313</v>
      </c>
      <c r="BC24" t="s">
        <v>70</v>
      </c>
      <c r="BF24" t="s">
        <v>118</v>
      </c>
      <c r="BG24" t="s">
        <v>122</v>
      </c>
      <c r="BH24" t="s">
        <v>250</v>
      </c>
      <c r="BI24">
        <v>4106</v>
      </c>
      <c r="BJ24">
        <v>2</v>
      </c>
      <c r="BK24" t="s">
        <v>220</v>
      </c>
      <c r="BL24" t="s">
        <v>217</v>
      </c>
      <c r="BM24">
        <v>0.71512095083406313</v>
      </c>
      <c r="BN24" t="s">
        <v>70</v>
      </c>
      <c r="BO24" t="s">
        <v>193</v>
      </c>
      <c r="BP24">
        <v>3653.3590000000004</v>
      </c>
    </row>
    <row r="25" spans="1:68" ht="16.5">
      <c r="A25" s="122" t="str">
        <f t="shared" si="18"/>
        <v>강화교통</v>
      </c>
      <c r="B25" s="123" t="str">
        <f t="shared" si="1"/>
        <v>김윤권</v>
      </c>
      <c r="C25" s="124" t="str">
        <f t="shared" si="19"/>
        <v>F</v>
      </c>
      <c r="D25" s="125">
        <f t="shared" si="20"/>
        <v>0.6826923076923076</v>
      </c>
      <c r="E25" s="126">
        <f t="shared" si="21"/>
        <v>9601</v>
      </c>
      <c r="F25" s="242" t="str">
        <f t="shared" si="22"/>
        <v>17</v>
      </c>
      <c r="G25" s="127" t="str">
        <f t="shared" si="23"/>
        <v>70바3719</v>
      </c>
      <c r="H25" s="128">
        <f t="shared" si="24"/>
        <v>1</v>
      </c>
      <c r="I25" s="129">
        <f t="shared" si="25"/>
        <v>442.92599999999999</v>
      </c>
      <c r="J25" s="130">
        <f t="shared" si="26"/>
        <v>1.5638959525591811E-2</v>
      </c>
      <c r="K25" s="130">
        <f t="shared" si="27"/>
        <v>0.38385671456959847</v>
      </c>
      <c r="L25" s="130">
        <f t="shared" si="28"/>
        <v>0.19190564563832332</v>
      </c>
      <c r="M25" s="131">
        <f t="shared" si="29"/>
        <v>14.875</v>
      </c>
      <c r="N25" s="132">
        <f t="shared" si="30"/>
        <v>0</v>
      </c>
      <c r="O25" s="132">
        <f t="shared" si="31"/>
        <v>4.9669696518154272</v>
      </c>
      <c r="P25" s="227">
        <f t="shared" si="32"/>
        <v>0</v>
      </c>
      <c r="Q25" s="228">
        <f t="shared" si="33"/>
        <v>0</v>
      </c>
      <c r="R25" s="228">
        <f t="shared" si="34"/>
        <v>22</v>
      </c>
      <c r="T25">
        <v>503</v>
      </c>
      <c r="U25">
        <v>9601</v>
      </c>
      <c r="V25" t="s">
        <v>440</v>
      </c>
      <c r="W25">
        <v>442.92599999999999</v>
      </c>
      <c r="X25">
        <v>249.46600000000001</v>
      </c>
      <c r="Y25">
        <v>1.7749999999999999</v>
      </c>
      <c r="Z25">
        <v>14.875</v>
      </c>
      <c r="AA25">
        <v>30.763044000000001</v>
      </c>
      <c r="AB25">
        <v>0.48110199999999997</v>
      </c>
      <c r="AC25">
        <v>11.808600999999999</v>
      </c>
      <c r="AD25" s="1">
        <v>85</v>
      </c>
      <c r="AE25">
        <v>0</v>
      </c>
      <c r="AF25">
        <v>22</v>
      </c>
      <c r="AG25">
        <v>65</v>
      </c>
      <c r="AH25">
        <v>14.39799</v>
      </c>
      <c r="AI25">
        <v>12</v>
      </c>
      <c r="AJ25">
        <v>0</v>
      </c>
      <c r="AK25">
        <v>0</v>
      </c>
      <c r="AL25">
        <v>0</v>
      </c>
      <c r="AM25" t="s">
        <v>441</v>
      </c>
      <c r="AN25" t="s">
        <v>508</v>
      </c>
      <c r="AO25">
        <v>442.92599999999999</v>
      </c>
      <c r="AR25" t="s">
        <v>118</v>
      </c>
      <c r="AS25" t="s">
        <v>119</v>
      </c>
      <c r="AT25" t="s">
        <v>196</v>
      </c>
      <c r="AU25" t="s">
        <v>440</v>
      </c>
      <c r="AV25" t="s">
        <v>48</v>
      </c>
      <c r="AW25">
        <v>1</v>
      </c>
      <c r="BB25">
        <v>0.6826923076923076</v>
      </c>
      <c r="BC25" t="s">
        <v>70</v>
      </c>
      <c r="BF25" t="s">
        <v>118</v>
      </c>
      <c r="BG25" t="s">
        <v>119</v>
      </c>
      <c r="BH25" t="s">
        <v>440</v>
      </c>
      <c r="BI25">
        <v>9601</v>
      </c>
      <c r="BJ25">
        <v>1</v>
      </c>
      <c r="BK25" t="s">
        <v>196</v>
      </c>
      <c r="BL25" t="s">
        <v>178</v>
      </c>
      <c r="BM25">
        <v>0.6826923076923076</v>
      </c>
      <c r="BN25" t="s">
        <v>70</v>
      </c>
      <c r="BO25" t="s">
        <v>193</v>
      </c>
      <c r="BP25">
        <v>442.92599999999999</v>
      </c>
    </row>
    <row r="26" spans="1:68" ht="16.5">
      <c r="A26" s="106" t="str">
        <f t="shared" si="18"/>
        <v>강화교통</v>
      </c>
      <c r="B26" s="107" t="str">
        <f t="shared" si="1"/>
        <v>김익순</v>
      </c>
      <c r="C26" s="108" t="str">
        <f t="shared" si="19"/>
        <v>F</v>
      </c>
      <c r="D26" s="109">
        <f t="shared" si="20"/>
        <v>0.78846153846153832</v>
      </c>
      <c r="E26" s="110">
        <f t="shared" si="21"/>
        <v>4684</v>
      </c>
      <c r="F26" s="243" t="str">
        <f t="shared" si="22"/>
        <v>70</v>
      </c>
      <c r="G26" s="111" t="str">
        <f t="shared" si="23"/>
        <v>78바3202</v>
      </c>
      <c r="H26" s="112">
        <f t="shared" si="24"/>
        <v>1</v>
      </c>
      <c r="I26" s="113">
        <f t="shared" si="25"/>
        <v>2442.1410000000001</v>
      </c>
      <c r="J26" s="114">
        <f t="shared" si="26"/>
        <v>1.5686356394669601E-2</v>
      </c>
      <c r="K26" s="114">
        <f t="shared" si="27"/>
        <v>0.30546565738794901</v>
      </c>
      <c r="L26" s="114">
        <f t="shared" si="28"/>
        <v>0.26124617702253883</v>
      </c>
      <c r="M26" s="115">
        <f t="shared" si="29"/>
        <v>18.617999999999999</v>
      </c>
      <c r="N26" s="116">
        <f t="shared" si="30"/>
        <v>0</v>
      </c>
      <c r="O26" s="116">
        <f t="shared" si="31"/>
        <v>9.4179656293391734</v>
      </c>
      <c r="P26" s="229">
        <f t="shared" si="32"/>
        <v>7</v>
      </c>
      <c r="Q26" s="230">
        <f t="shared" si="33"/>
        <v>0</v>
      </c>
      <c r="R26" s="230">
        <f t="shared" si="34"/>
        <v>230</v>
      </c>
      <c r="T26">
        <v>503</v>
      </c>
      <c r="U26">
        <v>4684</v>
      </c>
      <c r="V26" t="s">
        <v>252</v>
      </c>
      <c r="W26">
        <v>2442.1410000000001</v>
      </c>
      <c r="X26">
        <v>1191.4359999999999</v>
      </c>
      <c r="Y26">
        <v>2.0499999999999998</v>
      </c>
      <c r="Z26">
        <v>18.617999999999999</v>
      </c>
      <c r="AA26">
        <v>108.904704</v>
      </c>
      <c r="AB26">
        <v>1.708318</v>
      </c>
      <c r="AC26">
        <v>33.266646999999999</v>
      </c>
      <c r="AD26" s="1">
        <v>638</v>
      </c>
      <c r="AE26">
        <v>0</v>
      </c>
      <c r="AF26">
        <v>230</v>
      </c>
      <c r="AG26">
        <v>80</v>
      </c>
      <c r="AH26">
        <v>22.424568000000001</v>
      </c>
      <c r="AI26">
        <v>6521.3</v>
      </c>
      <c r="AJ26">
        <v>0</v>
      </c>
      <c r="AK26">
        <v>7</v>
      </c>
      <c r="AL26">
        <v>4359</v>
      </c>
      <c r="AM26" t="s">
        <v>253</v>
      </c>
      <c r="AN26" t="s">
        <v>509</v>
      </c>
      <c r="AO26">
        <v>2442.1410000000001</v>
      </c>
      <c r="AR26" t="s">
        <v>118</v>
      </c>
      <c r="AS26" t="s">
        <v>121</v>
      </c>
      <c r="AT26" t="s">
        <v>203</v>
      </c>
      <c r="AU26" t="s">
        <v>252</v>
      </c>
      <c r="AV26" t="s">
        <v>48</v>
      </c>
      <c r="AW26">
        <v>1</v>
      </c>
      <c r="BB26">
        <v>0.78846153846153832</v>
      </c>
      <c r="BC26" t="s">
        <v>70</v>
      </c>
      <c r="BF26" t="s">
        <v>118</v>
      </c>
      <c r="BG26" t="s">
        <v>121</v>
      </c>
      <c r="BH26" t="s">
        <v>252</v>
      </c>
      <c r="BI26">
        <v>4684</v>
      </c>
      <c r="BJ26">
        <v>1</v>
      </c>
      <c r="BK26" t="s">
        <v>203</v>
      </c>
      <c r="BL26" t="s">
        <v>178</v>
      </c>
      <c r="BM26">
        <v>0.78846153846153832</v>
      </c>
      <c r="BN26" t="s">
        <v>70</v>
      </c>
      <c r="BO26" t="s">
        <v>193</v>
      </c>
      <c r="BP26">
        <v>2442.1410000000001</v>
      </c>
    </row>
    <row r="27" spans="1:68" ht="16.5">
      <c r="A27" s="122" t="str">
        <f t="shared" si="18"/>
        <v>강화교통</v>
      </c>
      <c r="B27" s="123" t="str">
        <f t="shared" si="1"/>
        <v>김재화</v>
      </c>
      <c r="C27" s="124" t="str">
        <f t="shared" si="19"/>
        <v>C</v>
      </c>
      <c r="D27" s="125">
        <f t="shared" si="20"/>
        <v>0.86461538461538467</v>
      </c>
      <c r="E27" s="126">
        <f t="shared" si="21"/>
        <v>1052</v>
      </c>
      <c r="F27" s="242" t="str">
        <f t="shared" si="22"/>
        <v>800</v>
      </c>
      <c r="G27" s="127" t="str">
        <f t="shared" si="23"/>
        <v>78바3211</v>
      </c>
      <c r="H27" s="128">
        <f t="shared" si="24"/>
        <v>1</v>
      </c>
      <c r="I27" s="129">
        <f t="shared" si="25"/>
        <v>3192.402</v>
      </c>
      <c r="J27" s="130">
        <f t="shared" si="26"/>
        <v>1.1594163723124261E-2</v>
      </c>
      <c r="K27" s="130">
        <f t="shared" si="27"/>
        <v>0.35693559988263834</v>
      </c>
      <c r="L27" s="130">
        <f t="shared" si="28"/>
        <v>0.25529366289082639</v>
      </c>
      <c r="M27" s="131">
        <f t="shared" si="29"/>
        <v>14.021000000000001</v>
      </c>
      <c r="N27" s="132">
        <f t="shared" si="30"/>
        <v>0.25059500651860261</v>
      </c>
      <c r="O27" s="132">
        <f t="shared" si="31"/>
        <v>17.854894214450436</v>
      </c>
      <c r="P27" s="227">
        <f t="shared" si="32"/>
        <v>18</v>
      </c>
      <c r="Q27" s="228">
        <f t="shared" si="33"/>
        <v>8</v>
      </c>
      <c r="R27" s="228">
        <f t="shared" si="34"/>
        <v>570</v>
      </c>
      <c r="T27">
        <v>503</v>
      </c>
      <c r="U27">
        <v>1052</v>
      </c>
      <c r="V27" t="s">
        <v>359</v>
      </c>
      <c r="W27">
        <v>3192.402</v>
      </c>
      <c r="X27">
        <v>1420.3209999999999</v>
      </c>
      <c r="Y27">
        <v>2.2480000000000002</v>
      </c>
      <c r="Z27">
        <v>14.021000000000001</v>
      </c>
      <c r="AA27">
        <v>150.86357599999999</v>
      </c>
      <c r="AB27">
        <v>1.7491369999999999</v>
      </c>
      <c r="AC27">
        <v>53.848581000000003</v>
      </c>
      <c r="AD27" s="1">
        <v>815</v>
      </c>
      <c r="AE27">
        <v>8</v>
      </c>
      <c r="AF27">
        <v>570</v>
      </c>
      <c r="AG27">
        <v>90</v>
      </c>
      <c r="AH27">
        <v>21.160852999999999</v>
      </c>
      <c r="AI27">
        <v>10467.6</v>
      </c>
      <c r="AJ27">
        <v>206.4</v>
      </c>
      <c r="AK27">
        <v>18</v>
      </c>
      <c r="AL27">
        <v>2123</v>
      </c>
      <c r="AM27" t="s">
        <v>360</v>
      </c>
      <c r="AN27" t="s">
        <v>510</v>
      </c>
      <c r="AO27">
        <v>3192.402</v>
      </c>
      <c r="AR27" t="s">
        <v>118</v>
      </c>
      <c r="AS27" t="s">
        <v>123</v>
      </c>
      <c r="AT27" t="s">
        <v>344</v>
      </c>
      <c r="AU27" t="s">
        <v>359</v>
      </c>
      <c r="AV27" t="s">
        <v>48</v>
      </c>
      <c r="AW27">
        <v>1</v>
      </c>
      <c r="BB27">
        <v>0.86461538461538467</v>
      </c>
      <c r="BC27" t="s">
        <v>69</v>
      </c>
      <c r="BF27" t="s">
        <v>118</v>
      </c>
      <c r="BG27" t="s">
        <v>123</v>
      </c>
      <c r="BH27" t="s">
        <v>359</v>
      </c>
      <c r="BI27">
        <v>1052</v>
      </c>
      <c r="BJ27">
        <v>1</v>
      </c>
      <c r="BK27" t="s">
        <v>344</v>
      </c>
      <c r="BL27" t="s">
        <v>178</v>
      </c>
      <c r="BM27">
        <v>0.86461538461538467</v>
      </c>
      <c r="BN27" t="s">
        <v>69</v>
      </c>
      <c r="BO27" t="s">
        <v>181</v>
      </c>
      <c r="BP27">
        <v>3192.402</v>
      </c>
    </row>
    <row r="28" spans="1:68" ht="16.5">
      <c r="A28" s="106" t="str">
        <f t="shared" si="18"/>
        <v>강화교통</v>
      </c>
      <c r="B28" s="107" t="str">
        <f t="shared" si="1"/>
        <v>김종만</v>
      </c>
      <c r="C28" s="108" t="str">
        <f t="shared" si="19"/>
        <v>S</v>
      </c>
      <c r="D28" s="109">
        <f t="shared" si="20"/>
        <v>1.0388461538461538</v>
      </c>
      <c r="E28" s="110">
        <f t="shared" si="21"/>
        <v>6077</v>
      </c>
      <c r="F28" s="243" t="str">
        <f t="shared" si="22"/>
        <v>801</v>
      </c>
      <c r="G28" s="111" t="str">
        <f t="shared" si="23"/>
        <v>78바3216</v>
      </c>
      <c r="H28" s="112">
        <f t="shared" si="24"/>
        <v>1</v>
      </c>
      <c r="I28" s="113">
        <f t="shared" si="25"/>
        <v>3829.76</v>
      </c>
      <c r="J28" s="114">
        <f t="shared" si="26"/>
        <v>3.6289289208348785E-2</v>
      </c>
      <c r="K28" s="114">
        <f t="shared" si="27"/>
        <v>0.3143328652291551</v>
      </c>
      <c r="L28" s="114">
        <f t="shared" si="28"/>
        <v>0.259024064171123</v>
      </c>
      <c r="M28" s="115">
        <f t="shared" si="29"/>
        <v>11.986000000000001</v>
      </c>
      <c r="N28" s="116">
        <f t="shared" si="30"/>
        <v>0.33944685828877003</v>
      </c>
      <c r="O28" s="116">
        <f t="shared" si="31"/>
        <v>8.6428392379679142</v>
      </c>
      <c r="P28" s="229">
        <f t="shared" si="32"/>
        <v>59</v>
      </c>
      <c r="Q28" s="230">
        <f t="shared" si="33"/>
        <v>13</v>
      </c>
      <c r="R28" s="230">
        <f t="shared" si="34"/>
        <v>331</v>
      </c>
      <c r="T28">
        <v>503</v>
      </c>
      <c r="U28">
        <v>6077</v>
      </c>
      <c r="V28" t="s">
        <v>361</v>
      </c>
      <c r="W28">
        <v>3829.76</v>
      </c>
      <c r="X28">
        <v>1417.645</v>
      </c>
      <c r="Y28">
        <v>2.7010000000000001</v>
      </c>
      <c r="Z28">
        <v>11.986000000000001</v>
      </c>
      <c r="AA28">
        <v>137.97996900000001</v>
      </c>
      <c r="AB28">
        <v>5.0071950000000003</v>
      </c>
      <c r="AC28">
        <v>43.371639000000002</v>
      </c>
      <c r="AD28" s="1">
        <v>992</v>
      </c>
      <c r="AE28">
        <v>13</v>
      </c>
      <c r="AF28">
        <v>331</v>
      </c>
      <c r="AG28">
        <v>108</v>
      </c>
      <c r="AH28">
        <v>27.755911999999999</v>
      </c>
      <c r="AI28">
        <v>18079.7</v>
      </c>
      <c r="AJ28">
        <v>13543.3</v>
      </c>
      <c r="AK28">
        <v>59</v>
      </c>
      <c r="AL28">
        <v>15017</v>
      </c>
      <c r="AM28" t="s">
        <v>362</v>
      </c>
      <c r="AN28" t="s">
        <v>511</v>
      </c>
      <c r="AO28">
        <v>3829.76</v>
      </c>
      <c r="AR28" t="s">
        <v>118</v>
      </c>
      <c r="AS28" t="s">
        <v>124</v>
      </c>
      <c r="AT28" t="s">
        <v>347</v>
      </c>
      <c r="AU28" t="s">
        <v>361</v>
      </c>
      <c r="AV28" t="s">
        <v>48</v>
      </c>
      <c r="AW28">
        <v>1</v>
      </c>
      <c r="BB28">
        <v>1.0388461538461538</v>
      </c>
      <c r="BC28" t="s">
        <v>71</v>
      </c>
      <c r="BF28" t="s">
        <v>118</v>
      </c>
      <c r="BG28" t="s">
        <v>124</v>
      </c>
      <c r="BH28" t="s">
        <v>361</v>
      </c>
      <c r="BI28">
        <v>6077</v>
      </c>
      <c r="BJ28">
        <v>1</v>
      </c>
      <c r="BK28" t="s">
        <v>347</v>
      </c>
      <c r="BL28" t="s">
        <v>178</v>
      </c>
      <c r="BM28">
        <v>1.0388461538461538</v>
      </c>
      <c r="BN28" t="s">
        <v>71</v>
      </c>
      <c r="BO28" t="s">
        <v>180</v>
      </c>
      <c r="BP28">
        <v>3829.76</v>
      </c>
    </row>
    <row r="29" spans="1:68" ht="16.5">
      <c r="A29" s="122" t="str">
        <f t="shared" si="18"/>
        <v>강화교통</v>
      </c>
      <c r="B29" s="123" t="str">
        <f t="shared" si="1"/>
        <v>김진태</v>
      </c>
      <c r="C29" s="124" t="str">
        <f t="shared" si="19"/>
        <v>F</v>
      </c>
      <c r="D29" s="125">
        <f t="shared" si="20"/>
        <v>0.7661290322580645</v>
      </c>
      <c r="E29" s="126">
        <f t="shared" si="21"/>
        <v>2377</v>
      </c>
      <c r="F29" s="242" t="str">
        <f t="shared" si="22"/>
        <v>71</v>
      </c>
      <c r="G29" s="127" t="str">
        <f t="shared" si="23"/>
        <v>78바3226</v>
      </c>
      <c r="H29" s="128">
        <f t="shared" si="24"/>
        <v>1</v>
      </c>
      <c r="I29" s="129">
        <f t="shared" si="25"/>
        <v>3681.973</v>
      </c>
      <c r="J29" s="130">
        <f t="shared" si="26"/>
        <v>1.2201224868737821E-2</v>
      </c>
      <c r="K29" s="130">
        <f t="shared" si="27"/>
        <v>0.27184506046122742</v>
      </c>
      <c r="L29" s="130">
        <f t="shared" si="28"/>
        <v>0.21347250509441543</v>
      </c>
      <c r="M29" s="131">
        <f t="shared" si="29"/>
        <v>16.510000000000002</v>
      </c>
      <c r="N29" s="132">
        <f t="shared" si="30"/>
        <v>0</v>
      </c>
      <c r="O29" s="132">
        <f t="shared" si="31"/>
        <v>25.828543555316674</v>
      </c>
      <c r="P29" s="227">
        <f t="shared" si="32"/>
        <v>15</v>
      </c>
      <c r="Q29" s="228">
        <f t="shared" si="33"/>
        <v>0</v>
      </c>
      <c r="R29" s="228">
        <f t="shared" si="34"/>
        <v>951</v>
      </c>
      <c r="T29">
        <v>503</v>
      </c>
      <c r="U29">
        <v>2377</v>
      </c>
      <c r="V29" t="s">
        <v>254</v>
      </c>
      <c r="W29">
        <v>3681.973</v>
      </c>
      <c r="X29">
        <v>1549.9939999999999</v>
      </c>
      <c r="Y29">
        <v>2.375</v>
      </c>
      <c r="Z29">
        <v>16.510000000000002</v>
      </c>
      <c r="AA29">
        <v>146.431364</v>
      </c>
      <c r="AB29">
        <v>1.7866420000000001</v>
      </c>
      <c r="AC29">
        <v>39.806643000000001</v>
      </c>
      <c r="AD29" s="1">
        <v>786</v>
      </c>
      <c r="AE29">
        <v>0</v>
      </c>
      <c r="AF29">
        <v>951</v>
      </c>
      <c r="AG29">
        <v>82</v>
      </c>
      <c r="AH29">
        <v>25.144701000000001</v>
      </c>
      <c r="AI29">
        <v>12787</v>
      </c>
      <c r="AJ29">
        <v>0</v>
      </c>
      <c r="AK29">
        <v>15</v>
      </c>
      <c r="AL29">
        <v>1960</v>
      </c>
      <c r="AM29" t="s">
        <v>255</v>
      </c>
      <c r="AN29" t="s">
        <v>512</v>
      </c>
      <c r="AO29">
        <v>3681.973</v>
      </c>
      <c r="AR29" t="s">
        <v>118</v>
      </c>
      <c r="AS29" t="s">
        <v>122</v>
      </c>
      <c r="AT29" t="s">
        <v>218</v>
      </c>
      <c r="AU29" t="s">
        <v>254</v>
      </c>
      <c r="AV29" t="s">
        <v>48</v>
      </c>
      <c r="AW29">
        <v>1</v>
      </c>
      <c r="BB29">
        <v>0.7661290322580645</v>
      </c>
      <c r="BC29" t="s">
        <v>70</v>
      </c>
      <c r="BF29" t="s">
        <v>118</v>
      </c>
      <c r="BG29" t="s">
        <v>122</v>
      </c>
      <c r="BH29" t="s">
        <v>254</v>
      </c>
      <c r="BI29">
        <v>2377</v>
      </c>
      <c r="BJ29">
        <v>1</v>
      </c>
      <c r="BK29" t="s">
        <v>218</v>
      </c>
      <c r="BL29" t="s">
        <v>178</v>
      </c>
      <c r="BM29">
        <v>0.7661290322580645</v>
      </c>
      <c r="BN29" t="s">
        <v>70</v>
      </c>
      <c r="BO29" t="s">
        <v>193</v>
      </c>
      <c r="BP29">
        <v>3681.973</v>
      </c>
    </row>
    <row r="30" spans="1:68" ht="16.5">
      <c r="A30" s="106" t="str">
        <f t="shared" si="18"/>
        <v>강화교통</v>
      </c>
      <c r="B30" s="107" t="str">
        <f t="shared" si="1"/>
        <v>김춘동</v>
      </c>
      <c r="C30" s="108" t="str">
        <f t="shared" si="19"/>
        <v>F</v>
      </c>
      <c r="D30" s="109">
        <f t="shared" si="20"/>
        <v>0.77500401056244195</v>
      </c>
      <c r="E30" s="110">
        <f t="shared" si="21"/>
        <v>3233</v>
      </c>
      <c r="F30" s="243" t="str">
        <f t="shared" si="22"/>
        <v>70</v>
      </c>
      <c r="G30" s="111" t="str">
        <f t="shared" si="23"/>
        <v>78바3203</v>
      </c>
      <c r="H30" s="112">
        <f t="shared" si="24"/>
        <v>2</v>
      </c>
      <c r="I30" s="113">
        <f t="shared" si="25"/>
        <v>2318.9110000000001</v>
      </c>
      <c r="J30" s="114">
        <f t="shared" si="26"/>
        <v>3.9176294276106818E-2</v>
      </c>
      <c r="K30" s="114">
        <f t="shared" si="27"/>
        <v>0.27998300159665024</v>
      </c>
      <c r="L30" s="114">
        <f t="shared" si="28"/>
        <v>0.20958113528289787</v>
      </c>
      <c r="M30" s="115">
        <f t="shared" si="29"/>
        <v>16.59</v>
      </c>
      <c r="N30" s="116">
        <f t="shared" si="30"/>
        <v>0</v>
      </c>
      <c r="O30" s="116">
        <f t="shared" si="31"/>
        <v>30.143459580811854</v>
      </c>
      <c r="P30" s="229">
        <f t="shared" si="32"/>
        <v>2</v>
      </c>
      <c r="Q30" s="230">
        <f t="shared" si="33"/>
        <v>0</v>
      </c>
      <c r="R30" s="230">
        <f t="shared" si="34"/>
        <v>699</v>
      </c>
      <c r="T30">
        <v>503</v>
      </c>
      <c r="U30">
        <v>3233</v>
      </c>
      <c r="V30" t="s">
        <v>256</v>
      </c>
      <c r="W30">
        <v>2318.9110000000001</v>
      </c>
      <c r="X30">
        <v>1072.588</v>
      </c>
      <c r="Y30">
        <v>2.1619999999999999</v>
      </c>
      <c r="Z30">
        <v>16.59</v>
      </c>
      <c r="AA30">
        <v>100.32942300000001</v>
      </c>
      <c r="AB30">
        <v>3.9305349999999999</v>
      </c>
      <c r="AC30">
        <v>28.090533000000001</v>
      </c>
      <c r="AD30" s="1">
        <v>486</v>
      </c>
      <c r="AE30">
        <v>0</v>
      </c>
      <c r="AF30">
        <v>699</v>
      </c>
      <c r="AG30">
        <v>77</v>
      </c>
      <c r="AH30">
        <v>23.112970000000001</v>
      </c>
      <c r="AI30">
        <v>3131.6</v>
      </c>
      <c r="AJ30">
        <v>0</v>
      </c>
      <c r="AK30">
        <v>2</v>
      </c>
      <c r="AL30">
        <v>138</v>
      </c>
      <c r="AM30" t="s">
        <v>257</v>
      </c>
      <c r="AN30" t="s">
        <v>513</v>
      </c>
      <c r="AO30">
        <v>2243.1930000000002</v>
      </c>
      <c r="AR30" t="s">
        <v>118</v>
      </c>
      <c r="AS30" t="s">
        <v>121</v>
      </c>
      <c r="AT30" t="s">
        <v>204</v>
      </c>
      <c r="AU30" t="s">
        <v>256</v>
      </c>
      <c r="AV30" t="s">
        <v>48</v>
      </c>
      <c r="AW30">
        <v>2</v>
      </c>
      <c r="BB30">
        <v>0.77500401056244195</v>
      </c>
      <c r="BC30" t="s">
        <v>70</v>
      </c>
      <c r="BF30" t="s">
        <v>118</v>
      </c>
      <c r="BG30" t="s">
        <v>121</v>
      </c>
      <c r="BH30" t="s">
        <v>256</v>
      </c>
      <c r="BI30">
        <v>3233</v>
      </c>
      <c r="BJ30">
        <v>2</v>
      </c>
      <c r="BK30" t="s">
        <v>204</v>
      </c>
      <c r="BL30" t="s">
        <v>210</v>
      </c>
      <c r="BM30">
        <v>0.77500401056244195</v>
      </c>
      <c r="BN30" t="s">
        <v>70</v>
      </c>
      <c r="BO30" t="s">
        <v>193</v>
      </c>
      <c r="BP30">
        <v>2318.9110000000001</v>
      </c>
    </row>
    <row r="31" spans="1:68" ht="16.5">
      <c r="A31" s="122" t="str">
        <f t="shared" si="18"/>
        <v>강화교통</v>
      </c>
      <c r="B31" s="123" t="str">
        <f t="shared" si="1"/>
        <v>김태윤</v>
      </c>
      <c r="C31" s="124" t="str">
        <f t="shared" si="19"/>
        <v>F</v>
      </c>
      <c r="D31" s="125">
        <f t="shared" si="20"/>
        <v>0.73601957293444609</v>
      </c>
      <c r="E31" s="126">
        <f t="shared" si="21"/>
        <v>2557</v>
      </c>
      <c r="F31" s="242" t="str">
        <f t="shared" si="22"/>
        <v>60-5</v>
      </c>
      <c r="G31" s="127" t="str">
        <f t="shared" si="23"/>
        <v>78바3233</v>
      </c>
      <c r="H31" s="128">
        <f t="shared" si="24"/>
        <v>10</v>
      </c>
      <c r="I31" s="129">
        <f t="shared" si="25"/>
        <v>23300.184000000001</v>
      </c>
      <c r="J31" s="130">
        <f t="shared" si="26"/>
        <v>3.088840220049871E-2</v>
      </c>
      <c r="K31" s="130">
        <f t="shared" si="27"/>
        <v>0.2540681354599883</v>
      </c>
      <c r="L31" s="130">
        <f t="shared" si="28"/>
        <v>0.18197281188852413</v>
      </c>
      <c r="M31" s="131">
        <f t="shared" si="29"/>
        <v>17.783000000000001</v>
      </c>
      <c r="N31" s="132">
        <f t="shared" si="30"/>
        <v>0.45922384132245475</v>
      </c>
      <c r="O31" s="132">
        <f t="shared" si="31"/>
        <v>25.5362790268094</v>
      </c>
      <c r="P31" s="227">
        <f t="shared" si="32"/>
        <v>121</v>
      </c>
      <c r="Q31" s="228">
        <f t="shared" si="33"/>
        <v>107</v>
      </c>
      <c r="R31" s="228">
        <f t="shared" si="34"/>
        <v>5950</v>
      </c>
      <c r="T31">
        <v>503</v>
      </c>
      <c r="U31">
        <v>2557</v>
      </c>
      <c r="V31" t="s">
        <v>258</v>
      </c>
      <c r="W31">
        <v>23300.184000000001</v>
      </c>
      <c r="X31">
        <v>9247.7170000000006</v>
      </c>
      <c r="Y31">
        <v>2.52</v>
      </c>
      <c r="Z31">
        <v>17.783000000000001</v>
      </c>
      <c r="AA31">
        <v>836.51928099999998</v>
      </c>
      <c r="AB31">
        <v>25.838743999999998</v>
      </c>
      <c r="AC31">
        <v>212.532894</v>
      </c>
      <c r="AD31" s="1">
        <v>4240</v>
      </c>
      <c r="AE31">
        <v>107</v>
      </c>
      <c r="AF31">
        <v>5950</v>
      </c>
      <c r="AG31">
        <v>101</v>
      </c>
      <c r="AH31">
        <v>27.853732000000001</v>
      </c>
      <c r="AI31">
        <v>122689.8</v>
      </c>
      <c r="AJ31">
        <v>10900.3</v>
      </c>
      <c r="AK31">
        <v>121</v>
      </c>
      <c r="AL31">
        <v>44204</v>
      </c>
      <c r="AM31" t="s">
        <v>259</v>
      </c>
      <c r="AN31" t="s">
        <v>514</v>
      </c>
      <c r="AO31">
        <v>11381.001</v>
      </c>
      <c r="AR31" t="s">
        <v>118</v>
      </c>
      <c r="AS31" t="s">
        <v>120</v>
      </c>
      <c r="AT31" t="s">
        <v>408</v>
      </c>
      <c r="AU31" t="s">
        <v>258</v>
      </c>
      <c r="AV31" t="s">
        <v>48</v>
      </c>
      <c r="AW31">
        <v>10</v>
      </c>
      <c r="BB31">
        <v>0.73601957293444609</v>
      </c>
      <c r="BC31" t="s">
        <v>70</v>
      </c>
      <c r="BF31" t="s">
        <v>118</v>
      </c>
      <c r="BG31" t="s">
        <v>120</v>
      </c>
      <c r="BH31" t="s">
        <v>258</v>
      </c>
      <c r="BI31">
        <v>2557</v>
      </c>
      <c r="BJ31">
        <v>10</v>
      </c>
      <c r="BK31" t="s">
        <v>408</v>
      </c>
      <c r="BL31" t="s">
        <v>216</v>
      </c>
      <c r="BM31">
        <v>0.73601957293444609</v>
      </c>
      <c r="BN31" t="s">
        <v>70</v>
      </c>
      <c r="BO31" t="s">
        <v>193</v>
      </c>
      <c r="BP31">
        <v>23300.184000000001</v>
      </c>
    </row>
    <row r="32" spans="1:68" ht="16.5">
      <c r="A32" s="106" t="str">
        <f t="shared" si="18"/>
        <v>강화교통</v>
      </c>
      <c r="B32" s="107" t="str">
        <f t="shared" si="1"/>
        <v>김태호</v>
      </c>
      <c r="C32" s="108" t="str">
        <f t="shared" si="19"/>
        <v>F</v>
      </c>
      <c r="D32" s="109">
        <f t="shared" si="20"/>
        <v>0.79810810810810806</v>
      </c>
      <c r="E32" s="110">
        <f t="shared" si="21"/>
        <v>8133</v>
      </c>
      <c r="F32" s="243" t="str">
        <f t="shared" si="22"/>
        <v>60-5</v>
      </c>
      <c r="G32" s="111" t="str">
        <f t="shared" si="23"/>
        <v>78바3231</v>
      </c>
      <c r="H32" s="112">
        <f t="shared" si="24"/>
        <v>1</v>
      </c>
      <c r="I32" s="113">
        <f t="shared" si="25"/>
        <v>4893.393</v>
      </c>
      <c r="J32" s="114">
        <f t="shared" si="26"/>
        <v>2.1068752875657452E-2</v>
      </c>
      <c r="K32" s="114">
        <f t="shared" si="27"/>
        <v>0.20675927006662012</v>
      </c>
      <c r="L32" s="114">
        <f t="shared" si="28"/>
        <v>0.12772323825206763</v>
      </c>
      <c r="M32" s="115">
        <f t="shared" si="29"/>
        <v>17.667999999999999</v>
      </c>
      <c r="N32" s="116">
        <f t="shared" si="30"/>
        <v>6.1307154360992468E-2</v>
      </c>
      <c r="O32" s="116">
        <f t="shared" si="31"/>
        <v>7.7860086038460432</v>
      </c>
      <c r="P32" s="229">
        <f t="shared" si="32"/>
        <v>22</v>
      </c>
      <c r="Q32" s="230">
        <f t="shared" si="33"/>
        <v>3</v>
      </c>
      <c r="R32" s="230">
        <f t="shared" si="34"/>
        <v>381</v>
      </c>
      <c r="T32">
        <v>503</v>
      </c>
      <c r="U32">
        <v>8133</v>
      </c>
      <c r="V32" t="s">
        <v>192</v>
      </c>
      <c r="W32">
        <v>4893.393</v>
      </c>
      <c r="X32">
        <v>1657.0530000000001</v>
      </c>
      <c r="Y32">
        <v>2.9529999999999998</v>
      </c>
      <c r="Z32">
        <v>17.667999999999999</v>
      </c>
      <c r="AA32">
        <v>161.82386399999999</v>
      </c>
      <c r="AB32">
        <v>3.409427</v>
      </c>
      <c r="AC32">
        <v>33.458584000000002</v>
      </c>
      <c r="AD32" s="1">
        <v>625</v>
      </c>
      <c r="AE32">
        <v>3</v>
      </c>
      <c r="AF32">
        <v>381</v>
      </c>
      <c r="AG32">
        <v>91</v>
      </c>
      <c r="AH32">
        <v>30.239007000000001</v>
      </c>
      <c r="AI32">
        <v>21330.2</v>
      </c>
      <c r="AJ32">
        <v>2686.7</v>
      </c>
      <c r="AK32">
        <v>22</v>
      </c>
      <c r="AL32">
        <v>2864</v>
      </c>
      <c r="AM32" t="s">
        <v>260</v>
      </c>
      <c r="AN32" t="s">
        <v>515</v>
      </c>
      <c r="AO32">
        <v>4893.393</v>
      </c>
      <c r="AR32" t="s">
        <v>118</v>
      </c>
      <c r="AS32" t="s">
        <v>120</v>
      </c>
      <c r="AT32" t="s">
        <v>200</v>
      </c>
      <c r="AU32" t="s">
        <v>192</v>
      </c>
      <c r="AV32" t="s">
        <v>48</v>
      </c>
      <c r="AW32">
        <v>1</v>
      </c>
      <c r="BB32">
        <v>0.79810810810810806</v>
      </c>
      <c r="BC32" t="s">
        <v>70</v>
      </c>
      <c r="BF32" t="s">
        <v>118</v>
      </c>
      <c r="BG32" t="s">
        <v>120</v>
      </c>
      <c r="BH32" t="s">
        <v>192</v>
      </c>
      <c r="BI32">
        <v>8133</v>
      </c>
      <c r="BJ32">
        <v>1</v>
      </c>
      <c r="BK32" t="s">
        <v>200</v>
      </c>
      <c r="BL32" t="s">
        <v>178</v>
      </c>
      <c r="BM32">
        <v>0.79810810810810806</v>
      </c>
      <c r="BN32" t="s">
        <v>70</v>
      </c>
      <c r="BO32" t="s">
        <v>193</v>
      </c>
      <c r="BP32">
        <v>4893.393</v>
      </c>
    </row>
    <row r="33" spans="1:68" ht="16.5">
      <c r="A33" s="122" t="str">
        <f t="shared" si="18"/>
        <v>강화교통</v>
      </c>
      <c r="B33" s="123" t="str">
        <f t="shared" si="1"/>
        <v>김학훈</v>
      </c>
      <c r="C33" s="124" t="str">
        <f t="shared" si="19"/>
        <v>C</v>
      </c>
      <c r="D33" s="125">
        <f t="shared" si="20"/>
        <v>0.87307692307692308</v>
      </c>
      <c r="E33" s="126">
        <f t="shared" si="21"/>
        <v>7147</v>
      </c>
      <c r="F33" s="242" t="str">
        <f t="shared" si="22"/>
        <v>800</v>
      </c>
      <c r="G33" s="127" t="str">
        <f t="shared" si="23"/>
        <v>70바3708</v>
      </c>
      <c r="H33" s="128">
        <f t="shared" si="24"/>
        <v>1</v>
      </c>
      <c r="I33" s="129">
        <f t="shared" si="25"/>
        <v>961.44399999999996</v>
      </c>
      <c r="J33" s="130">
        <f t="shared" si="26"/>
        <v>7.3803643313451028E-3</v>
      </c>
      <c r="K33" s="130">
        <f t="shared" si="27"/>
        <v>0.37064513948139027</v>
      </c>
      <c r="L33" s="130">
        <f t="shared" si="28"/>
        <v>0.3037098364543333</v>
      </c>
      <c r="M33" s="131">
        <f t="shared" si="29"/>
        <v>12.927</v>
      </c>
      <c r="N33" s="132">
        <f t="shared" si="30"/>
        <v>2.3922350131676935</v>
      </c>
      <c r="O33" s="132">
        <f t="shared" si="31"/>
        <v>25.690523837061754</v>
      </c>
      <c r="P33" s="227">
        <f t="shared" si="32"/>
        <v>1</v>
      </c>
      <c r="Q33" s="228">
        <f t="shared" si="33"/>
        <v>23</v>
      </c>
      <c r="R33" s="228">
        <f t="shared" si="34"/>
        <v>247</v>
      </c>
      <c r="T33">
        <v>503</v>
      </c>
      <c r="U33">
        <v>7147</v>
      </c>
      <c r="V33" t="s">
        <v>363</v>
      </c>
      <c r="W33">
        <v>961.44399999999996</v>
      </c>
      <c r="X33">
        <v>423.47</v>
      </c>
      <c r="Y33">
        <v>2.27</v>
      </c>
      <c r="Z33">
        <v>12.927</v>
      </c>
      <c r="AA33">
        <v>48.174993000000001</v>
      </c>
      <c r="AB33">
        <v>0.355549</v>
      </c>
      <c r="AC33">
        <v>17.855827000000001</v>
      </c>
      <c r="AD33" s="1">
        <v>292</v>
      </c>
      <c r="AE33">
        <v>23</v>
      </c>
      <c r="AF33">
        <v>247</v>
      </c>
      <c r="AG33">
        <v>88</v>
      </c>
      <c r="AH33">
        <v>19.957325000000001</v>
      </c>
      <c r="AI33">
        <v>2140.9</v>
      </c>
      <c r="AJ33">
        <v>38.799999999999997</v>
      </c>
      <c r="AK33">
        <v>1</v>
      </c>
      <c r="AL33">
        <v>80</v>
      </c>
      <c r="AM33" t="s">
        <v>364</v>
      </c>
      <c r="AN33" t="s">
        <v>516</v>
      </c>
      <c r="AO33">
        <v>961.44399999999996</v>
      </c>
      <c r="AR33" t="s">
        <v>118</v>
      </c>
      <c r="AS33" t="s">
        <v>123</v>
      </c>
      <c r="AT33" t="s">
        <v>341</v>
      </c>
      <c r="AU33" t="s">
        <v>363</v>
      </c>
      <c r="AV33" t="s">
        <v>48</v>
      </c>
      <c r="AW33">
        <v>1</v>
      </c>
      <c r="BB33">
        <v>0.87307692307692308</v>
      </c>
      <c r="BC33" t="s">
        <v>69</v>
      </c>
      <c r="BF33" t="s">
        <v>118</v>
      </c>
      <c r="BG33" t="s">
        <v>123</v>
      </c>
      <c r="BH33" t="s">
        <v>363</v>
      </c>
      <c r="BI33">
        <v>7147</v>
      </c>
      <c r="BJ33">
        <v>1</v>
      </c>
      <c r="BK33" t="s">
        <v>341</v>
      </c>
      <c r="BL33" t="s">
        <v>178</v>
      </c>
      <c r="BM33">
        <v>0.87307692307692308</v>
      </c>
      <c r="BN33" t="s">
        <v>69</v>
      </c>
      <c r="BO33" t="s">
        <v>181</v>
      </c>
      <c r="BP33">
        <v>961.44399999999996</v>
      </c>
    </row>
    <row r="34" spans="1:68" ht="16.5">
      <c r="A34" s="106" t="str">
        <f t="shared" si="18"/>
        <v>강화교통</v>
      </c>
      <c r="B34" s="107" t="str">
        <f t="shared" si="1"/>
        <v>노영운</v>
      </c>
      <c r="C34" s="108" t="str">
        <f t="shared" si="19"/>
        <v>F</v>
      </c>
      <c r="D34" s="109">
        <f t="shared" si="20"/>
        <v>0.76464285714285718</v>
      </c>
      <c r="E34" s="110">
        <f t="shared" si="21"/>
        <v>7543</v>
      </c>
      <c r="F34" s="243" t="str">
        <f t="shared" si="22"/>
        <v>800</v>
      </c>
      <c r="G34" s="111" t="str">
        <f t="shared" si="23"/>
        <v>70바3704</v>
      </c>
      <c r="H34" s="112">
        <f t="shared" si="24"/>
        <v>1</v>
      </c>
      <c r="I34" s="113">
        <f t="shared" si="25"/>
        <v>3195.797</v>
      </c>
      <c r="J34" s="114">
        <f t="shared" si="26"/>
        <v>1.8897139222644459E-2</v>
      </c>
      <c r="K34" s="114">
        <f t="shared" si="27"/>
        <v>0.31173935611228637</v>
      </c>
      <c r="L34" s="114">
        <f t="shared" si="28"/>
        <v>0.20276632088959343</v>
      </c>
      <c r="M34" s="115">
        <f t="shared" si="29"/>
        <v>14.031000000000001</v>
      </c>
      <c r="N34" s="116">
        <f t="shared" si="30"/>
        <v>0.12516439561086015</v>
      </c>
      <c r="O34" s="116">
        <f t="shared" si="31"/>
        <v>5.7575621980995662</v>
      </c>
      <c r="P34" s="229">
        <f t="shared" si="32"/>
        <v>3</v>
      </c>
      <c r="Q34" s="230">
        <f t="shared" si="33"/>
        <v>4</v>
      </c>
      <c r="R34" s="230">
        <f t="shared" si="34"/>
        <v>184</v>
      </c>
      <c r="T34">
        <v>503</v>
      </c>
      <c r="U34">
        <v>7543</v>
      </c>
      <c r="V34" t="s">
        <v>442</v>
      </c>
      <c r="W34">
        <v>3195.797</v>
      </c>
      <c r="X34">
        <v>1492.6780000000001</v>
      </c>
      <c r="Y34">
        <v>2.141</v>
      </c>
      <c r="Z34">
        <v>14.031000000000001</v>
      </c>
      <c r="AA34">
        <v>146.31690900000001</v>
      </c>
      <c r="AB34">
        <v>2.7649710000000001</v>
      </c>
      <c r="AC34">
        <v>45.612738999999998</v>
      </c>
      <c r="AD34" s="1">
        <v>648</v>
      </c>
      <c r="AE34">
        <v>4</v>
      </c>
      <c r="AF34">
        <v>184</v>
      </c>
      <c r="AG34">
        <v>86</v>
      </c>
      <c r="AH34">
        <v>21.841609999999999</v>
      </c>
      <c r="AI34">
        <v>8408.7999999999993</v>
      </c>
      <c r="AJ34">
        <v>36.299999999999997</v>
      </c>
      <c r="AK34">
        <v>3</v>
      </c>
      <c r="AL34">
        <v>197</v>
      </c>
      <c r="AM34" t="s">
        <v>443</v>
      </c>
      <c r="AN34" t="s">
        <v>517</v>
      </c>
      <c r="AO34">
        <v>3195.797</v>
      </c>
      <c r="AR34" t="s">
        <v>118</v>
      </c>
      <c r="AS34" t="s">
        <v>123</v>
      </c>
      <c r="AT34" t="s">
        <v>439</v>
      </c>
      <c r="AU34" t="s">
        <v>442</v>
      </c>
      <c r="AV34" t="s">
        <v>48</v>
      </c>
      <c r="AW34">
        <v>1</v>
      </c>
      <c r="BB34">
        <v>0.76464285714285718</v>
      </c>
      <c r="BC34" t="s">
        <v>70</v>
      </c>
      <c r="BF34" t="s">
        <v>118</v>
      </c>
      <c r="BG34" t="s">
        <v>123</v>
      </c>
      <c r="BH34" t="s">
        <v>442</v>
      </c>
      <c r="BI34">
        <v>7543</v>
      </c>
      <c r="BJ34">
        <v>1</v>
      </c>
      <c r="BK34" t="s">
        <v>439</v>
      </c>
      <c r="BL34" t="s">
        <v>178</v>
      </c>
      <c r="BM34">
        <v>0.76464285714285718</v>
      </c>
      <c r="BN34" t="s">
        <v>70</v>
      </c>
      <c r="BO34" t="s">
        <v>193</v>
      </c>
      <c r="BP34">
        <v>3195.797</v>
      </c>
    </row>
    <row r="35" spans="1:68" ht="16.5">
      <c r="A35" s="122" t="str">
        <f t="shared" si="18"/>
        <v>강화교통</v>
      </c>
      <c r="B35" s="123" t="str">
        <f t="shared" si="1"/>
        <v>문영호</v>
      </c>
      <c r="C35" s="124" t="str">
        <f t="shared" si="19"/>
        <v>D</v>
      </c>
      <c r="D35" s="125">
        <f t="shared" si="20"/>
        <v>0.83919999999999995</v>
      </c>
      <c r="E35" s="126">
        <f t="shared" si="21"/>
        <v>6409</v>
      </c>
      <c r="F35" s="242" t="str">
        <f t="shared" si="22"/>
        <v>17</v>
      </c>
      <c r="G35" s="127" t="str">
        <f t="shared" si="23"/>
        <v>78바3217</v>
      </c>
      <c r="H35" s="128">
        <f t="shared" si="24"/>
        <v>1</v>
      </c>
      <c r="I35" s="129">
        <f t="shared" si="25"/>
        <v>555.91899999999998</v>
      </c>
      <c r="J35" s="130">
        <f t="shared" si="26"/>
        <v>1.4569832513039919E-2</v>
      </c>
      <c r="K35" s="130">
        <f t="shared" si="27"/>
        <v>0.35594979420008277</v>
      </c>
      <c r="L35" s="130">
        <f t="shared" si="28"/>
        <v>0.10972821580122284</v>
      </c>
      <c r="M35" s="131">
        <f t="shared" si="29"/>
        <v>10.62</v>
      </c>
      <c r="N35" s="132">
        <f t="shared" si="30"/>
        <v>0</v>
      </c>
      <c r="O35" s="132">
        <f t="shared" si="31"/>
        <v>7.1952928394244484</v>
      </c>
      <c r="P35" s="227">
        <f t="shared" si="32"/>
        <v>3</v>
      </c>
      <c r="Q35" s="228">
        <f t="shared" si="33"/>
        <v>0</v>
      </c>
      <c r="R35" s="228">
        <f t="shared" si="34"/>
        <v>40</v>
      </c>
      <c r="T35">
        <v>503</v>
      </c>
      <c r="U35">
        <v>6409</v>
      </c>
      <c r="V35" t="s">
        <v>261</v>
      </c>
      <c r="W35">
        <v>555.91899999999998</v>
      </c>
      <c r="X35">
        <v>265.00700000000001</v>
      </c>
      <c r="Y35">
        <v>2.0979999999999999</v>
      </c>
      <c r="Z35">
        <v>10.62</v>
      </c>
      <c r="AA35">
        <v>38.721103999999997</v>
      </c>
      <c r="AB35">
        <v>0.56415999999999999</v>
      </c>
      <c r="AC35">
        <v>13.782769</v>
      </c>
      <c r="AD35" s="1">
        <v>61</v>
      </c>
      <c r="AE35">
        <v>0</v>
      </c>
      <c r="AF35">
        <v>40</v>
      </c>
      <c r="AG35">
        <v>69</v>
      </c>
      <c r="AH35">
        <v>14.357002</v>
      </c>
      <c r="AI35">
        <v>15</v>
      </c>
      <c r="AJ35">
        <v>0</v>
      </c>
      <c r="AK35">
        <v>3</v>
      </c>
      <c r="AL35">
        <v>3242</v>
      </c>
      <c r="AM35" t="s">
        <v>262</v>
      </c>
      <c r="AN35" t="s">
        <v>518</v>
      </c>
      <c r="AO35">
        <v>555.91899999999998</v>
      </c>
      <c r="AR35" t="s">
        <v>118</v>
      </c>
      <c r="AS35" t="s">
        <v>119</v>
      </c>
      <c r="AT35" t="s">
        <v>197</v>
      </c>
      <c r="AU35" t="s">
        <v>261</v>
      </c>
      <c r="AV35" t="s">
        <v>48</v>
      </c>
      <c r="AW35">
        <v>1</v>
      </c>
      <c r="BB35">
        <v>0.83919999999999995</v>
      </c>
      <c r="BC35" t="s">
        <v>67</v>
      </c>
      <c r="BF35" t="s">
        <v>118</v>
      </c>
      <c r="BG35" t="s">
        <v>119</v>
      </c>
      <c r="BH35" t="s">
        <v>261</v>
      </c>
      <c r="BI35">
        <v>6409</v>
      </c>
      <c r="BJ35">
        <v>1</v>
      </c>
      <c r="BK35" t="s">
        <v>197</v>
      </c>
      <c r="BL35" t="s">
        <v>178</v>
      </c>
      <c r="BM35">
        <v>0.83919999999999995</v>
      </c>
      <c r="BN35" t="s">
        <v>67</v>
      </c>
      <c r="BO35" t="s">
        <v>183</v>
      </c>
      <c r="BP35">
        <v>555.91899999999998</v>
      </c>
    </row>
    <row r="36" spans="1:68" ht="16.5">
      <c r="A36" s="106" t="str">
        <f t="shared" si="18"/>
        <v>강화교통</v>
      </c>
      <c r="B36" s="107" t="str">
        <f t="shared" si="1"/>
        <v>문태일</v>
      </c>
      <c r="C36" s="108" t="str">
        <f t="shared" si="19"/>
        <v>D</v>
      </c>
      <c r="D36" s="109">
        <f t="shared" si="20"/>
        <v>0.83892857142857158</v>
      </c>
      <c r="E36" s="110">
        <f t="shared" si="21"/>
        <v>6269</v>
      </c>
      <c r="F36" s="243" t="s">
        <v>401</v>
      </c>
      <c r="G36" s="111" t="str">
        <f t="shared" si="23"/>
        <v>78바3220</v>
      </c>
      <c r="H36" s="112">
        <f t="shared" si="24"/>
        <v>1</v>
      </c>
      <c r="I36" s="113">
        <f t="shared" si="25"/>
        <v>3864.6329999999998</v>
      </c>
      <c r="J36" s="114">
        <f t="shared" si="26"/>
        <v>1.884819467158971E-2</v>
      </c>
      <c r="K36" s="114">
        <f t="shared" si="27"/>
        <v>0.30958802280765946</v>
      </c>
      <c r="L36" s="114">
        <f t="shared" si="28"/>
        <v>0.20597039874161402</v>
      </c>
      <c r="M36" s="115">
        <f t="shared" si="29"/>
        <v>15.898999999999999</v>
      </c>
      <c r="N36" s="116">
        <f t="shared" si="30"/>
        <v>2.5875678233871109E-2</v>
      </c>
      <c r="O36" s="116">
        <f t="shared" si="31"/>
        <v>19.924272240080754</v>
      </c>
      <c r="P36" s="229">
        <f t="shared" si="32"/>
        <v>3</v>
      </c>
      <c r="Q36" s="230">
        <f t="shared" si="33"/>
        <v>1</v>
      </c>
      <c r="R36" s="230">
        <f t="shared" si="34"/>
        <v>770</v>
      </c>
      <c r="T36">
        <v>503</v>
      </c>
      <c r="U36">
        <v>6269</v>
      </c>
      <c r="V36" t="s">
        <v>263</v>
      </c>
      <c r="W36">
        <v>3864.6329999999998</v>
      </c>
      <c r="X36">
        <v>1644.877</v>
      </c>
      <c r="Y36">
        <v>2.3490000000000002</v>
      </c>
      <c r="Z36">
        <v>15.898999999999999</v>
      </c>
      <c r="AA36">
        <v>173.28301500000001</v>
      </c>
      <c r="AB36">
        <v>3.2660719999999999</v>
      </c>
      <c r="AC36">
        <v>53.646346000000001</v>
      </c>
      <c r="AD36" s="1">
        <v>796</v>
      </c>
      <c r="AE36">
        <v>1</v>
      </c>
      <c r="AF36">
        <v>770</v>
      </c>
      <c r="AG36">
        <v>82</v>
      </c>
      <c r="AH36">
        <v>22.302433000000001</v>
      </c>
      <c r="AI36">
        <v>9982.6</v>
      </c>
      <c r="AJ36">
        <v>0</v>
      </c>
      <c r="AK36">
        <v>3</v>
      </c>
      <c r="AL36">
        <v>683</v>
      </c>
      <c r="AM36" t="s">
        <v>264</v>
      </c>
      <c r="AN36" t="s">
        <v>519</v>
      </c>
      <c r="AO36">
        <v>3864.6329999999998</v>
      </c>
      <c r="AR36" t="s">
        <v>118</v>
      </c>
      <c r="AS36" t="s">
        <v>121</v>
      </c>
      <c r="AT36" t="s">
        <v>209</v>
      </c>
      <c r="AU36" t="s">
        <v>263</v>
      </c>
      <c r="AV36" t="s">
        <v>48</v>
      </c>
      <c r="AW36">
        <v>1</v>
      </c>
      <c r="BB36">
        <v>0.83892857142857158</v>
      </c>
      <c r="BC36" t="s">
        <v>67</v>
      </c>
      <c r="BF36" t="s">
        <v>118</v>
      </c>
      <c r="BG36" t="s">
        <v>121</v>
      </c>
      <c r="BH36" t="s">
        <v>263</v>
      </c>
      <c r="BI36">
        <v>6269</v>
      </c>
      <c r="BJ36">
        <v>1</v>
      </c>
      <c r="BK36" t="s">
        <v>209</v>
      </c>
      <c r="BL36" t="s">
        <v>178</v>
      </c>
      <c r="BM36">
        <v>0.83892857142857158</v>
      </c>
      <c r="BN36" t="s">
        <v>67</v>
      </c>
      <c r="BO36" t="s">
        <v>183</v>
      </c>
      <c r="BP36">
        <v>3864.6329999999998</v>
      </c>
    </row>
    <row r="37" spans="1:68" ht="16.5">
      <c r="A37" s="122" t="str">
        <f t="shared" si="18"/>
        <v>강화교통</v>
      </c>
      <c r="B37" s="123" t="str">
        <f t="shared" si="1"/>
        <v>박경덕</v>
      </c>
      <c r="C37" s="124" t="str">
        <f t="shared" si="19"/>
        <v>F</v>
      </c>
      <c r="D37" s="125">
        <f t="shared" si="20"/>
        <v>0.73263157894736841</v>
      </c>
      <c r="E37" s="126">
        <f t="shared" si="21"/>
        <v>5584</v>
      </c>
      <c r="F37" s="242" t="str">
        <f t="shared" si="22"/>
        <v>60-5</v>
      </c>
      <c r="G37" s="127" t="str">
        <f t="shared" si="23"/>
        <v>78바3206</v>
      </c>
      <c r="H37" s="128">
        <f t="shared" si="24"/>
        <v>1</v>
      </c>
      <c r="I37" s="129">
        <f t="shared" si="25"/>
        <v>4889.9009999999998</v>
      </c>
      <c r="J37" s="130">
        <f t="shared" si="26"/>
        <v>1.8107341893878175E-2</v>
      </c>
      <c r="K37" s="130">
        <f t="shared" si="27"/>
        <v>0.2461371850979335</v>
      </c>
      <c r="L37" s="130">
        <f t="shared" si="28"/>
        <v>0.15399084766746812</v>
      </c>
      <c r="M37" s="131">
        <f t="shared" si="29"/>
        <v>16.504000000000001</v>
      </c>
      <c r="N37" s="132">
        <f t="shared" si="30"/>
        <v>2.0450311775228169E-2</v>
      </c>
      <c r="O37" s="132">
        <f t="shared" si="31"/>
        <v>20.041305539723606</v>
      </c>
      <c r="P37" s="227">
        <f t="shared" si="32"/>
        <v>43</v>
      </c>
      <c r="Q37" s="228">
        <f t="shared" si="33"/>
        <v>1</v>
      </c>
      <c r="R37" s="228">
        <f t="shared" si="34"/>
        <v>980</v>
      </c>
      <c r="T37">
        <v>503</v>
      </c>
      <c r="U37">
        <v>5584</v>
      </c>
      <c r="V37" t="s">
        <v>265</v>
      </c>
      <c r="W37">
        <v>4889.9009999999998</v>
      </c>
      <c r="X37">
        <v>1756.2249999999999</v>
      </c>
      <c r="Y37">
        <v>2.7839999999999998</v>
      </c>
      <c r="Z37">
        <v>16.504000000000001</v>
      </c>
      <c r="AA37">
        <v>155.36830399999999</v>
      </c>
      <c r="AB37">
        <v>2.813307</v>
      </c>
      <c r="AC37">
        <v>38.241917000000001</v>
      </c>
      <c r="AD37" s="1">
        <v>753</v>
      </c>
      <c r="AE37">
        <v>1</v>
      </c>
      <c r="AF37">
        <v>980</v>
      </c>
      <c r="AG37">
        <v>91</v>
      </c>
      <c r="AH37">
        <v>31.472963</v>
      </c>
      <c r="AI37">
        <v>41283.1</v>
      </c>
      <c r="AJ37">
        <v>5936.4</v>
      </c>
      <c r="AK37">
        <v>43</v>
      </c>
      <c r="AL37">
        <v>11069</v>
      </c>
      <c r="AM37" t="s">
        <v>266</v>
      </c>
      <c r="AN37" t="s">
        <v>520</v>
      </c>
      <c r="AO37">
        <v>4889.9009999999998</v>
      </c>
      <c r="AR37" t="s">
        <v>118</v>
      </c>
      <c r="AS37" t="s">
        <v>120</v>
      </c>
      <c r="AT37" t="s">
        <v>199</v>
      </c>
      <c r="AU37" t="s">
        <v>265</v>
      </c>
      <c r="AV37" t="s">
        <v>48</v>
      </c>
      <c r="AW37">
        <v>1</v>
      </c>
      <c r="BB37">
        <v>0.73263157894736841</v>
      </c>
      <c r="BC37" t="s">
        <v>70</v>
      </c>
      <c r="BF37" t="s">
        <v>118</v>
      </c>
      <c r="BG37" t="s">
        <v>120</v>
      </c>
      <c r="BH37" t="s">
        <v>265</v>
      </c>
      <c r="BI37">
        <v>5584</v>
      </c>
      <c r="BJ37">
        <v>1</v>
      </c>
      <c r="BK37" t="s">
        <v>199</v>
      </c>
      <c r="BL37" t="s">
        <v>178</v>
      </c>
      <c r="BM37">
        <v>0.73263157894736841</v>
      </c>
      <c r="BN37" t="s">
        <v>70</v>
      </c>
      <c r="BO37" t="s">
        <v>193</v>
      </c>
      <c r="BP37">
        <v>4889.9009999999998</v>
      </c>
    </row>
    <row r="38" spans="1:68" ht="16.5">
      <c r="A38" s="106" t="str">
        <f t="shared" si="18"/>
        <v>강화교통</v>
      </c>
      <c r="B38" s="107" t="str">
        <f t="shared" si="1"/>
        <v>박대양</v>
      </c>
      <c r="C38" s="108" t="str">
        <f t="shared" si="19"/>
        <v>C</v>
      </c>
      <c r="D38" s="109">
        <f t="shared" si="20"/>
        <v>0.89470744001563762</v>
      </c>
      <c r="E38" s="110">
        <f t="shared" si="21"/>
        <v>6982</v>
      </c>
      <c r="F38" s="243" t="str">
        <f t="shared" si="22"/>
        <v>60-5</v>
      </c>
      <c r="G38" s="111" t="str">
        <f t="shared" si="23"/>
        <v>78바3205</v>
      </c>
      <c r="H38" s="112">
        <f t="shared" si="24"/>
        <v>7</v>
      </c>
      <c r="I38" s="113">
        <f t="shared" si="25"/>
        <v>3221.7689999999998</v>
      </c>
      <c r="J38" s="114">
        <f t="shared" si="26"/>
        <v>2.0076100560488749E-2</v>
      </c>
      <c r="K38" s="114">
        <f t="shared" si="27"/>
        <v>0.28450326234608653</v>
      </c>
      <c r="L38" s="114">
        <f t="shared" si="28"/>
        <v>0.19399280333257909</v>
      </c>
      <c r="M38" s="115">
        <f t="shared" si="29"/>
        <v>13.44</v>
      </c>
      <c r="N38" s="116">
        <f t="shared" si="30"/>
        <v>0.49603635946514879</v>
      </c>
      <c r="O38" s="116">
        <f t="shared" si="31"/>
        <v>15.780156685485045</v>
      </c>
      <c r="P38" s="229">
        <f t="shared" si="32"/>
        <v>3</v>
      </c>
      <c r="Q38" s="230">
        <f t="shared" si="33"/>
        <v>16</v>
      </c>
      <c r="R38" s="230">
        <f t="shared" si="34"/>
        <v>509</v>
      </c>
      <c r="T38">
        <v>503</v>
      </c>
      <c r="U38">
        <v>6982</v>
      </c>
      <c r="V38" t="s">
        <v>365</v>
      </c>
      <c r="W38">
        <v>3225.57</v>
      </c>
      <c r="X38">
        <v>1257.2750000000001</v>
      </c>
      <c r="Y38">
        <v>2.5659999999999998</v>
      </c>
      <c r="Z38">
        <v>13.44</v>
      </c>
      <c r="AA38">
        <v>127.748862</v>
      </c>
      <c r="AB38">
        <v>2.5646990000000001</v>
      </c>
      <c r="AC38">
        <v>36.344968000000001</v>
      </c>
      <c r="AD38" s="1">
        <v>625</v>
      </c>
      <c r="AE38">
        <v>16</v>
      </c>
      <c r="AF38">
        <v>509</v>
      </c>
      <c r="AG38">
        <v>102</v>
      </c>
      <c r="AH38">
        <v>25.249305</v>
      </c>
      <c r="AI38">
        <v>17455.099999999999</v>
      </c>
      <c r="AJ38">
        <v>1117.4000000000001</v>
      </c>
      <c r="AK38">
        <v>3</v>
      </c>
      <c r="AL38">
        <v>255</v>
      </c>
      <c r="AM38" t="s">
        <v>366</v>
      </c>
      <c r="AN38" t="s">
        <v>521</v>
      </c>
      <c r="AO38">
        <v>779.71900000000005</v>
      </c>
      <c r="AR38" t="s">
        <v>118</v>
      </c>
      <c r="AS38" t="s">
        <v>120</v>
      </c>
      <c r="AT38" t="s">
        <v>198</v>
      </c>
      <c r="AU38" t="s">
        <v>365</v>
      </c>
      <c r="AV38" t="s">
        <v>48</v>
      </c>
      <c r="AW38">
        <v>7</v>
      </c>
      <c r="BB38">
        <v>0.89470744001563762</v>
      </c>
      <c r="BC38" t="s">
        <v>69</v>
      </c>
      <c r="BF38" t="s">
        <v>118</v>
      </c>
      <c r="BG38" t="s">
        <v>120</v>
      </c>
      <c r="BH38" t="s">
        <v>365</v>
      </c>
      <c r="BI38">
        <v>6982</v>
      </c>
      <c r="BJ38">
        <v>7</v>
      </c>
      <c r="BK38" t="s">
        <v>198</v>
      </c>
      <c r="BL38" t="s">
        <v>344</v>
      </c>
      <c r="BM38">
        <v>0.89470744001563762</v>
      </c>
      <c r="BN38" t="s">
        <v>69</v>
      </c>
      <c r="BO38" t="s">
        <v>181</v>
      </c>
      <c r="BP38">
        <v>3221.7689999999998</v>
      </c>
    </row>
    <row r="39" spans="1:68" ht="16.5">
      <c r="A39" s="122" t="str">
        <f t="shared" si="18"/>
        <v>강화교통</v>
      </c>
      <c r="B39" s="123" t="str">
        <f t="shared" si="1"/>
        <v>박명춘</v>
      </c>
      <c r="C39" s="124" t="str">
        <f t="shared" si="19"/>
        <v>F</v>
      </c>
      <c r="D39" s="125">
        <f t="shared" si="20"/>
        <v>0.79387096774193544</v>
      </c>
      <c r="E39" s="126">
        <f t="shared" si="21"/>
        <v>49</v>
      </c>
      <c r="F39" s="242" t="str">
        <f t="shared" si="22"/>
        <v>71</v>
      </c>
      <c r="G39" s="127" t="str">
        <f t="shared" si="23"/>
        <v>78바3226</v>
      </c>
      <c r="H39" s="128">
        <f t="shared" si="24"/>
        <v>1</v>
      </c>
      <c r="I39" s="129">
        <f t="shared" si="25"/>
        <v>3752.5459999999998</v>
      </c>
      <c r="J39" s="130">
        <f t="shared" si="26"/>
        <v>1.5820430946002873E-2</v>
      </c>
      <c r="K39" s="130">
        <f t="shared" si="27"/>
        <v>0.25311256613815036</v>
      </c>
      <c r="L39" s="130">
        <f t="shared" si="28"/>
        <v>0.21665290711959295</v>
      </c>
      <c r="M39" s="131">
        <f t="shared" si="29"/>
        <v>16.068999999999999</v>
      </c>
      <c r="N39" s="132">
        <f t="shared" si="30"/>
        <v>5.3297148122901095E-2</v>
      </c>
      <c r="O39" s="132">
        <f t="shared" si="31"/>
        <v>14.896552900350855</v>
      </c>
      <c r="P39" s="227">
        <f t="shared" si="32"/>
        <v>20</v>
      </c>
      <c r="Q39" s="228">
        <f t="shared" si="33"/>
        <v>2</v>
      </c>
      <c r="R39" s="228">
        <f t="shared" si="34"/>
        <v>559</v>
      </c>
      <c r="T39">
        <v>503</v>
      </c>
      <c r="U39">
        <v>49</v>
      </c>
      <c r="V39" t="s">
        <v>267</v>
      </c>
      <c r="W39">
        <v>3752.5459999999998</v>
      </c>
      <c r="X39">
        <v>1524.8330000000001</v>
      </c>
      <c r="Y39">
        <v>2.4609999999999999</v>
      </c>
      <c r="Z39">
        <v>16.068999999999999</v>
      </c>
      <c r="AA39">
        <v>143.76441500000001</v>
      </c>
      <c r="AB39">
        <v>2.2744149999999999</v>
      </c>
      <c r="AC39">
        <v>36.388579999999997</v>
      </c>
      <c r="AD39" s="1">
        <v>813</v>
      </c>
      <c r="AE39">
        <v>2</v>
      </c>
      <c r="AF39">
        <v>559</v>
      </c>
      <c r="AG39">
        <v>77</v>
      </c>
      <c r="AH39">
        <v>26.102049999999998</v>
      </c>
      <c r="AI39">
        <v>8499.2000000000007</v>
      </c>
      <c r="AJ39">
        <v>0</v>
      </c>
      <c r="AK39">
        <v>20</v>
      </c>
      <c r="AL39">
        <v>2052</v>
      </c>
      <c r="AM39" t="s">
        <v>268</v>
      </c>
      <c r="AN39" t="s">
        <v>522</v>
      </c>
      <c r="AO39">
        <v>3752.5459999999998</v>
      </c>
      <c r="AR39" t="s">
        <v>118</v>
      </c>
      <c r="AS39" t="s">
        <v>122</v>
      </c>
      <c r="AT39" t="s">
        <v>218</v>
      </c>
      <c r="AU39" t="s">
        <v>267</v>
      </c>
      <c r="AV39" t="s">
        <v>48</v>
      </c>
      <c r="AW39">
        <v>1</v>
      </c>
      <c r="BB39">
        <v>0.79387096774193544</v>
      </c>
      <c r="BC39" t="s">
        <v>70</v>
      </c>
      <c r="BF39" t="s">
        <v>118</v>
      </c>
      <c r="BG39" t="s">
        <v>122</v>
      </c>
      <c r="BH39" t="s">
        <v>267</v>
      </c>
      <c r="BI39">
        <v>49</v>
      </c>
      <c r="BJ39">
        <v>1</v>
      </c>
      <c r="BK39" t="s">
        <v>218</v>
      </c>
      <c r="BL39" t="s">
        <v>178</v>
      </c>
      <c r="BM39">
        <v>0.79387096774193544</v>
      </c>
      <c r="BN39" t="s">
        <v>70</v>
      </c>
      <c r="BO39" t="s">
        <v>193</v>
      </c>
      <c r="BP39">
        <v>3752.5459999999998</v>
      </c>
    </row>
    <row r="40" spans="1:68" ht="16.5">
      <c r="A40" s="106" t="str">
        <f t="shared" si="18"/>
        <v>강화교통</v>
      </c>
      <c r="B40" s="107" t="str">
        <f t="shared" si="1"/>
        <v>박배양</v>
      </c>
      <c r="C40" s="108" t="str">
        <f t="shared" si="19"/>
        <v>D</v>
      </c>
      <c r="D40" s="109">
        <f t="shared" si="20"/>
        <v>0.80666666666666664</v>
      </c>
      <c r="E40" s="110">
        <f t="shared" si="21"/>
        <v>5906</v>
      </c>
      <c r="F40" s="243" t="str">
        <f t="shared" si="22"/>
        <v>70</v>
      </c>
      <c r="G40" s="111" t="str">
        <f t="shared" si="23"/>
        <v>78바3204</v>
      </c>
      <c r="H40" s="112">
        <f t="shared" si="24"/>
        <v>1</v>
      </c>
      <c r="I40" s="113">
        <f t="shared" si="25"/>
        <v>3490.7370000000001</v>
      </c>
      <c r="J40" s="114">
        <f t="shared" si="26"/>
        <v>9.4681285077555053E-3</v>
      </c>
      <c r="K40" s="114">
        <f t="shared" si="27"/>
        <v>0.3012599441138496</v>
      </c>
      <c r="L40" s="114">
        <f t="shared" si="28"/>
        <v>0.18276942662824497</v>
      </c>
      <c r="M40" s="115">
        <f t="shared" si="29"/>
        <v>17.715</v>
      </c>
      <c r="N40" s="116">
        <f t="shared" si="30"/>
        <v>5.7294491106032908E-2</v>
      </c>
      <c r="O40" s="116">
        <f t="shared" si="31"/>
        <v>18.735298591672763</v>
      </c>
      <c r="P40" s="229">
        <f t="shared" si="32"/>
        <v>15</v>
      </c>
      <c r="Q40" s="230">
        <f t="shared" si="33"/>
        <v>2</v>
      </c>
      <c r="R40" s="230">
        <f t="shared" si="34"/>
        <v>654</v>
      </c>
      <c r="T40">
        <v>503</v>
      </c>
      <c r="U40">
        <v>5906</v>
      </c>
      <c r="V40" t="s">
        <v>269</v>
      </c>
      <c r="W40">
        <v>3490.7370000000001</v>
      </c>
      <c r="X40">
        <v>1602.4970000000001</v>
      </c>
      <c r="Y40">
        <v>2.1779999999999999</v>
      </c>
      <c r="Z40">
        <v>17.715</v>
      </c>
      <c r="AA40">
        <v>152.35080500000001</v>
      </c>
      <c r="AB40">
        <v>1.442477</v>
      </c>
      <c r="AC40">
        <v>45.897195000000004</v>
      </c>
      <c r="AD40" s="1">
        <v>638</v>
      </c>
      <c r="AE40">
        <v>2</v>
      </c>
      <c r="AF40">
        <v>654</v>
      </c>
      <c r="AG40">
        <v>82</v>
      </c>
      <c r="AH40">
        <v>22.912493999999999</v>
      </c>
      <c r="AI40">
        <v>9202.7000000000007</v>
      </c>
      <c r="AJ40">
        <v>0</v>
      </c>
      <c r="AK40">
        <v>15</v>
      </c>
      <c r="AL40">
        <v>2405</v>
      </c>
      <c r="AM40" t="s">
        <v>270</v>
      </c>
      <c r="AN40" t="s">
        <v>523</v>
      </c>
      <c r="AO40">
        <v>3490.7370000000001</v>
      </c>
      <c r="AR40" t="s">
        <v>118</v>
      </c>
      <c r="AS40" t="s">
        <v>121</v>
      </c>
      <c r="AT40" t="s">
        <v>205</v>
      </c>
      <c r="AU40" t="s">
        <v>269</v>
      </c>
      <c r="AV40" t="s">
        <v>48</v>
      </c>
      <c r="AW40">
        <v>1</v>
      </c>
      <c r="BB40">
        <v>0.80666666666666664</v>
      </c>
      <c r="BC40" t="s">
        <v>67</v>
      </c>
      <c r="BF40" t="s">
        <v>118</v>
      </c>
      <c r="BG40" t="s">
        <v>121</v>
      </c>
      <c r="BH40" t="s">
        <v>269</v>
      </c>
      <c r="BI40">
        <v>5906</v>
      </c>
      <c r="BJ40">
        <v>1</v>
      </c>
      <c r="BK40" t="s">
        <v>205</v>
      </c>
      <c r="BL40" t="s">
        <v>178</v>
      </c>
      <c r="BM40">
        <v>0.80666666666666664</v>
      </c>
      <c r="BN40" t="s">
        <v>67</v>
      </c>
      <c r="BO40" t="s">
        <v>183</v>
      </c>
      <c r="BP40">
        <v>3490.7370000000001</v>
      </c>
    </row>
    <row r="41" spans="1:68" ht="16.5">
      <c r="A41" s="122" t="str">
        <f t="shared" si="18"/>
        <v>강화교통</v>
      </c>
      <c r="B41" s="123" t="str">
        <f t="shared" si="1"/>
        <v>박상석</v>
      </c>
      <c r="C41" s="124" t="str">
        <f t="shared" si="19"/>
        <v>F</v>
      </c>
      <c r="D41" s="125">
        <f t="shared" si="20"/>
        <v>0.7444736842105264</v>
      </c>
      <c r="E41" s="126">
        <f t="shared" si="21"/>
        <v>4743</v>
      </c>
      <c r="F41" s="242" t="str">
        <f t="shared" si="22"/>
        <v>60-5</v>
      </c>
      <c r="G41" s="127" t="str">
        <f t="shared" si="23"/>
        <v>78바3205</v>
      </c>
      <c r="H41" s="128">
        <f t="shared" si="24"/>
        <v>1</v>
      </c>
      <c r="I41" s="129">
        <f t="shared" si="25"/>
        <v>4524.8140000000003</v>
      </c>
      <c r="J41" s="130">
        <f t="shared" si="26"/>
        <v>1.9962402633655878E-2</v>
      </c>
      <c r="K41" s="130">
        <f t="shared" si="27"/>
        <v>0.22315707491852507</v>
      </c>
      <c r="L41" s="130">
        <f t="shared" si="28"/>
        <v>0.17768686182459653</v>
      </c>
      <c r="M41" s="131">
        <f t="shared" si="29"/>
        <v>17.120999999999999</v>
      </c>
      <c r="N41" s="132">
        <f t="shared" si="30"/>
        <v>6.6301067844998701E-2</v>
      </c>
      <c r="O41" s="132">
        <f t="shared" si="31"/>
        <v>17.857087606252986</v>
      </c>
      <c r="P41" s="227">
        <f t="shared" si="32"/>
        <v>31</v>
      </c>
      <c r="Q41" s="228">
        <f t="shared" si="33"/>
        <v>3</v>
      </c>
      <c r="R41" s="228">
        <f t="shared" si="34"/>
        <v>808</v>
      </c>
      <c r="T41">
        <v>503</v>
      </c>
      <c r="U41">
        <v>4743</v>
      </c>
      <c r="V41" t="s">
        <v>367</v>
      </c>
      <c r="W41">
        <v>4524.8140000000003</v>
      </c>
      <c r="X41">
        <v>1599.7</v>
      </c>
      <c r="Y41">
        <v>2.8290000000000002</v>
      </c>
      <c r="Z41">
        <v>17.120999999999999</v>
      </c>
      <c r="AA41">
        <v>139.329972</v>
      </c>
      <c r="AB41">
        <v>2.781361</v>
      </c>
      <c r="AC41">
        <v>31.092469000000001</v>
      </c>
      <c r="AD41" s="1">
        <v>804</v>
      </c>
      <c r="AE41">
        <v>3</v>
      </c>
      <c r="AF41">
        <v>808</v>
      </c>
      <c r="AG41">
        <v>92</v>
      </c>
      <c r="AH41">
        <v>32.475524999999998</v>
      </c>
      <c r="AI41">
        <v>38066.300000000003</v>
      </c>
      <c r="AJ41">
        <v>5806.4</v>
      </c>
      <c r="AK41">
        <v>31</v>
      </c>
      <c r="AL41">
        <v>5800</v>
      </c>
      <c r="AM41" t="s">
        <v>368</v>
      </c>
      <c r="AN41" t="s">
        <v>524</v>
      </c>
      <c r="AO41">
        <v>4524.8140000000003</v>
      </c>
      <c r="AR41" t="s">
        <v>118</v>
      </c>
      <c r="AS41" t="s">
        <v>120</v>
      </c>
      <c r="AT41" t="s">
        <v>198</v>
      </c>
      <c r="AU41" t="s">
        <v>367</v>
      </c>
      <c r="AV41" t="s">
        <v>48</v>
      </c>
      <c r="AW41">
        <v>1</v>
      </c>
      <c r="BB41">
        <v>0.7444736842105264</v>
      </c>
      <c r="BC41" t="s">
        <v>70</v>
      </c>
      <c r="BF41" t="s">
        <v>118</v>
      </c>
      <c r="BG41" t="s">
        <v>120</v>
      </c>
      <c r="BH41" t="s">
        <v>367</v>
      </c>
      <c r="BI41">
        <v>4743</v>
      </c>
      <c r="BJ41">
        <v>1</v>
      </c>
      <c r="BK41" t="s">
        <v>198</v>
      </c>
      <c r="BL41" t="s">
        <v>178</v>
      </c>
      <c r="BM41">
        <v>0.7444736842105264</v>
      </c>
      <c r="BN41" t="s">
        <v>70</v>
      </c>
      <c r="BO41" t="s">
        <v>193</v>
      </c>
      <c r="BP41">
        <v>4524.8140000000003</v>
      </c>
    </row>
    <row r="42" spans="1:68" ht="16.5">
      <c r="A42" s="106" t="str">
        <f t="shared" si="18"/>
        <v>강화교통</v>
      </c>
      <c r="B42" s="107" t="str">
        <f t="shared" si="1"/>
        <v>박소열</v>
      </c>
      <c r="C42" s="108" t="str">
        <f t="shared" si="19"/>
        <v>B</v>
      </c>
      <c r="D42" s="109">
        <f t="shared" si="20"/>
        <v>0.9226923076923077</v>
      </c>
      <c r="E42" s="110">
        <f t="shared" si="21"/>
        <v>6719</v>
      </c>
      <c r="F42" s="243" t="s">
        <v>401</v>
      </c>
      <c r="G42" s="111" t="str">
        <f t="shared" si="23"/>
        <v>78바3242</v>
      </c>
      <c r="H42" s="112">
        <f t="shared" si="24"/>
        <v>1</v>
      </c>
      <c r="I42" s="113">
        <f t="shared" si="25"/>
        <v>3416.6750000000002</v>
      </c>
      <c r="J42" s="114">
        <f t="shared" si="26"/>
        <v>4.5347956699031107E-3</v>
      </c>
      <c r="K42" s="114">
        <f t="shared" si="27"/>
        <v>0.33175808251125627</v>
      </c>
      <c r="L42" s="114">
        <f t="shared" si="28"/>
        <v>0.1624386281984678</v>
      </c>
      <c r="M42" s="115">
        <f t="shared" si="29"/>
        <v>13.356999999999999</v>
      </c>
      <c r="N42" s="116">
        <f t="shared" si="30"/>
        <v>8.7804663891063672E-2</v>
      </c>
      <c r="O42" s="116">
        <f t="shared" si="31"/>
        <v>20.721900678291028</v>
      </c>
      <c r="P42" s="229">
        <f t="shared" si="32"/>
        <v>5</v>
      </c>
      <c r="Q42" s="230">
        <f t="shared" si="33"/>
        <v>3</v>
      </c>
      <c r="R42" s="230">
        <f t="shared" si="34"/>
        <v>708</v>
      </c>
      <c r="T42">
        <v>503</v>
      </c>
      <c r="U42">
        <v>6719</v>
      </c>
      <c r="V42" t="s">
        <v>369</v>
      </c>
      <c r="W42">
        <v>3416.6750000000002</v>
      </c>
      <c r="X42">
        <v>1423.9449999999999</v>
      </c>
      <c r="Y42">
        <v>2.399</v>
      </c>
      <c r="Z42">
        <v>13.356999999999999</v>
      </c>
      <c r="AA42">
        <v>151.78302400000001</v>
      </c>
      <c r="AB42">
        <v>0.68830499999999994</v>
      </c>
      <c r="AC42">
        <v>50.355244999999996</v>
      </c>
      <c r="AD42" s="1">
        <v>555</v>
      </c>
      <c r="AE42">
        <v>3</v>
      </c>
      <c r="AF42">
        <v>708</v>
      </c>
      <c r="AG42">
        <v>92</v>
      </c>
      <c r="AH42">
        <v>22.510256999999999</v>
      </c>
      <c r="AI42">
        <v>9015.5</v>
      </c>
      <c r="AJ42">
        <v>79.400000000000006</v>
      </c>
      <c r="AK42">
        <v>5</v>
      </c>
      <c r="AL42">
        <v>1066</v>
      </c>
      <c r="AM42" t="s">
        <v>370</v>
      </c>
      <c r="AN42" t="s">
        <v>525</v>
      </c>
      <c r="AO42">
        <v>3416.6750000000002</v>
      </c>
      <c r="AR42" t="s">
        <v>118</v>
      </c>
      <c r="AS42" t="s">
        <v>123</v>
      </c>
      <c r="AT42" t="s">
        <v>230</v>
      </c>
      <c r="AU42" t="s">
        <v>369</v>
      </c>
      <c r="AV42" t="s">
        <v>48</v>
      </c>
      <c r="AW42">
        <v>1</v>
      </c>
      <c r="BB42">
        <v>0.9226923076923077</v>
      </c>
      <c r="BC42" t="s">
        <v>68</v>
      </c>
      <c r="BF42" t="s">
        <v>118</v>
      </c>
      <c r="BG42" t="s">
        <v>123</v>
      </c>
      <c r="BH42" t="s">
        <v>369</v>
      </c>
      <c r="BI42">
        <v>6719</v>
      </c>
      <c r="BJ42">
        <v>1</v>
      </c>
      <c r="BK42" t="s">
        <v>230</v>
      </c>
      <c r="BL42" t="s">
        <v>178</v>
      </c>
      <c r="BM42">
        <v>0.9226923076923077</v>
      </c>
      <c r="BN42" t="s">
        <v>68</v>
      </c>
      <c r="BO42" t="s">
        <v>179</v>
      </c>
      <c r="BP42">
        <v>3416.6750000000002</v>
      </c>
    </row>
    <row r="43" spans="1:68" ht="16.5">
      <c r="A43" s="122" t="str">
        <f t="shared" si="18"/>
        <v>강화교통</v>
      </c>
      <c r="B43" s="123" t="str">
        <f t="shared" si="1"/>
        <v>박영현</v>
      </c>
      <c r="C43" s="124" t="str">
        <f t="shared" si="19"/>
        <v>F</v>
      </c>
      <c r="D43" s="125">
        <f t="shared" si="20"/>
        <v>0.73874999999999991</v>
      </c>
      <c r="E43" s="126">
        <f t="shared" si="21"/>
        <v>698</v>
      </c>
      <c r="F43" s="242" t="str">
        <f t="shared" si="22"/>
        <v>71</v>
      </c>
      <c r="G43" s="127" t="str">
        <f t="shared" si="23"/>
        <v>78바3219</v>
      </c>
      <c r="H43" s="128">
        <f t="shared" si="24"/>
        <v>1</v>
      </c>
      <c r="I43" s="129">
        <f t="shared" si="25"/>
        <v>3585.277</v>
      </c>
      <c r="J43" s="130">
        <f t="shared" si="26"/>
        <v>2.2023123839639502E-2</v>
      </c>
      <c r="K43" s="130">
        <f t="shared" si="27"/>
        <v>0.30088662836216246</v>
      </c>
      <c r="L43" s="130">
        <f t="shared" si="28"/>
        <v>0.17739215128984454</v>
      </c>
      <c r="M43" s="131">
        <f t="shared" si="29"/>
        <v>16.553999999999998</v>
      </c>
      <c r="N43" s="132">
        <f t="shared" si="30"/>
        <v>2.7891847687082475E-2</v>
      </c>
      <c r="O43" s="132">
        <f t="shared" si="31"/>
        <v>7.837609200070176</v>
      </c>
      <c r="P43" s="227">
        <f t="shared" si="32"/>
        <v>7</v>
      </c>
      <c r="Q43" s="228">
        <f t="shared" si="33"/>
        <v>1</v>
      </c>
      <c r="R43" s="228">
        <f t="shared" si="34"/>
        <v>281</v>
      </c>
      <c r="T43">
        <v>503</v>
      </c>
      <c r="U43">
        <v>698</v>
      </c>
      <c r="V43" t="s">
        <v>271</v>
      </c>
      <c r="W43">
        <v>3585.277</v>
      </c>
      <c r="X43">
        <v>1516.7819999999999</v>
      </c>
      <c r="Y43">
        <v>2.3639999999999999</v>
      </c>
      <c r="Z43">
        <v>16.553999999999998</v>
      </c>
      <c r="AA43">
        <v>151.22886399999999</v>
      </c>
      <c r="AB43">
        <v>3.3305319999999998</v>
      </c>
      <c r="AC43">
        <v>45.502743000000002</v>
      </c>
      <c r="AD43" s="1">
        <v>636</v>
      </c>
      <c r="AE43">
        <v>1</v>
      </c>
      <c r="AF43">
        <v>281</v>
      </c>
      <c r="AG43">
        <v>71</v>
      </c>
      <c r="AH43">
        <v>23.707623000000002</v>
      </c>
      <c r="AI43">
        <v>1712.1</v>
      </c>
      <c r="AJ43">
        <v>0</v>
      </c>
      <c r="AK43">
        <v>7</v>
      </c>
      <c r="AL43">
        <v>1910</v>
      </c>
      <c r="AM43" t="s">
        <v>272</v>
      </c>
      <c r="AN43" t="s">
        <v>526</v>
      </c>
      <c r="AO43">
        <v>3585.277</v>
      </c>
      <c r="AR43" t="s">
        <v>118</v>
      </c>
      <c r="AS43" t="s">
        <v>122</v>
      </c>
      <c r="AT43" t="s">
        <v>214</v>
      </c>
      <c r="AU43" t="s">
        <v>271</v>
      </c>
      <c r="AV43" t="s">
        <v>48</v>
      </c>
      <c r="AW43">
        <v>1</v>
      </c>
      <c r="BB43">
        <v>0.73874999999999991</v>
      </c>
      <c r="BC43" t="s">
        <v>70</v>
      </c>
      <c r="BF43" t="s">
        <v>118</v>
      </c>
      <c r="BG43" t="s">
        <v>122</v>
      </c>
      <c r="BH43" t="s">
        <v>271</v>
      </c>
      <c r="BI43">
        <v>698</v>
      </c>
      <c r="BJ43">
        <v>1</v>
      </c>
      <c r="BK43" t="s">
        <v>214</v>
      </c>
      <c r="BL43" t="s">
        <v>178</v>
      </c>
      <c r="BM43">
        <v>0.73874999999999991</v>
      </c>
      <c r="BN43" t="s">
        <v>70</v>
      </c>
      <c r="BO43" t="s">
        <v>193</v>
      </c>
      <c r="BP43">
        <v>3585.277</v>
      </c>
    </row>
    <row r="44" spans="1:68" ht="16.5">
      <c r="A44" s="106" t="str">
        <f t="shared" si="18"/>
        <v>강화교통</v>
      </c>
      <c r="B44" s="107" t="str">
        <f t="shared" si="1"/>
        <v>박용규</v>
      </c>
      <c r="C44" s="108" t="str">
        <f t="shared" si="19"/>
        <v>F</v>
      </c>
      <c r="D44" s="109">
        <f t="shared" si="20"/>
        <v>0.76414034909281148</v>
      </c>
      <c r="E44" s="110">
        <f t="shared" si="21"/>
        <v>4156</v>
      </c>
      <c r="F44" s="243" t="str">
        <f t="shared" si="22"/>
        <v>71</v>
      </c>
      <c r="G44" s="111" t="str">
        <f t="shared" si="23"/>
        <v>78바3219</v>
      </c>
      <c r="H44" s="112">
        <f t="shared" si="24"/>
        <v>7</v>
      </c>
      <c r="I44" s="113">
        <f t="shared" si="25"/>
        <v>2774.1140000000005</v>
      </c>
      <c r="J44" s="114">
        <f t="shared" si="26"/>
        <v>1.5034798256680802E-2</v>
      </c>
      <c r="K44" s="114">
        <f t="shared" si="27"/>
        <v>0.35913916617720421</v>
      </c>
      <c r="L44" s="114">
        <f t="shared" si="28"/>
        <v>0.18888913721642295</v>
      </c>
      <c r="M44" s="115">
        <f t="shared" si="29"/>
        <v>17.280999999999999</v>
      </c>
      <c r="N44" s="116">
        <f t="shared" si="30"/>
        <v>0.32442790743278754</v>
      </c>
      <c r="O44" s="116">
        <f t="shared" si="31"/>
        <v>31.361364385169463</v>
      </c>
      <c r="P44" s="229">
        <f t="shared" si="32"/>
        <v>19</v>
      </c>
      <c r="Q44" s="230">
        <f t="shared" si="33"/>
        <v>9</v>
      </c>
      <c r="R44" s="230">
        <f t="shared" si="34"/>
        <v>870</v>
      </c>
      <c r="T44">
        <v>503</v>
      </c>
      <c r="U44">
        <v>4156</v>
      </c>
      <c r="V44" t="s">
        <v>273</v>
      </c>
      <c r="W44">
        <v>2774.114</v>
      </c>
      <c r="X44">
        <v>1302.43</v>
      </c>
      <c r="Y44">
        <v>2.13</v>
      </c>
      <c r="Z44">
        <v>17.280999999999999</v>
      </c>
      <c r="AA44">
        <v>126.557202</v>
      </c>
      <c r="AB44">
        <v>1.9027620000000001</v>
      </c>
      <c r="AC44">
        <v>45.451647999999999</v>
      </c>
      <c r="AD44" s="1">
        <v>524</v>
      </c>
      <c r="AE44">
        <v>9</v>
      </c>
      <c r="AF44">
        <v>870</v>
      </c>
      <c r="AG44">
        <v>101</v>
      </c>
      <c r="AH44">
        <v>21.919843</v>
      </c>
      <c r="AI44">
        <v>10350.799999999999</v>
      </c>
      <c r="AJ44">
        <v>524.6</v>
      </c>
      <c r="AK44">
        <v>19</v>
      </c>
      <c r="AL44">
        <v>6981</v>
      </c>
      <c r="AM44" t="s">
        <v>274</v>
      </c>
      <c r="AN44" t="s">
        <v>527</v>
      </c>
      <c r="AO44">
        <v>722.34100000000001</v>
      </c>
      <c r="AR44" t="s">
        <v>118</v>
      </c>
      <c r="AS44" t="s">
        <v>122</v>
      </c>
      <c r="AT44" t="s">
        <v>214</v>
      </c>
      <c r="AU44" t="s">
        <v>273</v>
      </c>
      <c r="AV44" t="s">
        <v>48</v>
      </c>
      <c r="AW44">
        <v>7</v>
      </c>
      <c r="BB44">
        <v>0.76414034909281148</v>
      </c>
      <c r="BC44" t="s">
        <v>70</v>
      </c>
      <c r="BF44" t="s">
        <v>118</v>
      </c>
      <c r="BG44" t="s">
        <v>122</v>
      </c>
      <c r="BH44" t="s">
        <v>273</v>
      </c>
      <c r="BI44">
        <v>4156</v>
      </c>
      <c r="BJ44">
        <v>7</v>
      </c>
      <c r="BK44" t="s">
        <v>214</v>
      </c>
      <c r="BL44" t="s">
        <v>225</v>
      </c>
      <c r="BM44">
        <v>0.76414034909281148</v>
      </c>
      <c r="BN44" t="s">
        <v>70</v>
      </c>
      <c r="BO44" t="s">
        <v>193</v>
      </c>
      <c r="BP44">
        <v>2774.1140000000005</v>
      </c>
    </row>
    <row r="45" spans="1:68" ht="16.5">
      <c r="A45" s="122" t="str">
        <f t="shared" si="18"/>
        <v>강화교통</v>
      </c>
      <c r="B45" s="123" t="str">
        <f t="shared" si="1"/>
        <v>박은서</v>
      </c>
      <c r="C45" s="124" t="str">
        <f t="shared" si="19"/>
        <v>D</v>
      </c>
      <c r="D45" s="125">
        <f t="shared" si="20"/>
        <v>0.84968749999999993</v>
      </c>
      <c r="E45" s="126">
        <f t="shared" si="21"/>
        <v>2824</v>
      </c>
      <c r="F45" s="242" t="str">
        <f t="shared" si="22"/>
        <v>71</v>
      </c>
      <c r="G45" s="127" t="str">
        <f t="shared" si="23"/>
        <v>78바3208</v>
      </c>
      <c r="H45" s="128">
        <f t="shared" si="24"/>
        <v>1</v>
      </c>
      <c r="I45" s="129">
        <f t="shared" si="25"/>
        <v>3696.8649999999998</v>
      </c>
      <c r="J45" s="130">
        <f t="shared" si="26"/>
        <v>9.5229381105260223E-3</v>
      </c>
      <c r="K45" s="130">
        <f t="shared" si="27"/>
        <v>0.23788728506541715</v>
      </c>
      <c r="L45" s="130">
        <f t="shared" si="28"/>
        <v>8.6289328931405396E-2</v>
      </c>
      <c r="M45" s="131">
        <f t="shared" si="29"/>
        <v>12.932</v>
      </c>
      <c r="N45" s="132">
        <f t="shared" si="30"/>
        <v>0</v>
      </c>
      <c r="O45" s="132">
        <f t="shared" si="31"/>
        <v>15.553719164751756</v>
      </c>
      <c r="P45" s="227">
        <f t="shared" si="32"/>
        <v>0</v>
      </c>
      <c r="Q45" s="228">
        <f t="shared" si="33"/>
        <v>0</v>
      </c>
      <c r="R45" s="228">
        <f t="shared" si="34"/>
        <v>575</v>
      </c>
      <c r="T45">
        <v>503</v>
      </c>
      <c r="U45">
        <v>2824</v>
      </c>
      <c r="V45" t="s">
        <v>275</v>
      </c>
      <c r="W45">
        <v>3696.8649999999998</v>
      </c>
      <c r="X45">
        <v>1359.6220000000001</v>
      </c>
      <c r="Y45">
        <v>2.7189999999999999</v>
      </c>
      <c r="Z45">
        <v>12.932</v>
      </c>
      <c r="AA45">
        <v>144.122747</v>
      </c>
      <c r="AB45">
        <v>1.3724719999999999</v>
      </c>
      <c r="AC45">
        <v>34.284968999999997</v>
      </c>
      <c r="AD45" s="1">
        <v>319</v>
      </c>
      <c r="AE45">
        <v>0</v>
      </c>
      <c r="AF45">
        <v>575</v>
      </c>
      <c r="AG45">
        <v>80</v>
      </c>
      <c r="AH45">
        <v>25.650808000000001</v>
      </c>
      <c r="AI45">
        <v>3389.7</v>
      </c>
      <c r="AJ45">
        <v>0</v>
      </c>
      <c r="AK45">
        <v>0</v>
      </c>
      <c r="AL45">
        <v>0</v>
      </c>
      <c r="AM45" t="s">
        <v>276</v>
      </c>
      <c r="AN45" t="s">
        <v>528</v>
      </c>
      <c r="AO45">
        <v>3696.8649999999998</v>
      </c>
      <c r="AR45" t="s">
        <v>118</v>
      </c>
      <c r="AS45" t="s">
        <v>122</v>
      </c>
      <c r="AT45" t="s">
        <v>212</v>
      </c>
      <c r="AU45" t="s">
        <v>275</v>
      </c>
      <c r="AV45" t="s">
        <v>48</v>
      </c>
      <c r="AW45">
        <v>1</v>
      </c>
      <c r="BB45">
        <v>0.84968749999999993</v>
      </c>
      <c r="BC45" t="s">
        <v>67</v>
      </c>
      <c r="BF45" t="s">
        <v>118</v>
      </c>
      <c r="BG45" t="s">
        <v>122</v>
      </c>
      <c r="BH45" t="s">
        <v>275</v>
      </c>
      <c r="BI45">
        <v>2824</v>
      </c>
      <c r="BJ45">
        <v>1</v>
      </c>
      <c r="BK45" t="s">
        <v>212</v>
      </c>
      <c r="BL45" t="s">
        <v>178</v>
      </c>
      <c r="BM45">
        <v>0.84968749999999993</v>
      </c>
      <c r="BN45" t="s">
        <v>67</v>
      </c>
      <c r="BO45" t="s">
        <v>183</v>
      </c>
      <c r="BP45">
        <v>3696.8649999999998</v>
      </c>
    </row>
    <row r="46" spans="1:68" ht="16.5">
      <c r="A46" s="106" t="str">
        <f t="shared" si="18"/>
        <v>강화교통</v>
      </c>
      <c r="B46" s="107" t="str">
        <f t="shared" si="1"/>
        <v>박진철</v>
      </c>
      <c r="C46" s="108" t="str">
        <f t="shared" si="19"/>
        <v>D</v>
      </c>
      <c r="D46" s="109">
        <f t="shared" si="20"/>
        <v>0.80482908231197159</v>
      </c>
      <c r="E46" s="110">
        <f t="shared" si="21"/>
        <v>1862</v>
      </c>
      <c r="F46" s="243" t="s">
        <v>401</v>
      </c>
      <c r="G46" s="111" t="str">
        <f t="shared" si="23"/>
        <v>70바3720</v>
      </c>
      <c r="H46" s="112">
        <f t="shared" si="24"/>
        <v>8</v>
      </c>
      <c r="I46" s="113">
        <f t="shared" si="25"/>
        <v>3214.5720000000001</v>
      </c>
      <c r="J46" s="114">
        <f t="shared" si="26"/>
        <v>3.2074592275760448E-2</v>
      </c>
      <c r="K46" s="114">
        <f t="shared" si="27"/>
        <v>0.34924445622268807</v>
      </c>
      <c r="L46" s="114">
        <f t="shared" si="28"/>
        <v>0.21869163297633401</v>
      </c>
      <c r="M46" s="115">
        <f t="shared" si="29"/>
        <v>19.756</v>
      </c>
      <c r="N46" s="116">
        <f t="shared" si="30"/>
        <v>0.52884178671375226</v>
      </c>
      <c r="O46" s="116">
        <f t="shared" si="31"/>
        <v>49.120069483589106</v>
      </c>
      <c r="P46" s="229">
        <f t="shared" si="32"/>
        <v>27</v>
      </c>
      <c r="Q46" s="230">
        <f t="shared" si="33"/>
        <v>17</v>
      </c>
      <c r="R46" s="230">
        <f t="shared" si="34"/>
        <v>1579</v>
      </c>
      <c r="T46">
        <v>503</v>
      </c>
      <c r="U46">
        <v>1862</v>
      </c>
      <c r="V46" t="s">
        <v>277</v>
      </c>
      <c r="W46">
        <v>3214.5720000000001</v>
      </c>
      <c r="X46">
        <v>1509.0329999999999</v>
      </c>
      <c r="Y46">
        <v>2.13</v>
      </c>
      <c r="Z46">
        <v>19.756</v>
      </c>
      <c r="AA46">
        <v>133.94941900000001</v>
      </c>
      <c r="AB46">
        <v>4.296373</v>
      </c>
      <c r="AC46">
        <v>46.781092000000001</v>
      </c>
      <c r="AD46" s="1">
        <v>703</v>
      </c>
      <c r="AE46">
        <v>17</v>
      </c>
      <c r="AF46">
        <v>1579</v>
      </c>
      <c r="AG46">
        <v>108</v>
      </c>
      <c r="AH46">
        <v>23.998401000000001</v>
      </c>
      <c r="AI46">
        <v>23837.8</v>
      </c>
      <c r="AJ46">
        <v>2590</v>
      </c>
      <c r="AK46">
        <v>27</v>
      </c>
      <c r="AL46">
        <v>17747</v>
      </c>
      <c r="AM46" t="s">
        <v>278</v>
      </c>
      <c r="AN46" t="s">
        <v>529</v>
      </c>
      <c r="AO46">
        <v>644.51199999999994</v>
      </c>
      <c r="AR46" t="s">
        <v>118</v>
      </c>
      <c r="AS46" t="s">
        <v>123</v>
      </c>
      <c r="AT46" t="s">
        <v>343</v>
      </c>
      <c r="AU46" t="s">
        <v>277</v>
      </c>
      <c r="AV46" t="s">
        <v>48</v>
      </c>
      <c r="AW46">
        <v>8</v>
      </c>
      <c r="BB46">
        <v>0.80482908231197159</v>
      </c>
      <c r="BC46" t="s">
        <v>67</v>
      </c>
      <c r="BF46" t="s">
        <v>118</v>
      </c>
      <c r="BG46" t="s">
        <v>123</v>
      </c>
      <c r="BH46" t="s">
        <v>277</v>
      </c>
      <c r="BI46">
        <v>1862</v>
      </c>
      <c r="BJ46">
        <v>8</v>
      </c>
      <c r="BK46" t="s">
        <v>343</v>
      </c>
      <c r="BL46" t="s">
        <v>347</v>
      </c>
      <c r="BM46">
        <v>0.80482908231197159</v>
      </c>
      <c r="BN46" t="s">
        <v>67</v>
      </c>
      <c r="BO46" t="s">
        <v>183</v>
      </c>
      <c r="BP46">
        <v>3214.5720000000001</v>
      </c>
    </row>
    <row r="47" spans="1:68" ht="16.5">
      <c r="A47" s="122" t="str">
        <f t="shared" si="18"/>
        <v>강화교통</v>
      </c>
      <c r="B47" s="123" t="str">
        <f t="shared" si="1"/>
        <v>박형규</v>
      </c>
      <c r="C47" s="124" t="str">
        <f t="shared" si="19"/>
        <v>F</v>
      </c>
      <c r="D47" s="125">
        <f t="shared" si="20"/>
        <v>0.77127914336562764</v>
      </c>
      <c r="E47" s="126">
        <f t="shared" si="21"/>
        <v>5292</v>
      </c>
      <c r="F47" s="242" t="str">
        <f t="shared" si="22"/>
        <v>60-5</v>
      </c>
      <c r="G47" s="127" t="str">
        <f t="shared" si="23"/>
        <v>78바3232</v>
      </c>
      <c r="H47" s="128">
        <f t="shared" si="24"/>
        <v>9</v>
      </c>
      <c r="I47" s="129">
        <f t="shared" si="25"/>
        <v>3764.0730000000003</v>
      </c>
      <c r="J47" s="130">
        <f t="shared" si="26"/>
        <v>3.8324968819625445E-2</v>
      </c>
      <c r="K47" s="130">
        <f t="shared" si="27"/>
        <v>0.29873266109630164</v>
      </c>
      <c r="L47" s="130">
        <f t="shared" si="28"/>
        <v>0.26779501885324752</v>
      </c>
      <c r="M47" s="131">
        <f t="shared" si="29"/>
        <v>19.728000000000002</v>
      </c>
      <c r="N47" s="132">
        <f t="shared" si="30"/>
        <v>0.69074112005797972</v>
      </c>
      <c r="O47" s="132">
        <f t="shared" si="31"/>
        <v>63.388781248397684</v>
      </c>
      <c r="P47" s="227">
        <f t="shared" si="32"/>
        <v>19</v>
      </c>
      <c r="Q47" s="228">
        <f t="shared" si="33"/>
        <v>26</v>
      </c>
      <c r="R47" s="228">
        <f t="shared" si="34"/>
        <v>2386</v>
      </c>
      <c r="T47">
        <v>503</v>
      </c>
      <c r="U47">
        <v>5292</v>
      </c>
      <c r="V47" t="s">
        <v>371</v>
      </c>
      <c r="W47">
        <v>3764.0729999999999</v>
      </c>
      <c r="X47">
        <v>1720.865</v>
      </c>
      <c r="Y47">
        <v>2.1869999999999998</v>
      </c>
      <c r="Z47">
        <v>19.728000000000002</v>
      </c>
      <c r="AA47">
        <v>147.814132</v>
      </c>
      <c r="AB47">
        <v>5.6649719999999997</v>
      </c>
      <c r="AC47">
        <v>44.156908999999999</v>
      </c>
      <c r="AD47" s="1">
        <v>1008</v>
      </c>
      <c r="AE47">
        <v>26</v>
      </c>
      <c r="AF47">
        <v>2386</v>
      </c>
      <c r="AG47">
        <v>108</v>
      </c>
      <c r="AH47">
        <v>25.464905999999999</v>
      </c>
      <c r="AI47">
        <v>19997.5</v>
      </c>
      <c r="AJ47">
        <v>3470.2</v>
      </c>
      <c r="AK47">
        <v>19</v>
      </c>
      <c r="AL47">
        <v>6741</v>
      </c>
      <c r="AM47" t="s">
        <v>372</v>
      </c>
      <c r="AN47" t="s">
        <v>530</v>
      </c>
      <c r="AO47">
        <v>904.255</v>
      </c>
      <c r="AR47" t="s">
        <v>118</v>
      </c>
      <c r="AS47" t="s">
        <v>120</v>
      </c>
      <c r="AT47" t="s">
        <v>201</v>
      </c>
      <c r="AU47" t="s">
        <v>371</v>
      </c>
      <c r="AV47" t="s">
        <v>48</v>
      </c>
      <c r="AW47">
        <v>9</v>
      </c>
      <c r="BB47">
        <v>0.77127914336562764</v>
      </c>
      <c r="BC47" t="s">
        <v>70</v>
      </c>
      <c r="BF47" t="s">
        <v>118</v>
      </c>
      <c r="BG47" t="s">
        <v>120</v>
      </c>
      <c r="BH47" t="s">
        <v>371</v>
      </c>
      <c r="BI47">
        <v>5292</v>
      </c>
      <c r="BJ47">
        <v>9</v>
      </c>
      <c r="BK47" t="s">
        <v>201</v>
      </c>
      <c r="BL47" t="s">
        <v>210</v>
      </c>
      <c r="BM47">
        <v>0.77127914336562764</v>
      </c>
      <c r="BN47" t="s">
        <v>70</v>
      </c>
      <c r="BO47" t="s">
        <v>193</v>
      </c>
      <c r="BP47">
        <v>3764.0730000000003</v>
      </c>
    </row>
    <row r="48" spans="1:68" ht="16.5">
      <c r="A48" s="106" t="str">
        <f t="shared" si="18"/>
        <v>강화교통</v>
      </c>
      <c r="B48" s="107" t="str">
        <f t="shared" si="1"/>
        <v>백정기</v>
      </c>
      <c r="C48" s="108" t="str">
        <f t="shared" si="19"/>
        <v>C</v>
      </c>
      <c r="D48" s="109">
        <f t="shared" si="20"/>
        <v>0.86576923076923074</v>
      </c>
      <c r="E48" s="110">
        <f t="shared" si="21"/>
        <v>5035</v>
      </c>
      <c r="F48" s="243" t="str">
        <f t="shared" si="22"/>
        <v>800</v>
      </c>
      <c r="G48" s="111" t="str">
        <f t="shared" si="23"/>
        <v>70바3720</v>
      </c>
      <c r="H48" s="112">
        <f t="shared" si="24"/>
        <v>1</v>
      </c>
      <c r="I48" s="113">
        <f t="shared" si="25"/>
        <v>2760.3739999999998</v>
      </c>
      <c r="J48" s="114">
        <f t="shared" si="26"/>
        <v>1.1974838966805014E-2</v>
      </c>
      <c r="K48" s="114">
        <f t="shared" si="27"/>
        <v>0.34775382618350797</v>
      </c>
      <c r="L48" s="114">
        <f t="shared" si="28"/>
        <v>0.28474402381706249</v>
      </c>
      <c r="M48" s="115">
        <f t="shared" si="29"/>
        <v>13.319000000000001</v>
      </c>
      <c r="N48" s="116">
        <f t="shared" si="30"/>
        <v>0.39849672544372611</v>
      </c>
      <c r="O48" s="116">
        <f t="shared" si="31"/>
        <v>28.655537256907945</v>
      </c>
      <c r="P48" s="229">
        <f t="shared" si="32"/>
        <v>4</v>
      </c>
      <c r="Q48" s="230">
        <f t="shared" si="33"/>
        <v>11</v>
      </c>
      <c r="R48" s="230">
        <f t="shared" si="34"/>
        <v>791</v>
      </c>
      <c r="T48">
        <v>503</v>
      </c>
      <c r="U48">
        <v>5035</v>
      </c>
      <c r="V48" t="s">
        <v>444</v>
      </c>
      <c r="W48">
        <v>2760.3739999999998</v>
      </c>
      <c r="X48">
        <v>1226.17</v>
      </c>
      <c r="Y48">
        <v>2.2509999999999999</v>
      </c>
      <c r="Z48">
        <v>13.319000000000001</v>
      </c>
      <c r="AA48">
        <v>132.89247599999999</v>
      </c>
      <c r="AB48">
        <v>1.5913660000000001</v>
      </c>
      <c r="AC48">
        <v>46.213867</v>
      </c>
      <c r="AD48" s="1">
        <v>786</v>
      </c>
      <c r="AE48">
        <v>11</v>
      </c>
      <c r="AF48">
        <v>791</v>
      </c>
      <c r="AG48">
        <v>87</v>
      </c>
      <c r="AH48">
        <v>20.771484000000001</v>
      </c>
      <c r="AI48">
        <v>8714</v>
      </c>
      <c r="AJ48">
        <v>4.0999999999999996</v>
      </c>
      <c r="AK48">
        <v>4</v>
      </c>
      <c r="AL48">
        <v>192</v>
      </c>
      <c r="AM48" t="s">
        <v>445</v>
      </c>
      <c r="AN48" t="s">
        <v>531</v>
      </c>
      <c r="AO48">
        <v>2760.3739999999998</v>
      </c>
      <c r="AR48" t="s">
        <v>118</v>
      </c>
      <c r="AS48" t="s">
        <v>123</v>
      </c>
      <c r="AT48" t="s">
        <v>343</v>
      </c>
      <c r="AU48" t="s">
        <v>444</v>
      </c>
      <c r="AV48" t="s">
        <v>48</v>
      </c>
      <c r="AW48">
        <v>1</v>
      </c>
      <c r="BB48">
        <v>0.86576923076923074</v>
      </c>
      <c r="BC48" t="s">
        <v>69</v>
      </c>
      <c r="BF48" t="s">
        <v>118</v>
      </c>
      <c r="BG48" t="s">
        <v>123</v>
      </c>
      <c r="BH48" t="s">
        <v>444</v>
      </c>
      <c r="BI48">
        <v>5035</v>
      </c>
      <c r="BJ48">
        <v>1</v>
      </c>
      <c r="BK48" t="s">
        <v>343</v>
      </c>
      <c r="BL48" t="s">
        <v>178</v>
      </c>
      <c r="BM48">
        <v>0.86576923076923074</v>
      </c>
      <c r="BN48" t="s">
        <v>69</v>
      </c>
      <c r="BO48" t="s">
        <v>181</v>
      </c>
      <c r="BP48">
        <v>2760.3739999999998</v>
      </c>
    </row>
    <row r="49" spans="1:68" ht="16.5">
      <c r="A49" s="122" t="str">
        <f t="shared" si="18"/>
        <v>강화교통</v>
      </c>
      <c r="B49" s="123" t="str">
        <f t="shared" si="1"/>
        <v>봉찬종</v>
      </c>
      <c r="C49" s="124" t="str">
        <f t="shared" si="19"/>
        <v>S</v>
      </c>
      <c r="D49" s="125">
        <f t="shared" si="20"/>
        <v>1.0010714285714286</v>
      </c>
      <c r="E49" s="126">
        <f t="shared" si="21"/>
        <v>771</v>
      </c>
      <c r="F49" s="242" t="str">
        <f t="shared" si="22"/>
        <v>70</v>
      </c>
      <c r="G49" s="127" t="str">
        <f t="shared" si="23"/>
        <v>78바3213</v>
      </c>
      <c r="H49" s="128">
        <f t="shared" si="24"/>
        <v>1</v>
      </c>
      <c r="I49" s="129">
        <f t="shared" si="25"/>
        <v>1367.3610000000001</v>
      </c>
      <c r="J49" s="130">
        <f t="shared" si="26"/>
        <v>1.4691493724622312E-2</v>
      </c>
      <c r="K49" s="130">
        <f t="shared" si="27"/>
        <v>0.24760820058181429</v>
      </c>
      <c r="L49" s="130">
        <f t="shared" si="28"/>
        <v>0.14261047375199379</v>
      </c>
      <c r="M49" s="131">
        <f t="shared" si="29"/>
        <v>9.8089999999999993</v>
      </c>
      <c r="N49" s="132">
        <f t="shared" si="30"/>
        <v>0</v>
      </c>
      <c r="O49" s="132">
        <f t="shared" si="31"/>
        <v>5.0462167635320885</v>
      </c>
      <c r="P49" s="227">
        <f t="shared" si="32"/>
        <v>0</v>
      </c>
      <c r="Q49" s="228">
        <f t="shared" si="33"/>
        <v>0</v>
      </c>
      <c r="R49" s="228">
        <f t="shared" si="34"/>
        <v>69</v>
      </c>
      <c r="T49">
        <v>503</v>
      </c>
      <c r="U49">
        <v>771</v>
      </c>
      <c r="V49" t="s">
        <v>279</v>
      </c>
      <c r="W49">
        <v>1367.3610000000001</v>
      </c>
      <c r="X49">
        <v>487.76</v>
      </c>
      <c r="Y49">
        <v>2.8029999999999999</v>
      </c>
      <c r="Z49">
        <v>9.8089999999999993</v>
      </c>
      <c r="AA49">
        <v>61.353597999999998</v>
      </c>
      <c r="AB49">
        <v>0.90137599999999996</v>
      </c>
      <c r="AC49">
        <v>15.191654</v>
      </c>
      <c r="AD49" s="1">
        <v>195</v>
      </c>
      <c r="AE49">
        <v>0</v>
      </c>
      <c r="AF49">
        <v>69</v>
      </c>
      <c r="AG49">
        <v>78</v>
      </c>
      <c r="AH49">
        <v>22.286565</v>
      </c>
      <c r="AI49">
        <v>910.7</v>
      </c>
      <c r="AJ49">
        <v>0</v>
      </c>
      <c r="AK49">
        <v>0</v>
      </c>
      <c r="AL49">
        <v>0</v>
      </c>
      <c r="AM49" t="s">
        <v>280</v>
      </c>
      <c r="AN49" t="s">
        <v>532</v>
      </c>
      <c r="AO49">
        <v>1367.3610000000001</v>
      </c>
      <c r="AR49" t="s">
        <v>118</v>
      </c>
      <c r="AS49" t="s">
        <v>121</v>
      </c>
      <c r="AT49" t="s">
        <v>206</v>
      </c>
      <c r="AU49" t="s">
        <v>279</v>
      </c>
      <c r="AV49" t="s">
        <v>48</v>
      </c>
      <c r="AW49">
        <v>1</v>
      </c>
      <c r="BB49">
        <v>1.0010714285714286</v>
      </c>
      <c r="BC49" t="s">
        <v>71</v>
      </c>
      <c r="BF49" t="s">
        <v>118</v>
      </c>
      <c r="BG49" t="s">
        <v>121</v>
      </c>
      <c r="BH49" t="s">
        <v>279</v>
      </c>
      <c r="BI49">
        <v>771</v>
      </c>
      <c r="BJ49">
        <v>1</v>
      </c>
      <c r="BK49" t="s">
        <v>206</v>
      </c>
      <c r="BL49" t="s">
        <v>178</v>
      </c>
      <c r="BM49">
        <v>1.0010714285714286</v>
      </c>
      <c r="BN49" t="s">
        <v>71</v>
      </c>
      <c r="BO49" t="s">
        <v>180</v>
      </c>
      <c r="BP49">
        <v>1367.3610000000001</v>
      </c>
    </row>
    <row r="50" spans="1:68" ht="16.5">
      <c r="A50" s="106" t="str">
        <f t="shared" si="18"/>
        <v>강화교통</v>
      </c>
      <c r="B50" s="107" t="str">
        <f t="shared" si="1"/>
        <v>서동식</v>
      </c>
      <c r="C50" s="108" t="str">
        <f t="shared" si="19"/>
        <v>D</v>
      </c>
      <c r="D50" s="109">
        <f t="shared" si="20"/>
        <v>0.84461538461538466</v>
      </c>
      <c r="E50" s="110">
        <f t="shared" si="21"/>
        <v>3449</v>
      </c>
      <c r="F50" s="243" t="str">
        <f t="shared" si="22"/>
        <v>800</v>
      </c>
      <c r="G50" s="111" t="str">
        <f t="shared" si="23"/>
        <v>70바3708</v>
      </c>
      <c r="H50" s="112">
        <f t="shared" si="24"/>
        <v>1</v>
      </c>
      <c r="I50" s="113">
        <f t="shared" si="25"/>
        <v>1288.115</v>
      </c>
      <c r="J50" s="114">
        <f t="shared" si="26"/>
        <v>1.1082905313898351E-2</v>
      </c>
      <c r="K50" s="114">
        <f t="shared" si="27"/>
        <v>0.36857337107617405</v>
      </c>
      <c r="L50" s="114">
        <f t="shared" si="28"/>
        <v>0.22435884994740377</v>
      </c>
      <c r="M50" s="115">
        <f t="shared" si="29"/>
        <v>14.683999999999999</v>
      </c>
      <c r="N50" s="116">
        <f t="shared" si="30"/>
        <v>0.15526564010200952</v>
      </c>
      <c r="O50" s="116">
        <f t="shared" si="31"/>
        <v>31.441292120656929</v>
      </c>
      <c r="P50" s="229">
        <f t="shared" si="32"/>
        <v>8</v>
      </c>
      <c r="Q50" s="230">
        <f t="shared" si="33"/>
        <v>2</v>
      </c>
      <c r="R50" s="230">
        <f t="shared" si="34"/>
        <v>405</v>
      </c>
      <c r="T50">
        <v>503</v>
      </c>
      <c r="U50">
        <v>3449</v>
      </c>
      <c r="V50" t="s">
        <v>373</v>
      </c>
      <c r="W50">
        <v>1288.115</v>
      </c>
      <c r="X50">
        <v>586.51800000000003</v>
      </c>
      <c r="Y50">
        <v>2.1960000000000002</v>
      </c>
      <c r="Z50">
        <v>14.683999999999999</v>
      </c>
      <c r="AA50">
        <v>61.480269</v>
      </c>
      <c r="AB50">
        <v>0.68137999999999999</v>
      </c>
      <c r="AC50">
        <v>22.659990000000001</v>
      </c>
      <c r="AD50" s="1">
        <v>289</v>
      </c>
      <c r="AE50">
        <v>2</v>
      </c>
      <c r="AF50">
        <v>405</v>
      </c>
      <c r="AG50">
        <v>80</v>
      </c>
      <c r="AH50">
        <v>20.951681000000001</v>
      </c>
      <c r="AI50">
        <v>4199.7</v>
      </c>
      <c r="AJ50">
        <v>0</v>
      </c>
      <c r="AK50">
        <v>8</v>
      </c>
      <c r="AL50">
        <v>2459</v>
      </c>
      <c r="AM50" t="s">
        <v>374</v>
      </c>
      <c r="AN50" t="s">
        <v>533</v>
      </c>
      <c r="AO50">
        <v>1288.115</v>
      </c>
      <c r="AR50" t="s">
        <v>118</v>
      </c>
      <c r="AS50" t="s">
        <v>123</v>
      </c>
      <c r="AT50" t="s">
        <v>341</v>
      </c>
      <c r="AU50" t="s">
        <v>373</v>
      </c>
      <c r="AV50" t="s">
        <v>48</v>
      </c>
      <c r="AW50">
        <v>1</v>
      </c>
      <c r="BB50">
        <v>0.84461538461538466</v>
      </c>
      <c r="BC50" t="s">
        <v>67</v>
      </c>
      <c r="BF50" t="s">
        <v>118</v>
      </c>
      <c r="BG50" t="s">
        <v>123</v>
      </c>
      <c r="BH50" t="s">
        <v>373</v>
      </c>
      <c r="BI50">
        <v>3449</v>
      </c>
      <c r="BJ50">
        <v>1</v>
      </c>
      <c r="BK50" t="s">
        <v>341</v>
      </c>
      <c r="BL50" t="s">
        <v>178</v>
      </c>
      <c r="BM50">
        <v>0.84461538461538466</v>
      </c>
      <c r="BN50" t="s">
        <v>67</v>
      </c>
      <c r="BO50" t="s">
        <v>183</v>
      </c>
      <c r="BP50">
        <v>1288.115</v>
      </c>
    </row>
    <row r="51" spans="1:68" ht="16.5">
      <c r="A51" s="122" t="str">
        <f t="shared" si="18"/>
        <v>강화교통</v>
      </c>
      <c r="B51" s="123" t="str">
        <f t="shared" si="1"/>
        <v>송명신</v>
      </c>
      <c r="C51" s="124" t="str">
        <f t="shared" si="19"/>
        <v>F</v>
      </c>
      <c r="D51" s="125">
        <f t="shared" si="20"/>
        <v>0.79138497024330734</v>
      </c>
      <c r="E51" s="126">
        <f t="shared" si="21"/>
        <v>4503</v>
      </c>
      <c r="F51" s="242" t="str">
        <f t="shared" si="22"/>
        <v>70</v>
      </c>
      <c r="G51" s="127" t="str">
        <f t="shared" si="23"/>
        <v>78바3204</v>
      </c>
      <c r="H51" s="128">
        <f t="shared" si="24"/>
        <v>2</v>
      </c>
      <c r="I51" s="129">
        <f t="shared" si="25"/>
        <v>3448.2510000000002</v>
      </c>
      <c r="J51" s="130">
        <f t="shared" si="26"/>
        <v>1.8083136937452532E-2</v>
      </c>
      <c r="K51" s="130">
        <f t="shared" si="27"/>
        <v>0.29528299139758246</v>
      </c>
      <c r="L51" s="130">
        <f t="shared" si="28"/>
        <v>0.22040158909545737</v>
      </c>
      <c r="M51" s="131">
        <f t="shared" si="29"/>
        <v>18.065999999999999</v>
      </c>
      <c r="N51" s="132">
        <f t="shared" si="30"/>
        <v>0.17400125454904528</v>
      </c>
      <c r="O51" s="132">
        <f t="shared" si="31"/>
        <v>33.727243173423275</v>
      </c>
      <c r="P51" s="227">
        <f t="shared" si="32"/>
        <v>18</v>
      </c>
      <c r="Q51" s="228">
        <f t="shared" si="33"/>
        <v>6</v>
      </c>
      <c r="R51" s="228">
        <f t="shared" si="34"/>
        <v>1163</v>
      </c>
      <c r="T51">
        <v>503</v>
      </c>
      <c r="U51">
        <v>4503</v>
      </c>
      <c r="V51" t="s">
        <v>281</v>
      </c>
      <c r="W51">
        <v>3448.2510000000002</v>
      </c>
      <c r="X51">
        <v>1610.5250000000001</v>
      </c>
      <c r="Y51">
        <v>2.141</v>
      </c>
      <c r="Z51">
        <v>18.065999999999999</v>
      </c>
      <c r="AA51">
        <v>151.10636</v>
      </c>
      <c r="AB51">
        <v>2.7324769999999998</v>
      </c>
      <c r="AC51">
        <v>44.619138</v>
      </c>
      <c r="AD51" s="1">
        <v>760</v>
      </c>
      <c r="AE51">
        <v>6</v>
      </c>
      <c r="AF51">
        <v>1163</v>
      </c>
      <c r="AG51">
        <v>85</v>
      </c>
      <c r="AH51">
        <v>22.820025000000001</v>
      </c>
      <c r="AI51">
        <v>8442.9</v>
      </c>
      <c r="AJ51">
        <v>18.5</v>
      </c>
      <c r="AK51">
        <v>18</v>
      </c>
      <c r="AL51">
        <v>4055</v>
      </c>
      <c r="AM51" t="s">
        <v>282</v>
      </c>
      <c r="AN51" t="s">
        <v>534</v>
      </c>
      <c r="AO51">
        <v>3228.2530000000002</v>
      </c>
      <c r="AR51" t="s">
        <v>118</v>
      </c>
      <c r="AS51" t="s">
        <v>121</v>
      </c>
      <c r="AT51" t="s">
        <v>205</v>
      </c>
      <c r="AU51" t="s">
        <v>281</v>
      </c>
      <c r="AV51" t="s">
        <v>48</v>
      </c>
      <c r="AW51">
        <v>2</v>
      </c>
      <c r="BB51">
        <v>0.79138497024330734</v>
      </c>
      <c r="BC51" t="s">
        <v>70</v>
      </c>
      <c r="BF51" t="s">
        <v>118</v>
      </c>
      <c r="BG51" t="s">
        <v>121</v>
      </c>
      <c r="BH51" t="s">
        <v>281</v>
      </c>
      <c r="BI51">
        <v>4503</v>
      </c>
      <c r="BJ51">
        <v>2</v>
      </c>
      <c r="BK51" t="s">
        <v>205</v>
      </c>
      <c r="BL51" t="s">
        <v>208</v>
      </c>
      <c r="BM51">
        <v>0.79138497024330734</v>
      </c>
      <c r="BN51" t="s">
        <v>70</v>
      </c>
      <c r="BO51" t="s">
        <v>193</v>
      </c>
      <c r="BP51">
        <v>3448.2510000000002</v>
      </c>
    </row>
    <row r="52" spans="1:68" ht="16.5">
      <c r="A52" s="106" t="str">
        <f t="shared" si="18"/>
        <v>강화교통</v>
      </c>
      <c r="B52" s="107" t="str">
        <f t="shared" si="1"/>
        <v>신동진</v>
      </c>
      <c r="C52" s="108" t="str">
        <f t="shared" si="19"/>
        <v>F</v>
      </c>
      <c r="D52" s="109">
        <f t="shared" si="20"/>
        <v>0.71892857142857147</v>
      </c>
      <c r="E52" s="110">
        <f t="shared" si="21"/>
        <v>5141</v>
      </c>
      <c r="F52" s="243" t="str">
        <f t="shared" si="22"/>
        <v>70</v>
      </c>
      <c r="G52" s="111" t="str">
        <f t="shared" si="23"/>
        <v>78바3203</v>
      </c>
      <c r="H52" s="112">
        <f t="shared" si="24"/>
        <v>1</v>
      </c>
      <c r="I52" s="113">
        <f t="shared" si="25"/>
        <v>2167.8690000000001</v>
      </c>
      <c r="J52" s="114">
        <f t="shared" si="26"/>
        <v>1.5708782648648917E-2</v>
      </c>
      <c r="K52" s="114">
        <f t="shared" si="27"/>
        <v>0.30093306165325756</v>
      </c>
      <c r="L52" s="114">
        <f t="shared" si="28"/>
        <v>0.2578569092505128</v>
      </c>
      <c r="M52" s="115">
        <f t="shared" si="29"/>
        <v>17.21</v>
      </c>
      <c r="N52" s="116">
        <f t="shared" si="30"/>
        <v>0</v>
      </c>
      <c r="O52" s="116">
        <f t="shared" si="31"/>
        <v>10.378855917954452</v>
      </c>
      <c r="P52" s="229">
        <f t="shared" si="32"/>
        <v>2</v>
      </c>
      <c r="Q52" s="230">
        <f t="shared" si="33"/>
        <v>0</v>
      </c>
      <c r="R52" s="230">
        <f t="shared" si="34"/>
        <v>225</v>
      </c>
      <c r="T52">
        <v>503</v>
      </c>
      <c r="U52">
        <v>5141</v>
      </c>
      <c r="V52" t="s">
        <v>283</v>
      </c>
      <c r="W52">
        <v>2167.8690000000001</v>
      </c>
      <c r="X52">
        <v>1077.059</v>
      </c>
      <c r="Y52">
        <v>2.0129999999999999</v>
      </c>
      <c r="Z52">
        <v>17.21</v>
      </c>
      <c r="AA52">
        <v>97.661928000000003</v>
      </c>
      <c r="AB52">
        <v>1.5341499999999999</v>
      </c>
      <c r="AC52">
        <v>29.389703000000001</v>
      </c>
      <c r="AD52" s="1">
        <v>559</v>
      </c>
      <c r="AE52">
        <v>0</v>
      </c>
      <c r="AF52">
        <v>225</v>
      </c>
      <c r="AG52">
        <v>84</v>
      </c>
      <c r="AH52">
        <v>22.197686999999998</v>
      </c>
      <c r="AI52">
        <v>8005.2</v>
      </c>
      <c r="AJ52">
        <v>0</v>
      </c>
      <c r="AK52">
        <v>2</v>
      </c>
      <c r="AL52">
        <v>183</v>
      </c>
      <c r="AM52" t="s">
        <v>284</v>
      </c>
      <c r="AN52" t="s">
        <v>535</v>
      </c>
      <c r="AO52">
        <v>2167.8690000000001</v>
      </c>
      <c r="AR52" t="s">
        <v>118</v>
      </c>
      <c r="AS52" t="s">
        <v>121</v>
      </c>
      <c r="AT52" t="s">
        <v>204</v>
      </c>
      <c r="AU52" t="s">
        <v>283</v>
      </c>
      <c r="AV52" t="s">
        <v>48</v>
      </c>
      <c r="AW52">
        <v>1</v>
      </c>
      <c r="BB52">
        <v>0.71892857142857147</v>
      </c>
      <c r="BC52" t="s">
        <v>70</v>
      </c>
      <c r="BF52" t="s">
        <v>118</v>
      </c>
      <c r="BG52" t="s">
        <v>121</v>
      </c>
      <c r="BH52" t="s">
        <v>283</v>
      </c>
      <c r="BI52">
        <v>5141</v>
      </c>
      <c r="BJ52">
        <v>1</v>
      </c>
      <c r="BK52" t="s">
        <v>204</v>
      </c>
      <c r="BL52" t="s">
        <v>178</v>
      </c>
      <c r="BM52">
        <v>0.71892857142857147</v>
      </c>
      <c r="BN52" t="s">
        <v>70</v>
      </c>
      <c r="BO52" t="s">
        <v>193</v>
      </c>
      <c r="BP52">
        <v>2167.8690000000001</v>
      </c>
    </row>
    <row r="53" spans="1:68" ht="16.5">
      <c r="A53" s="122" t="str">
        <f t="shared" si="18"/>
        <v>강화교통</v>
      </c>
      <c r="B53" s="123" t="str">
        <f t="shared" si="1"/>
        <v>신형기</v>
      </c>
      <c r="C53" s="124" t="str">
        <f t="shared" si="19"/>
        <v>D</v>
      </c>
      <c r="D53" s="125">
        <f t="shared" si="20"/>
        <v>0.82678571428571435</v>
      </c>
      <c r="E53" s="126">
        <f t="shared" si="21"/>
        <v>6555</v>
      </c>
      <c r="F53" s="242" t="str">
        <f t="shared" si="22"/>
        <v>70</v>
      </c>
      <c r="G53" s="127" t="str">
        <f t="shared" si="23"/>
        <v>78바3220</v>
      </c>
      <c r="H53" s="128">
        <f t="shared" si="24"/>
        <v>1</v>
      </c>
      <c r="I53" s="129">
        <f t="shared" si="25"/>
        <v>3508.0329999999999</v>
      </c>
      <c r="J53" s="130">
        <f t="shared" si="26"/>
        <v>1.1912873010673973E-2</v>
      </c>
      <c r="K53" s="130">
        <f t="shared" si="27"/>
        <v>0.29917309239073436</v>
      </c>
      <c r="L53" s="130">
        <f t="shared" si="28"/>
        <v>0.21664562448528848</v>
      </c>
      <c r="M53" s="131">
        <f t="shared" si="29"/>
        <v>16.829000000000001</v>
      </c>
      <c r="N53" s="132">
        <f t="shared" si="30"/>
        <v>0</v>
      </c>
      <c r="O53" s="132">
        <f t="shared" si="31"/>
        <v>26.197016960786858</v>
      </c>
      <c r="P53" s="227">
        <f t="shared" si="32"/>
        <v>14</v>
      </c>
      <c r="Q53" s="228">
        <f t="shared" si="33"/>
        <v>0</v>
      </c>
      <c r="R53" s="228">
        <f t="shared" si="34"/>
        <v>919</v>
      </c>
      <c r="T53">
        <v>503</v>
      </c>
      <c r="U53">
        <v>6555</v>
      </c>
      <c r="V53" t="s">
        <v>285</v>
      </c>
      <c r="W53">
        <v>3508.0329999999999</v>
      </c>
      <c r="X53">
        <v>1515.6410000000001</v>
      </c>
      <c r="Y53">
        <v>2.3149999999999999</v>
      </c>
      <c r="Z53">
        <v>16.829000000000001</v>
      </c>
      <c r="AA53">
        <v>149.57886300000001</v>
      </c>
      <c r="AB53">
        <v>1.781914</v>
      </c>
      <c r="AC53">
        <v>44.749971000000002</v>
      </c>
      <c r="AD53" s="1">
        <v>760</v>
      </c>
      <c r="AE53">
        <v>0</v>
      </c>
      <c r="AF53">
        <v>919</v>
      </c>
      <c r="AG53">
        <v>84</v>
      </c>
      <c r="AH53">
        <v>23.452732000000001</v>
      </c>
      <c r="AI53">
        <v>11238.7</v>
      </c>
      <c r="AJ53">
        <v>17.600000000000001</v>
      </c>
      <c r="AK53">
        <v>14</v>
      </c>
      <c r="AL53">
        <v>2049</v>
      </c>
      <c r="AM53" t="s">
        <v>286</v>
      </c>
      <c r="AN53" t="s">
        <v>536</v>
      </c>
      <c r="AO53">
        <v>3508.0329999999999</v>
      </c>
      <c r="AR53" t="s">
        <v>118</v>
      </c>
      <c r="AS53" t="s">
        <v>121</v>
      </c>
      <c r="AT53" t="s">
        <v>209</v>
      </c>
      <c r="AU53" t="s">
        <v>285</v>
      </c>
      <c r="AV53" t="s">
        <v>48</v>
      </c>
      <c r="AW53">
        <v>1</v>
      </c>
      <c r="BB53">
        <v>0.82678571428571435</v>
      </c>
      <c r="BC53" t="s">
        <v>67</v>
      </c>
      <c r="BF53" t="s">
        <v>118</v>
      </c>
      <c r="BG53" t="s">
        <v>121</v>
      </c>
      <c r="BH53" t="s">
        <v>285</v>
      </c>
      <c r="BI53">
        <v>6555</v>
      </c>
      <c r="BJ53">
        <v>1</v>
      </c>
      <c r="BK53" t="s">
        <v>209</v>
      </c>
      <c r="BL53" t="s">
        <v>178</v>
      </c>
      <c r="BM53">
        <v>0.82678571428571435</v>
      </c>
      <c r="BN53" t="s">
        <v>67</v>
      </c>
      <c r="BO53" t="s">
        <v>183</v>
      </c>
      <c r="BP53">
        <v>3508.0329999999999</v>
      </c>
    </row>
    <row r="54" spans="1:68" ht="16.5">
      <c r="A54" s="106" t="str">
        <f t="shared" si="18"/>
        <v>강화교통</v>
      </c>
      <c r="B54" s="107" t="str">
        <f t="shared" si="1"/>
        <v>오재춘</v>
      </c>
      <c r="C54" s="108" t="str">
        <f t="shared" si="19"/>
        <v>F</v>
      </c>
      <c r="D54" s="109">
        <f t="shared" si="20"/>
        <v>0.76115384615384618</v>
      </c>
      <c r="E54" s="110">
        <f t="shared" si="21"/>
        <v>6860</v>
      </c>
      <c r="F54" s="243" t="s">
        <v>401</v>
      </c>
      <c r="G54" s="111" t="str">
        <f t="shared" si="23"/>
        <v>78바3202</v>
      </c>
      <c r="H54" s="112">
        <f t="shared" si="24"/>
        <v>1</v>
      </c>
      <c r="I54" s="113">
        <f t="shared" si="25"/>
        <v>2996.4949999999999</v>
      </c>
      <c r="J54" s="114">
        <f t="shared" si="26"/>
        <v>9.6321906213712866E-3</v>
      </c>
      <c r="K54" s="114">
        <f t="shared" si="27"/>
        <v>0.30336847117513738</v>
      </c>
      <c r="L54" s="114">
        <f t="shared" si="28"/>
        <v>0.19422692178695444</v>
      </c>
      <c r="M54" s="115">
        <f t="shared" si="29"/>
        <v>19.254999999999999</v>
      </c>
      <c r="N54" s="116">
        <f t="shared" si="30"/>
        <v>0</v>
      </c>
      <c r="O54" s="116">
        <f t="shared" si="31"/>
        <v>33.505812624416194</v>
      </c>
      <c r="P54" s="229">
        <f t="shared" si="32"/>
        <v>5</v>
      </c>
      <c r="Q54" s="230">
        <f t="shared" si="33"/>
        <v>0</v>
      </c>
      <c r="R54" s="230">
        <f t="shared" si="34"/>
        <v>1004</v>
      </c>
      <c r="T54">
        <v>503</v>
      </c>
      <c r="U54">
        <v>6860</v>
      </c>
      <c r="V54" t="s">
        <v>287</v>
      </c>
      <c r="W54">
        <v>2996.4949999999999</v>
      </c>
      <c r="X54">
        <v>1514.13</v>
      </c>
      <c r="Y54">
        <v>1.9790000000000001</v>
      </c>
      <c r="Z54">
        <v>19.254999999999999</v>
      </c>
      <c r="AA54">
        <v>133.46247500000001</v>
      </c>
      <c r="AB54">
        <v>1.285536</v>
      </c>
      <c r="AC54">
        <v>40.488306999999999</v>
      </c>
      <c r="AD54" s="1">
        <v>582</v>
      </c>
      <c r="AE54">
        <v>0</v>
      </c>
      <c r="AF54">
        <v>1004</v>
      </c>
      <c r="AG54">
        <v>82</v>
      </c>
      <c r="AH54">
        <v>22.451965999999999</v>
      </c>
      <c r="AI54">
        <v>8376.2999999999993</v>
      </c>
      <c r="AJ54">
        <v>10.3</v>
      </c>
      <c r="AK54">
        <v>5</v>
      </c>
      <c r="AL54">
        <v>1180</v>
      </c>
      <c r="AM54" t="s">
        <v>288</v>
      </c>
      <c r="AN54" t="s">
        <v>537</v>
      </c>
      <c r="AO54">
        <v>2996.4949999999999</v>
      </c>
      <c r="AR54" t="s">
        <v>118</v>
      </c>
      <c r="AS54" t="s">
        <v>121</v>
      </c>
      <c r="AT54" t="s">
        <v>203</v>
      </c>
      <c r="AU54" t="s">
        <v>287</v>
      </c>
      <c r="AV54" t="s">
        <v>48</v>
      </c>
      <c r="AW54">
        <v>1</v>
      </c>
      <c r="BB54">
        <v>0.76115384615384618</v>
      </c>
      <c r="BC54" t="s">
        <v>70</v>
      </c>
      <c r="BF54" t="s">
        <v>118</v>
      </c>
      <c r="BG54" t="s">
        <v>121</v>
      </c>
      <c r="BH54" t="s">
        <v>287</v>
      </c>
      <c r="BI54">
        <v>6860</v>
      </c>
      <c r="BJ54">
        <v>1</v>
      </c>
      <c r="BK54" t="s">
        <v>203</v>
      </c>
      <c r="BL54" t="s">
        <v>178</v>
      </c>
      <c r="BM54">
        <v>0.76115384615384618</v>
      </c>
      <c r="BN54" t="s">
        <v>70</v>
      </c>
      <c r="BO54" t="s">
        <v>193</v>
      </c>
      <c r="BP54">
        <v>2996.4949999999999</v>
      </c>
    </row>
    <row r="55" spans="1:68" ht="16.5">
      <c r="A55" s="122" t="str">
        <f t="shared" si="18"/>
        <v>강화교통</v>
      </c>
      <c r="B55" s="123" t="str">
        <f t="shared" si="1"/>
        <v>유병찬</v>
      </c>
      <c r="C55" s="124" t="str">
        <f t="shared" si="19"/>
        <v>D</v>
      </c>
      <c r="D55" s="125">
        <f t="shared" si="20"/>
        <v>0.84000000000000008</v>
      </c>
      <c r="E55" s="126">
        <f t="shared" si="21"/>
        <v>9396</v>
      </c>
      <c r="F55" s="242" t="str">
        <f t="shared" si="22"/>
        <v>800</v>
      </c>
      <c r="G55" s="127" t="str">
        <f t="shared" si="23"/>
        <v>78바3228</v>
      </c>
      <c r="H55" s="128">
        <f t="shared" si="24"/>
        <v>1</v>
      </c>
      <c r="I55" s="129">
        <f t="shared" si="25"/>
        <v>3227.3789999999999</v>
      </c>
      <c r="J55" s="130">
        <f t="shared" si="26"/>
        <v>2.8766517944158403E-2</v>
      </c>
      <c r="K55" s="130">
        <f t="shared" si="27"/>
        <v>0.3588380504704663</v>
      </c>
      <c r="L55" s="130">
        <f t="shared" si="28"/>
        <v>0.30427167060329763</v>
      </c>
      <c r="M55" s="131">
        <f t="shared" si="29"/>
        <v>14.763999999999999</v>
      </c>
      <c r="N55" s="132">
        <f t="shared" si="30"/>
        <v>2.7576556704372188</v>
      </c>
      <c r="O55" s="132">
        <f t="shared" si="31"/>
        <v>74.549657787325259</v>
      </c>
      <c r="P55" s="227">
        <f t="shared" si="32"/>
        <v>7</v>
      </c>
      <c r="Q55" s="228">
        <f t="shared" si="33"/>
        <v>89</v>
      </c>
      <c r="R55" s="228">
        <f t="shared" si="34"/>
        <v>2406</v>
      </c>
      <c r="T55">
        <v>503</v>
      </c>
      <c r="U55">
        <v>9396</v>
      </c>
      <c r="V55" t="s">
        <v>375</v>
      </c>
      <c r="W55">
        <v>3227.3789999999999</v>
      </c>
      <c r="X55">
        <v>1477.837</v>
      </c>
      <c r="Y55">
        <v>2.1840000000000002</v>
      </c>
      <c r="Z55">
        <v>14.763999999999999</v>
      </c>
      <c r="AA55">
        <v>156.32469</v>
      </c>
      <c r="AB55">
        <v>4.4969169999999998</v>
      </c>
      <c r="AC55">
        <v>56.095247000000001</v>
      </c>
      <c r="AD55" s="1">
        <v>982</v>
      </c>
      <c r="AE55">
        <v>89</v>
      </c>
      <c r="AF55">
        <v>2406</v>
      </c>
      <c r="AG55">
        <v>108</v>
      </c>
      <c r="AH55">
        <v>20.645356</v>
      </c>
      <c r="AI55">
        <v>15992.3</v>
      </c>
      <c r="AJ55">
        <v>2182.9</v>
      </c>
      <c r="AK55">
        <v>7</v>
      </c>
      <c r="AL55">
        <v>1172</v>
      </c>
      <c r="AM55" t="s">
        <v>376</v>
      </c>
      <c r="AN55" t="s">
        <v>538</v>
      </c>
      <c r="AO55">
        <v>3227.3789999999999</v>
      </c>
      <c r="AR55" t="s">
        <v>118</v>
      </c>
      <c r="AS55" t="s">
        <v>123</v>
      </c>
      <c r="AT55" t="s">
        <v>346</v>
      </c>
      <c r="AU55" t="s">
        <v>375</v>
      </c>
      <c r="AV55" t="s">
        <v>48</v>
      </c>
      <c r="AW55">
        <v>1</v>
      </c>
      <c r="BB55">
        <v>0.84000000000000008</v>
      </c>
      <c r="BC55" t="s">
        <v>67</v>
      </c>
      <c r="BF55" t="s">
        <v>118</v>
      </c>
      <c r="BG55" t="s">
        <v>123</v>
      </c>
      <c r="BH55" t="s">
        <v>375</v>
      </c>
      <c r="BI55">
        <v>9396</v>
      </c>
      <c r="BJ55">
        <v>1</v>
      </c>
      <c r="BK55" t="s">
        <v>346</v>
      </c>
      <c r="BL55" t="s">
        <v>178</v>
      </c>
      <c r="BM55">
        <v>0.84000000000000008</v>
      </c>
      <c r="BN55" t="s">
        <v>67</v>
      </c>
      <c r="BO55" t="s">
        <v>183</v>
      </c>
      <c r="BP55">
        <v>3227.3789999999999</v>
      </c>
    </row>
    <row r="56" spans="1:68" ht="16.5">
      <c r="A56" s="106" t="str">
        <f t="shared" si="18"/>
        <v>강화교통</v>
      </c>
      <c r="B56" s="107" t="str">
        <f t="shared" si="1"/>
        <v>유영호</v>
      </c>
      <c r="C56" s="108" t="str">
        <f t="shared" si="19"/>
        <v>F</v>
      </c>
      <c r="D56" s="109">
        <f t="shared" si="20"/>
        <v>0.72727036755947894</v>
      </c>
      <c r="E56" s="110">
        <f t="shared" si="21"/>
        <v>3055</v>
      </c>
      <c r="F56" s="243" t="str">
        <f t="shared" si="22"/>
        <v>60-5</v>
      </c>
      <c r="G56" s="111" t="str">
        <f t="shared" si="23"/>
        <v>78바3232</v>
      </c>
      <c r="H56" s="112">
        <f t="shared" si="24"/>
        <v>2</v>
      </c>
      <c r="I56" s="113">
        <f t="shared" si="25"/>
        <v>1843.355</v>
      </c>
      <c r="J56" s="114">
        <f t="shared" si="26"/>
        <v>1.3537776125812858E-2</v>
      </c>
      <c r="K56" s="114">
        <f t="shared" si="27"/>
        <v>0.26930269441725063</v>
      </c>
      <c r="L56" s="114">
        <f t="shared" si="28"/>
        <v>0.17793642570204871</v>
      </c>
      <c r="M56" s="115">
        <f t="shared" si="29"/>
        <v>18.54</v>
      </c>
      <c r="N56" s="116">
        <f t="shared" si="30"/>
        <v>0</v>
      </c>
      <c r="O56" s="116">
        <f t="shared" si="31"/>
        <v>34.610804755459476</v>
      </c>
      <c r="P56" s="229">
        <f t="shared" si="32"/>
        <v>17</v>
      </c>
      <c r="Q56" s="230">
        <f t="shared" si="33"/>
        <v>0</v>
      </c>
      <c r="R56" s="230">
        <f t="shared" si="34"/>
        <v>638</v>
      </c>
      <c r="T56">
        <v>503</v>
      </c>
      <c r="U56">
        <v>3055</v>
      </c>
      <c r="V56" t="s">
        <v>289</v>
      </c>
      <c r="W56">
        <v>1843.355</v>
      </c>
      <c r="X56">
        <v>683.65300000000002</v>
      </c>
      <c r="Y56">
        <v>2.6960000000000002</v>
      </c>
      <c r="Z56">
        <v>18.54</v>
      </c>
      <c r="AA56">
        <v>59.339435999999999</v>
      </c>
      <c r="AB56">
        <v>0.80332400000000004</v>
      </c>
      <c r="AC56">
        <v>15.980270000000001</v>
      </c>
      <c r="AD56" s="1">
        <v>328</v>
      </c>
      <c r="AE56">
        <v>0</v>
      </c>
      <c r="AF56">
        <v>638</v>
      </c>
      <c r="AG56">
        <v>95</v>
      </c>
      <c r="AH56">
        <v>31.064585000000001</v>
      </c>
      <c r="AI56">
        <v>12799.6</v>
      </c>
      <c r="AJ56">
        <v>132.69999999999999</v>
      </c>
      <c r="AK56">
        <v>17</v>
      </c>
      <c r="AL56">
        <v>5757</v>
      </c>
      <c r="AM56" t="s">
        <v>290</v>
      </c>
      <c r="AN56" t="s">
        <v>539</v>
      </c>
      <c r="AO56">
        <v>1714.229</v>
      </c>
      <c r="AR56" t="s">
        <v>118</v>
      </c>
      <c r="AS56" t="s">
        <v>120</v>
      </c>
      <c r="AT56" t="s">
        <v>201</v>
      </c>
      <c r="AU56" t="s">
        <v>289</v>
      </c>
      <c r="AV56" t="s">
        <v>48</v>
      </c>
      <c r="AW56">
        <v>2</v>
      </c>
      <c r="BB56">
        <v>0.72727036755947894</v>
      </c>
      <c r="BC56" t="s">
        <v>70</v>
      </c>
      <c r="BF56" t="s">
        <v>118</v>
      </c>
      <c r="BG56" t="s">
        <v>120</v>
      </c>
      <c r="BH56" t="s">
        <v>289</v>
      </c>
      <c r="BI56">
        <v>3055</v>
      </c>
      <c r="BJ56">
        <v>2</v>
      </c>
      <c r="BK56" t="s">
        <v>201</v>
      </c>
      <c r="BL56" t="s">
        <v>198</v>
      </c>
      <c r="BM56">
        <v>0.72727036755947894</v>
      </c>
      <c r="BN56" t="s">
        <v>70</v>
      </c>
      <c r="BO56" t="s">
        <v>193</v>
      </c>
      <c r="BP56">
        <v>1843.355</v>
      </c>
    </row>
    <row r="57" spans="1:68" ht="16.5">
      <c r="A57" s="122" t="str">
        <f t="shared" si="18"/>
        <v>강화교통</v>
      </c>
      <c r="B57" s="123" t="str">
        <f t="shared" si="1"/>
        <v>유지홍</v>
      </c>
      <c r="C57" s="124" t="str">
        <f t="shared" si="19"/>
        <v>A</v>
      </c>
      <c r="D57" s="125">
        <f t="shared" si="20"/>
        <v>0.96769230769230763</v>
      </c>
      <c r="E57" s="126">
        <f t="shared" si="21"/>
        <v>2543</v>
      </c>
      <c r="F57" s="242" t="str">
        <f t="shared" si="22"/>
        <v>800</v>
      </c>
      <c r="G57" s="127" t="str">
        <f t="shared" si="23"/>
        <v>78바3230</v>
      </c>
      <c r="H57" s="128">
        <f t="shared" si="24"/>
        <v>1</v>
      </c>
      <c r="I57" s="129">
        <f t="shared" si="25"/>
        <v>3297.3319999999999</v>
      </c>
      <c r="J57" s="130">
        <f t="shared" si="26"/>
        <v>4.7195138544803734E-3</v>
      </c>
      <c r="K57" s="130">
        <f t="shared" si="27"/>
        <v>0.32862338882343373</v>
      </c>
      <c r="L57" s="130">
        <f t="shared" si="28"/>
        <v>0.26597261058334437</v>
      </c>
      <c r="M57" s="131">
        <f t="shared" si="29"/>
        <v>11.526999999999999</v>
      </c>
      <c r="N57" s="132">
        <f t="shared" si="30"/>
        <v>0.36393059600913708</v>
      </c>
      <c r="O57" s="132">
        <f t="shared" si="31"/>
        <v>2.3655488740593911</v>
      </c>
      <c r="P57" s="227">
        <f t="shared" si="32"/>
        <v>0</v>
      </c>
      <c r="Q57" s="228">
        <f t="shared" si="33"/>
        <v>12</v>
      </c>
      <c r="R57" s="228">
        <f t="shared" si="34"/>
        <v>78</v>
      </c>
      <c r="T57">
        <v>503</v>
      </c>
      <c r="U57">
        <v>2543</v>
      </c>
      <c r="V57" t="s">
        <v>377</v>
      </c>
      <c r="W57">
        <v>3297.3319999999999</v>
      </c>
      <c r="X57">
        <v>1310.5740000000001</v>
      </c>
      <c r="Y57">
        <v>2.516</v>
      </c>
      <c r="Z57">
        <v>11.526999999999999</v>
      </c>
      <c r="AA57">
        <v>149.609689</v>
      </c>
      <c r="AB57">
        <v>0.70608499999999996</v>
      </c>
      <c r="AC57">
        <v>49.165242999999997</v>
      </c>
      <c r="AD57" s="1">
        <v>877</v>
      </c>
      <c r="AE57">
        <v>12</v>
      </c>
      <c r="AF57">
        <v>78</v>
      </c>
      <c r="AG57">
        <v>89</v>
      </c>
      <c r="AH57">
        <v>22.039560999999999</v>
      </c>
      <c r="AI57">
        <v>7975.4</v>
      </c>
      <c r="AJ57">
        <v>479.7</v>
      </c>
      <c r="AK57">
        <v>0</v>
      </c>
      <c r="AL57">
        <v>0</v>
      </c>
      <c r="AM57" t="s">
        <v>378</v>
      </c>
      <c r="AN57" t="s">
        <v>540</v>
      </c>
      <c r="AO57">
        <v>3297.3319999999999</v>
      </c>
      <c r="AR57" t="s">
        <v>118</v>
      </c>
      <c r="AS57" t="s">
        <v>123</v>
      </c>
      <c r="AT57" t="s">
        <v>227</v>
      </c>
      <c r="AU57" t="s">
        <v>377</v>
      </c>
      <c r="AV57" t="s">
        <v>48</v>
      </c>
      <c r="AW57">
        <v>1</v>
      </c>
      <c r="BB57">
        <v>0.96769230769230763</v>
      </c>
      <c r="BC57" t="s">
        <v>66</v>
      </c>
      <c r="BF57" t="s">
        <v>118</v>
      </c>
      <c r="BG57" t="s">
        <v>123</v>
      </c>
      <c r="BH57" t="s">
        <v>377</v>
      </c>
      <c r="BI57">
        <v>2543</v>
      </c>
      <c r="BJ57">
        <v>1</v>
      </c>
      <c r="BK57" t="s">
        <v>227</v>
      </c>
      <c r="BL57" t="s">
        <v>178</v>
      </c>
      <c r="BM57">
        <v>0.96769230769230763</v>
      </c>
      <c r="BN57" t="s">
        <v>66</v>
      </c>
      <c r="BO57" t="s">
        <v>182</v>
      </c>
      <c r="BP57">
        <v>3297.3319999999999</v>
      </c>
    </row>
    <row r="58" spans="1:68" ht="16.5">
      <c r="A58" s="106" t="str">
        <f t="shared" si="18"/>
        <v>강화교통</v>
      </c>
      <c r="B58" s="107" t="str">
        <f t="shared" si="1"/>
        <v>유평기</v>
      </c>
      <c r="C58" s="108" t="str">
        <f t="shared" si="19"/>
        <v>C</v>
      </c>
      <c r="D58" s="109">
        <f t="shared" si="20"/>
        <v>0.85038461538461529</v>
      </c>
      <c r="E58" s="110">
        <f t="shared" si="21"/>
        <v>9560</v>
      </c>
      <c r="F58" s="243" t="str">
        <f t="shared" si="22"/>
        <v>800</v>
      </c>
      <c r="G58" s="111" t="str">
        <f t="shared" si="23"/>
        <v>78바3230</v>
      </c>
      <c r="H58" s="112">
        <f t="shared" si="24"/>
        <v>1</v>
      </c>
      <c r="I58" s="113">
        <f t="shared" si="25"/>
        <v>3346.5459999999998</v>
      </c>
      <c r="J58" s="114">
        <f t="shared" si="26"/>
        <v>1.1414015300380951E-2</v>
      </c>
      <c r="K58" s="114">
        <f t="shared" si="27"/>
        <v>0.32431186686400221</v>
      </c>
      <c r="L58" s="114">
        <f t="shared" si="28"/>
        <v>0.27072689274254713</v>
      </c>
      <c r="M58" s="115">
        <f t="shared" si="29"/>
        <v>12.938000000000001</v>
      </c>
      <c r="N58" s="116">
        <f t="shared" si="30"/>
        <v>0.77692044274903138</v>
      </c>
      <c r="O58" s="116">
        <f t="shared" si="31"/>
        <v>28.267951493868605</v>
      </c>
      <c r="P58" s="229">
        <f t="shared" si="32"/>
        <v>25</v>
      </c>
      <c r="Q58" s="230">
        <f t="shared" si="33"/>
        <v>26</v>
      </c>
      <c r="R58" s="230">
        <f t="shared" si="34"/>
        <v>946</v>
      </c>
      <c r="T58">
        <v>503</v>
      </c>
      <c r="U58">
        <v>9560</v>
      </c>
      <c r="V58" t="s">
        <v>379</v>
      </c>
      <c r="W58">
        <v>3346.5459999999998</v>
      </c>
      <c r="X58">
        <v>1513.7619999999999</v>
      </c>
      <c r="Y58">
        <v>2.2109999999999999</v>
      </c>
      <c r="Z58">
        <v>12.938000000000001</v>
      </c>
      <c r="AA58">
        <v>161.129975</v>
      </c>
      <c r="AB58">
        <v>1.83914</v>
      </c>
      <c r="AC58">
        <v>52.256363</v>
      </c>
      <c r="AD58" s="1">
        <v>906</v>
      </c>
      <c r="AE58">
        <v>26</v>
      </c>
      <c r="AF58">
        <v>946</v>
      </c>
      <c r="AG58">
        <v>105</v>
      </c>
      <c r="AH58">
        <v>20.769233</v>
      </c>
      <c r="AI58">
        <v>11667.3</v>
      </c>
      <c r="AJ58">
        <v>704.9</v>
      </c>
      <c r="AK58">
        <v>25</v>
      </c>
      <c r="AL58">
        <v>2437</v>
      </c>
      <c r="AM58" t="s">
        <v>380</v>
      </c>
      <c r="AN58" t="s">
        <v>541</v>
      </c>
      <c r="AO58">
        <v>3346.5459999999998</v>
      </c>
      <c r="AR58" t="s">
        <v>118</v>
      </c>
      <c r="AS58" t="s">
        <v>123</v>
      </c>
      <c r="AT58" t="s">
        <v>227</v>
      </c>
      <c r="AU58" t="s">
        <v>379</v>
      </c>
      <c r="AV58" t="s">
        <v>48</v>
      </c>
      <c r="AW58">
        <v>1</v>
      </c>
      <c r="BB58">
        <v>0.85038461538461529</v>
      </c>
      <c r="BC58" t="s">
        <v>69</v>
      </c>
      <c r="BF58" t="s">
        <v>118</v>
      </c>
      <c r="BG58" t="s">
        <v>123</v>
      </c>
      <c r="BH58" t="s">
        <v>379</v>
      </c>
      <c r="BI58">
        <v>9560</v>
      </c>
      <c r="BJ58">
        <v>1</v>
      </c>
      <c r="BK58" t="s">
        <v>227</v>
      </c>
      <c r="BL58" t="s">
        <v>178</v>
      </c>
      <c r="BM58">
        <v>0.85038461538461529</v>
      </c>
      <c r="BN58" t="s">
        <v>69</v>
      </c>
      <c r="BO58" t="s">
        <v>181</v>
      </c>
      <c r="BP58">
        <v>3346.5459999999998</v>
      </c>
    </row>
    <row r="59" spans="1:68" ht="16.5">
      <c r="A59" s="122" t="str">
        <f t="shared" si="18"/>
        <v>강화교통</v>
      </c>
      <c r="B59" s="123" t="str">
        <f t="shared" si="1"/>
        <v>유환순</v>
      </c>
      <c r="C59" s="124" t="str">
        <f t="shared" si="19"/>
        <v>F</v>
      </c>
      <c r="D59" s="125">
        <f t="shared" si="20"/>
        <v>0.74659240027656992</v>
      </c>
      <c r="E59" s="126">
        <f t="shared" si="21"/>
        <v>6826</v>
      </c>
      <c r="F59" s="242" t="str">
        <f t="shared" si="22"/>
        <v>70</v>
      </c>
      <c r="G59" s="127" t="str">
        <f t="shared" si="23"/>
        <v>78바3215</v>
      </c>
      <c r="H59" s="128">
        <f t="shared" si="24"/>
        <v>2</v>
      </c>
      <c r="I59" s="129">
        <f t="shared" si="25"/>
        <v>2541.5279999999998</v>
      </c>
      <c r="J59" s="130">
        <f t="shared" si="26"/>
        <v>9.0402872765808998E-3</v>
      </c>
      <c r="K59" s="130">
        <f t="shared" si="27"/>
        <v>0.29685187108234223</v>
      </c>
      <c r="L59" s="130">
        <f t="shared" si="28"/>
        <v>0.17155034294330027</v>
      </c>
      <c r="M59" s="131">
        <f t="shared" si="29"/>
        <v>16.919</v>
      </c>
      <c r="N59" s="132">
        <f t="shared" si="30"/>
        <v>2.3214381269850266</v>
      </c>
      <c r="O59" s="132">
        <f t="shared" si="31"/>
        <v>40.841572471363683</v>
      </c>
      <c r="P59" s="227">
        <f t="shared" si="32"/>
        <v>2</v>
      </c>
      <c r="Q59" s="228">
        <f t="shared" si="33"/>
        <v>59</v>
      </c>
      <c r="R59" s="228">
        <f t="shared" si="34"/>
        <v>1038</v>
      </c>
      <c r="T59">
        <v>503</v>
      </c>
      <c r="U59">
        <v>6826</v>
      </c>
      <c r="V59" t="s">
        <v>291</v>
      </c>
      <c r="W59">
        <v>2541.5279999999998</v>
      </c>
      <c r="X59">
        <v>1227.25</v>
      </c>
      <c r="Y59">
        <v>2.0710000000000002</v>
      </c>
      <c r="Z59">
        <v>16.919</v>
      </c>
      <c r="AA59">
        <v>113.563869</v>
      </c>
      <c r="AB59">
        <v>1.0266500000000001</v>
      </c>
      <c r="AC59">
        <v>33.711646999999999</v>
      </c>
      <c r="AD59" s="1">
        <v>436</v>
      </c>
      <c r="AE59">
        <v>59</v>
      </c>
      <c r="AF59">
        <v>1038</v>
      </c>
      <c r="AG59">
        <v>85</v>
      </c>
      <c r="AH59">
        <v>22.379722999999998</v>
      </c>
      <c r="AI59">
        <v>8537.7000000000007</v>
      </c>
      <c r="AJ59">
        <v>17.7</v>
      </c>
      <c r="AK59">
        <v>2</v>
      </c>
      <c r="AL59">
        <v>123</v>
      </c>
      <c r="AM59" t="s">
        <v>292</v>
      </c>
      <c r="AN59" t="s">
        <v>542</v>
      </c>
      <c r="AO59">
        <v>2244.6959999999999</v>
      </c>
      <c r="AR59" t="s">
        <v>118</v>
      </c>
      <c r="AS59" t="s">
        <v>121</v>
      </c>
      <c r="AT59" t="s">
        <v>208</v>
      </c>
      <c r="AU59" t="s">
        <v>291</v>
      </c>
      <c r="AV59" t="s">
        <v>48</v>
      </c>
      <c r="AW59">
        <v>2</v>
      </c>
      <c r="BB59">
        <v>0.74659240027656992</v>
      </c>
      <c r="BC59" t="s">
        <v>70</v>
      </c>
      <c r="BF59" t="s">
        <v>118</v>
      </c>
      <c r="BG59" t="s">
        <v>121</v>
      </c>
      <c r="BH59" t="s">
        <v>291</v>
      </c>
      <c r="BI59">
        <v>6826</v>
      </c>
      <c r="BJ59">
        <v>2</v>
      </c>
      <c r="BK59" t="s">
        <v>208</v>
      </c>
      <c r="BL59" t="s">
        <v>210</v>
      </c>
      <c r="BM59">
        <v>0.74659240027656992</v>
      </c>
      <c r="BN59" t="s">
        <v>70</v>
      </c>
      <c r="BO59" t="s">
        <v>193</v>
      </c>
      <c r="BP59">
        <v>2541.5279999999998</v>
      </c>
    </row>
    <row r="60" spans="1:68" ht="16.5">
      <c r="A60" s="106" t="str">
        <f t="shared" si="18"/>
        <v>강화교통</v>
      </c>
      <c r="B60" s="107" t="str">
        <f t="shared" si="1"/>
        <v>윤경욱</v>
      </c>
      <c r="C60" s="108" t="str">
        <f t="shared" si="19"/>
        <v>D</v>
      </c>
      <c r="D60" s="109">
        <f t="shared" si="20"/>
        <v>0.83484848484848484</v>
      </c>
      <c r="E60" s="110">
        <f t="shared" si="21"/>
        <v>1448</v>
      </c>
      <c r="F60" s="243" t="str">
        <f t="shared" si="22"/>
        <v>71</v>
      </c>
      <c r="G60" s="111" t="str">
        <f t="shared" si="23"/>
        <v>78바3229</v>
      </c>
      <c r="H60" s="112">
        <f t="shared" si="24"/>
        <v>1</v>
      </c>
      <c r="I60" s="113">
        <f t="shared" si="25"/>
        <v>3633.0889999999999</v>
      </c>
      <c r="J60" s="114">
        <f t="shared" si="26"/>
        <v>2.1985081932011926E-2</v>
      </c>
      <c r="K60" s="114">
        <f t="shared" si="27"/>
        <v>0.23709588600274104</v>
      </c>
      <c r="L60" s="114">
        <f t="shared" si="28"/>
        <v>0.15496454945089427</v>
      </c>
      <c r="M60" s="115">
        <f t="shared" si="29"/>
        <v>11.712</v>
      </c>
      <c r="N60" s="116">
        <f t="shared" si="30"/>
        <v>0</v>
      </c>
      <c r="O60" s="116">
        <f t="shared" si="31"/>
        <v>4.9269368297886453</v>
      </c>
      <c r="P60" s="229">
        <f t="shared" si="32"/>
        <v>6</v>
      </c>
      <c r="Q60" s="230">
        <f t="shared" si="33"/>
        <v>0</v>
      </c>
      <c r="R60" s="230">
        <f t="shared" si="34"/>
        <v>179</v>
      </c>
      <c r="T60">
        <v>503</v>
      </c>
      <c r="U60">
        <v>1448</v>
      </c>
      <c r="V60" t="s">
        <v>293</v>
      </c>
      <c r="W60">
        <v>3633.0889999999999</v>
      </c>
      <c r="X60">
        <v>1318.585</v>
      </c>
      <c r="Y60">
        <v>2.7549999999999999</v>
      </c>
      <c r="Z60">
        <v>11.712</v>
      </c>
      <c r="AA60">
        <v>151.22440800000001</v>
      </c>
      <c r="AB60">
        <v>3.324681</v>
      </c>
      <c r="AC60">
        <v>35.854685000000003</v>
      </c>
      <c r="AD60" s="1">
        <v>563</v>
      </c>
      <c r="AE60">
        <v>0</v>
      </c>
      <c r="AF60">
        <v>179</v>
      </c>
      <c r="AG60">
        <v>71</v>
      </c>
      <c r="AH60">
        <v>24.024488000000002</v>
      </c>
      <c r="AI60">
        <v>1271.9000000000001</v>
      </c>
      <c r="AJ60">
        <v>0</v>
      </c>
      <c r="AK60">
        <v>6</v>
      </c>
      <c r="AL60">
        <v>495</v>
      </c>
      <c r="AM60" t="s">
        <v>294</v>
      </c>
      <c r="AN60" t="s">
        <v>543</v>
      </c>
      <c r="AO60">
        <v>3633.0889999999999</v>
      </c>
      <c r="AR60" t="s">
        <v>118</v>
      </c>
      <c r="AS60" t="s">
        <v>122</v>
      </c>
      <c r="AT60" t="s">
        <v>220</v>
      </c>
      <c r="AU60" t="s">
        <v>293</v>
      </c>
      <c r="AV60" t="s">
        <v>48</v>
      </c>
      <c r="AW60">
        <v>1</v>
      </c>
      <c r="BB60">
        <v>0.83484848484848484</v>
      </c>
      <c r="BC60" t="s">
        <v>67</v>
      </c>
      <c r="BF60" t="s">
        <v>118</v>
      </c>
      <c r="BG60" t="s">
        <v>122</v>
      </c>
      <c r="BH60" t="s">
        <v>293</v>
      </c>
      <c r="BI60">
        <v>1448</v>
      </c>
      <c r="BJ60">
        <v>1</v>
      </c>
      <c r="BK60" t="s">
        <v>220</v>
      </c>
      <c r="BL60" t="s">
        <v>178</v>
      </c>
      <c r="BM60">
        <v>0.83484848484848484</v>
      </c>
      <c r="BN60" t="s">
        <v>67</v>
      </c>
      <c r="BO60" t="s">
        <v>183</v>
      </c>
      <c r="BP60">
        <v>3633.0889999999999</v>
      </c>
    </row>
    <row r="61" spans="1:68" ht="16.5">
      <c r="A61" s="122" t="str">
        <f t="shared" si="18"/>
        <v>강화교통</v>
      </c>
      <c r="B61" s="123" t="str">
        <f t="shared" si="1"/>
        <v>윤한상</v>
      </c>
      <c r="C61" s="124" t="str">
        <f t="shared" si="19"/>
        <v>B</v>
      </c>
      <c r="D61" s="125">
        <f t="shared" si="20"/>
        <v>0.94230769230769229</v>
      </c>
      <c r="E61" s="126">
        <f t="shared" si="21"/>
        <v>5862</v>
      </c>
      <c r="F61" s="242" t="str">
        <f t="shared" si="22"/>
        <v>800</v>
      </c>
      <c r="G61" s="127" t="str">
        <f t="shared" si="23"/>
        <v>70바3711</v>
      </c>
      <c r="H61" s="128">
        <f t="shared" si="24"/>
        <v>1</v>
      </c>
      <c r="I61" s="129">
        <f t="shared" si="25"/>
        <v>3218.2489999999998</v>
      </c>
      <c r="J61" s="130">
        <f t="shared" si="26"/>
        <v>1.4026833197192395E-2</v>
      </c>
      <c r="K61" s="130">
        <f t="shared" si="27"/>
        <v>0.37196299204315714</v>
      </c>
      <c r="L61" s="130">
        <f t="shared" si="28"/>
        <v>0.26598314797891648</v>
      </c>
      <c r="M61" s="131">
        <f t="shared" si="29"/>
        <v>12.776999999999999</v>
      </c>
      <c r="N61" s="132">
        <f t="shared" si="30"/>
        <v>0.80789273918829774</v>
      </c>
      <c r="O61" s="132">
        <f t="shared" si="31"/>
        <v>30.264904921900079</v>
      </c>
      <c r="P61" s="227">
        <f t="shared" si="32"/>
        <v>13</v>
      </c>
      <c r="Q61" s="228">
        <f t="shared" si="33"/>
        <v>26</v>
      </c>
      <c r="R61" s="228">
        <f t="shared" si="34"/>
        <v>974</v>
      </c>
      <c r="T61">
        <v>503</v>
      </c>
      <c r="U61">
        <v>5862</v>
      </c>
      <c r="V61" t="s">
        <v>381</v>
      </c>
      <c r="W61">
        <v>3218.2489999999998</v>
      </c>
      <c r="X61">
        <v>1313.52</v>
      </c>
      <c r="Y61">
        <v>2.4500000000000002</v>
      </c>
      <c r="Z61">
        <v>12.776999999999999</v>
      </c>
      <c r="AA61">
        <v>152.52330799999999</v>
      </c>
      <c r="AB61">
        <v>2.1394190000000002</v>
      </c>
      <c r="AC61">
        <v>56.733026000000002</v>
      </c>
      <c r="AD61" s="1">
        <v>856</v>
      </c>
      <c r="AE61">
        <v>26</v>
      </c>
      <c r="AF61">
        <v>974</v>
      </c>
      <c r="AG61">
        <v>91</v>
      </c>
      <c r="AH61">
        <v>21.100047</v>
      </c>
      <c r="AI61">
        <v>15379</v>
      </c>
      <c r="AJ61">
        <v>296.2</v>
      </c>
      <c r="AK61">
        <v>13</v>
      </c>
      <c r="AL61">
        <v>2453</v>
      </c>
      <c r="AM61" t="s">
        <v>382</v>
      </c>
      <c r="AN61" t="s">
        <v>544</v>
      </c>
      <c r="AO61">
        <v>3218.2489999999998</v>
      </c>
      <c r="AR61" t="s">
        <v>118</v>
      </c>
      <c r="AS61" t="s">
        <v>123</v>
      </c>
      <c r="AT61" t="s">
        <v>342</v>
      </c>
      <c r="AU61" t="s">
        <v>381</v>
      </c>
      <c r="AV61" t="s">
        <v>48</v>
      </c>
      <c r="AW61">
        <v>1</v>
      </c>
      <c r="BB61">
        <v>0.94230769230769229</v>
      </c>
      <c r="BC61" t="s">
        <v>68</v>
      </c>
      <c r="BF61" t="s">
        <v>118</v>
      </c>
      <c r="BG61" t="s">
        <v>123</v>
      </c>
      <c r="BH61" t="s">
        <v>381</v>
      </c>
      <c r="BI61">
        <v>5862</v>
      </c>
      <c r="BJ61">
        <v>1</v>
      </c>
      <c r="BK61" t="s">
        <v>342</v>
      </c>
      <c r="BL61" t="s">
        <v>178</v>
      </c>
      <c r="BM61">
        <v>0.94230769230769229</v>
      </c>
      <c r="BN61" t="s">
        <v>68</v>
      </c>
      <c r="BO61" t="s">
        <v>179</v>
      </c>
      <c r="BP61">
        <v>3218.2489999999998</v>
      </c>
    </row>
    <row r="62" spans="1:68" ht="16.5">
      <c r="A62" s="106" t="str">
        <f t="shared" si="18"/>
        <v>강화교통</v>
      </c>
      <c r="B62" s="107" t="str">
        <f t="shared" si="1"/>
        <v>이근실</v>
      </c>
      <c r="C62" s="108" t="str">
        <f t="shared" si="19"/>
        <v>F</v>
      </c>
      <c r="D62" s="109">
        <f t="shared" si="20"/>
        <v>0.79655172413793107</v>
      </c>
      <c r="E62" s="110">
        <f t="shared" si="21"/>
        <v>3560</v>
      </c>
      <c r="F62" s="243" t="str">
        <f t="shared" si="22"/>
        <v>70</v>
      </c>
      <c r="G62" s="111" t="str">
        <f t="shared" si="23"/>
        <v>78바3222</v>
      </c>
      <c r="H62" s="112">
        <f t="shared" si="24"/>
        <v>1</v>
      </c>
      <c r="I62" s="113">
        <f t="shared" si="25"/>
        <v>3430.509</v>
      </c>
      <c r="J62" s="114">
        <f t="shared" si="26"/>
        <v>7.8088914294791919E-3</v>
      </c>
      <c r="K62" s="114">
        <f t="shared" si="27"/>
        <v>0.27751269202215262</v>
      </c>
      <c r="L62" s="114">
        <f t="shared" si="28"/>
        <v>0.16090906626392759</v>
      </c>
      <c r="M62" s="115">
        <f t="shared" si="29"/>
        <v>13.535</v>
      </c>
      <c r="N62" s="116">
        <f t="shared" si="30"/>
        <v>0</v>
      </c>
      <c r="O62" s="116">
        <f t="shared" si="31"/>
        <v>11.01877301589939</v>
      </c>
      <c r="P62" s="229">
        <f t="shared" si="32"/>
        <v>7</v>
      </c>
      <c r="Q62" s="230">
        <f t="shared" si="33"/>
        <v>0</v>
      </c>
      <c r="R62" s="230">
        <f t="shared" si="34"/>
        <v>378</v>
      </c>
      <c r="T62">
        <v>503</v>
      </c>
      <c r="U62">
        <v>3560</v>
      </c>
      <c r="V62" t="s">
        <v>295</v>
      </c>
      <c r="W62">
        <v>3430.509</v>
      </c>
      <c r="X62">
        <v>1484.97</v>
      </c>
      <c r="Y62">
        <v>2.31</v>
      </c>
      <c r="Z62">
        <v>13.535</v>
      </c>
      <c r="AA62">
        <v>151.782748</v>
      </c>
      <c r="AB62">
        <v>1.1852549999999999</v>
      </c>
      <c r="AC62">
        <v>42.121639000000002</v>
      </c>
      <c r="AD62" s="1">
        <v>552</v>
      </c>
      <c r="AE62">
        <v>0</v>
      </c>
      <c r="AF62">
        <v>378</v>
      </c>
      <c r="AG62">
        <v>85</v>
      </c>
      <c r="AH62">
        <v>22.601441999999999</v>
      </c>
      <c r="AI62">
        <v>4724.5</v>
      </c>
      <c r="AJ62">
        <v>0</v>
      </c>
      <c r="AK62">
        <v>7</v>
      </c>
      <c r="AL62">
        <v>307</v>
      </c>
      <c r="AM62" t="s">
        <v>296</v>
      </c>
      <c r="AN62" t="s">
        <v>545</v>
      </c>
      <c r="AO62">
        <v>3430.509</v>
      </c>
      <c r="AR62" t="s">
        <v>118</v>
      </c>
      <c r="AS62" t="s">
        <v>121</v>
      </c>
      <c r="AT62" t="s">
        <v>211</v>
      </c>
      <c r="AU62" t="s">
        <v>295</v>
      </c>
      <c r="AV62" t="s">
        <v>48</v>
      </c>
      <c r="AW62">
        <v>1</v>
      </c>
      <c r="BB62">
        <v>0.79655172413793107</v>
      </c>
      <c r="BC62" t="s">
        <v>70</v>
      </c>
      <c r="BF62" t="s">
        <v>118</v>
      </c>
      <c r="BG62" t="s">
        <v>121</v>
      </c>
      <c r="BH62" t="s">
        <v>295</v>
      </c>
      <c r="BI62">
        <v>3560</v>
      </c>
      <c r="BJ62">
        <v>1</v>
      </c>
      <c r="BK62" t="s">
        <v>211</v>
      </c>
      <c r="BL62" t="s">
        <v>178</v>
      </c>
      <c r="BM62">
        <v>0.79655172413793107</v>
      </c>
      <c r="BN62" t="s">
        <v>70</v>
      </c>
      <c r="BO62" t="s">
        <v>193</v>
      </c>
      <c r="BP62">
        <v>3430.509</v>
      </c>
    </row>
    <row r="63" spans="1:68" ht="16.5">
      <c r="A63" s="122" t="str">
        <f t="shared" si="18"/>
        <v>강화교통</v>
      </c>
      <c r="B63" s="123" t="str">
        <f t="shared" si="1"/>
        <v>이상진</v>
      </c>
      <c r="C63" s="124" t="str">
        <f t="shared" si="19"/>
        <v>C</v>
      </c>
      <c r="D63" s="125">
        <f t="shared" si="20"/>
        <v>0.89363636363636367</v>
      </c>
      <c r="E63" s="126">
        <f t="shared" si="21"/>
        <v>9917</v>
      </c>
      <c r="F63" s="242" t="str">
        <f t="shared" si="22"/>
        <v>71</v>
      </c>
      <c r="G63" s="127" t="str">
        <f t="shared" si="23"/>
        <v>78바3225</v>
      </c>
      <c r="H63" s="128">
        <f t="shared" si="24"/>
        <v>1</v>
      </c>
      <c r="I63" s="129">
        <f t="shared" si="25"/>
        <v>3964.819</v>
      </c>
      <c r="J63" s="130">
        <f t="shared" si="26"/>
        <v>1.6399972501386969E-2</v>
      </c>
      <c r="K63" s="130">
        <f t="shared" si="27"/>
        <v>0.24853142958878741</v>
      </c>
      <c r="L63" s="130">
        <f t="shared" si="28"/>
        <v>0.2295186741185411</v>
      </c>
      <c r="M63" s="131">
        <f t="shared" si="29"/>
        <v>11.345000000000001</v>
      </c>
      <c r="N63" s="132">
        <f t="shared" si="30"/>
        <v>0</v>
      </c>
      <c r="O63" s="132">
        <f t="shared" si="31"/>
        <v>8.8780849768930192</v>
      </c>
      <c r="P63" s="227">
        <f t="shared" si="32"/>
        <v>7</v>
      </c>
      <c r="Q63" s="228">
        <f t="shared" si="33"/>
        <v>0</v>
      </c>
      <c r="R63" s="228">
        <f t="shared" si="34"/>
        <v>352</v>
      </c>
      <c r="T63">
        <v>503</v>
      </c>
      <c r="U63">
        <v>9917</v>
      </c>
      <c r="V63" t="s">
        <v>297</v>
      </c>
      <c r="W63">
        <v>3964.819</v>
      </c>
      <c r="X63">
        <v>1344.5930000000001</v>
      </c>
      <c r="Y63">
        <v>2.9489999999999998</v>
      </c>
      <c r="Z63">
        <v>11.345000000000001</v>
      </c>
      <c r="AA63">
        <v>161.54996600000001</v>
      </c>
      <c r="AB63">
        <v>2.6494149999999999</v>
      </c>
      <c r="AC63">
        <v>40.150244000000001</v>
      </c>
      <c r="AD63" s="1">
        <v>910</v>
      </c>
      <c r="AE63">
        <v>0</v>
      </c>
      <c r="AF63">
        <v>352</v>
      </c>
      <c r="AG63">
        <v>72</v>
      </c>
      <c r="AH63">
        <v>24.542369000000001</v>
      </c>
      <c r="AI63">
        <v>1013.8</v>
      </c>
      <c r="AJ63">
        <v>0</v>
      </c>
      <c r="AK63">
        <v>7</v>
      </c>
      <c r="AL63">
        <v>640</v>
      </c>
      <c r="AM63" t="s">
        <v>298</v>
      </c>
      <c r="AN63" t="s">
        <v>546</v>
      </c>
      <c r="AO63">
        <v>3964.819</v>
      </c>
      <c r="AR63" t="s">
        <v>118</v>
      </c>
      <c r="AS63" t="s">
        <v>122</v>
      </c>
      <c r="AT63" t="s">
        <v>217</v>
      </c>
      <c r="AU63" t="s">
        <v>297</v>
      </c>
      <c r="AV63" t="s">
        <v>48</v>
      </c>
      <c r="AW63">
        <v>1</v>
      </c>
      <c r="BB63">
        <v>0.89363636363636367</v>
      </c>
      <c r="BC63" t="s">
        <v>69</v>
      </c>
      <c r="BF63" t="s">
        <v>118</v>
      </c>
      <c r="BG63" t="s">
        <v>122</v>
      </c>
      <c r="BH63" t="s">
        <v>297</v>
      </c>
      <c r="BI63">
        <v>9917</v>
      </c>
      <c r="BJ63">
        <v>1</v>
      </c>
      <c r="BK63" t="s">
        <v>217</v>
      </c>
      <c r="BL63" t="s">
        <v>178</v>
      </c>
      <c r="BM63">
        <v>0.89363636363636367</v>
      </c>
      <c r="BN63" t="s">
        <v>69</v>
      </c>
      <c r="BO63" t="s">
        <v>181</v>
      </c>
      <c r="BP63">
        <v>3964.819</v>
      </c>
    </row>
    <row r="64" spans="1:68" ht="16.5">
      <c r="A64" s="106" t="str">
        <f t="shared" si="18"/>
        <v>강화교통</v>
      </c>
      <c r="B64" s="107" t="str">
        <f t="shared" si="1"/>
        <v>이성훈</v>
      </c>
      <c r="C64" s="108" t="str">
        <f t="shared" si="19"/>
        <v>D</v>
      </c>
      <c r="D64" s="109">
        <f t="shared" si="20"/>
        <v>0.82000000000000006</v>
      </c>
      <c r="E64" s="110">
        <f t="shared" si="21"/>
        <v>335</v>
      </c>
      <c r="F64" s="243" t="str">
        <f t="shared" si="22"/>
        <v>60-5</v>
      </c>
      <c r="G64" s="111" t="str">
        <f t="shared" si="23"/>
        <v>78바3205</v>
      </c>
      <c r="H64" s="112">
        <f t="shared" si="24"/>
        <v>1</v>
      </c>
      <c r="I64" s="113">
        <f t="shared" si="25"/>
        <v>4771.2619999999997</v>
      </c>
      <c r="J64" s="114">
        <f t="shared" si="26"/>
        <v>2.1360551182440762E-2</v>
      </c>
      <c r="K64" s="114">
        <f t="shared" si="27"/>
        <v>0.20415832883845475</v>
      </c>
      <c r="L64" s="114">
        <f t="shared" si="28"/>
        <v>0.20916897877333085</v>
      </c>
      <c r="M64" s="115">
        <f t="shared" si="29"/>
        <v>13.746</v>
      </c>
      <c r="N64" s="116">
        <f t="shared" si="30"/>
        <v>2.0956667688653494E-2</v>
      </c>
      <c r="O64" s="116">
        <f t="shared" si="31"/>
        <v>10.352593838194826</v>
      </c>
      <c r="P64" s="229">
        <f t="shared" si="32"/>
        <v>17</v>
      </c>
      <c r="Q64" s="230">
        <f t="shared" si="33"/>
        <v>1</v>
      </c>
      <c r="R64" s="230">
        <f t="shared" si="34"/>
        <v>494</v>
      </c>
      <c r="T64">
        <v>503</v>
      </c>
      <c r="U64">
        <v>335</v>
      </c>
      <c r="V64" t="s">
        <v>299</v>
      </c>
      <c r="W64">
        <v>4771.7510000000002</v>
      </c>
      <c r="X64">
        <v>1531.307</v>
      </c>
      <c r="Y64">
        <v>3.1160000000000001</v>
      </c>
      <c r="Z64">
        <v>13.746</v>
      </c>
      <c r="AA64">
        <v>151.55025599999999</v>
      </c>
      <c r="AB64">
        <v>3.2371970000000001</v>
      </c>
      <c r="AC64">
        <v>30.940246999999999</v>
      </c>
      <c r="AD64" s="1">
        <v>998</v>
      </c>
      <c r="AE64">
        <v>1</v>
      </c>
      <c r="AF64">
        <v>494</v>
      </c>
      <c r="AG64">
        <v>86</v>
      </c>
      <c r="AH64">
        <v>31.486260999999999</v>
      </c>
      <c r="AI64">
        <v>31334</v>
      </c>
      <c r="AJ64">
        <v>295.7</v>
      </c>
      <c r="AK64">
        <v>17</v>
      </c>
      <c r="AL64">
        <v>2310</v>
      </c>
      <c r="AM64" t="s">
        <v>300</v>
      </c>
      <c r="AN64" t="s">
        <v>547</v>
      </c>
      <c r="AO64">
        <v>4771.2619999999997</v>
      </c>
      <c r="AR64" t="s">
        <v>118</v>
      </c>
      <c r="AS64" t="s">
        <v>120</v>
      </c>
      <c r="AT64" t="s">
        <v>198</v>
      </c>
      <c r="AU64" t="s">
        <v>299</v>
      </c>
      <c r="AV64" t="s">
        <v>48</v>
      </c>
      <c r="AW64">
        <v>1</v>
      </c>
      <c r="BB64">
        <v>0.82000000000000006</v>
      </c>
      <c r="BC64" t="s">
        <v>67</v>
      </c>
      <c r="BF64" t="s">
        <v>118</v>
      </c>
      <c r="BG64" t="s">
        <v>120</v>
      </c>
      <c r="BH64" t="s">
        <v>299</v>
      </c>
      <c r="BI64">
        <v>335</v>
      </c>
      <c r="BJ64">
        <v>1</v>
      </c>
      <c r="BK64" t="s">
        <v>198</v>
      </c>
      <c r="BL64" t="s">
        <v>178</v>
      </c>
      <c r="BM64">
        <v>0.82000000000000006</v>
      </c>
      <c r="BN64" t="s">
        <v>67</v>
      </c>
      <c r="BO64" t="s">
        <v>183</v>
      </c>
      <c r="BP64">
        <v>4771.2619999999997</v>
      </c>
    </row>
    <row r="65" spans="1:68" ht="16.5">
      <c r="A65" s="122" t="str">
        <f t="shared" si="18"/>
        <v>강화교통</v>
      </c>
      <c r="B65" s="123" t="str">
        <f t="shared" si="1"/>
        <v>이승호</v>
      </c>
      <c r="C65" s="124" t="str">
        <f t="shared" si="19"/>
        <v>C</v>
      </c>
      <c r="D65" s="125">
        <f t="shared" si="20"/>
        <v>0.89872037969048957</v>
      </c>
      <c r="E65" s="126">
        <f t="shared" si="21"/>
        <v>703</v>
      </c>
      <c r="F65" s="242" t="str">
        <f t="shared" si="22"/>
        <v>800</v>
      </c>
      <c r="G65" s="127" t="str">
        <f t="shared" si="23"/>
        <v>70바3711</v>
      </c>
      <c r="H65" s="128">
        <f t="shared" si="24"/>
        <v>3</v>
      </c>
      <c r="I65" s="129">
        <f t="shared" si="25"/>
        <v>3225.9959999999996</v>
      </c>
      <c r="J65" s="130">
        <f t="shared" si="26"/>
        <v>1.2135819180359237E-2</v>
      </c>
      <c r="K65" s="130">
        <f t="shared" si="27"/>
        <v>0.33901862353749962</v>
      </c>
      <c r="L65" s="130">
        <f t="shared" si="28"/>
        <v>0.22380684910954635</v>
      </c>
      <c r="M65" s="131">
        <f t="shared" si="29"/>
        <v>12.888</v>
      </c>
      <c r="N65" s="132">
        <f t="shared" si="30"/>
        <v>0.40297632111137149</v>
      </c>
      <c r="O65" s="132">
        <f t="shared" si="31"/>
        <v>25.759486372580746</v>
      </c>
      <c r="P65" s="227">
        <f t="shared" si="32"/>
        <v>1</v>
      </c>
      <c r="Q65" s="228">
        <f t="shared" si="33"/>
        <v>13</v>
      </c>
      <c r="R65" s="228">
        <f t="shared" si="34"/>
        <v>831</v>
      </c>
      <c r="T65">
        <v>503</v>
      </c>
      <c r="U65">
        <v>703</v>
      </c>
      <c r="V65" t="s">
        <v>383</v>
      </c>
      <c r="W65">
        <v>3225.9960000000001</v>
      </c>
      <c r="X65">
        <v>1382.1020000000001</v>
      </c>
      <c r="Y65">
        <v>2.3340000000000001</v>
      </c>
      <c r="Z65">
        <v>12.888</v>
      </c>
      <c r="AA65">
        <v>151.01996600000001</v>
      </c>
      <c r="AB65">
        <v>1.832751</v>
      </c>
      <c r="AC65">
        <v>51.198580999999997</v>
      </c>
      <c r="AD65" s="1">
        <v>722</v>
      </c>
      <c r="AE65">
        <v>13</v>
      </c>
      <c r="AF65">
        <v>831</v>
      </c>
      <c r="AG65">
        <v>100</v>
      </c>
      <c r="AH65">
        <v>21.361387000000001</v>
      </c>
      <c r="AI65">
        <v>9436.2000000000007</v>
      </c>
      <c r="AJ65">
        <v>393.9</v>
      </c>
      <c r="AK65">
        <v>1</v>
      </c>
      <c r="AL65">
        <v>5</v>
      </c>
      <c r="AM65" t="s">
        <v>384</v>
      </c>
      <c r="AN65" t="s">
        <v>548</v>
      </c>
      <c r="AO65">
        <v>2797.9059999999999</v>
      </c>
      <c r="AR65" t="s">
        <v>118</v>
      </c>
      <c r="AS65" t="s">
        <v>123</v>
      </c>
      <c r="AT65" t="s">
        <v>342</v>
      </c>
      <c r="AU65" t="s">
        <v>383</v>
      </c>
      <c r="AV65" t="s">
        <v>48</v>
      </c>
      <c r="AW65">
        <v>3</v>
      </c>
      <c r="BB65">
        <v>0.89872037969048957</v>
      </c>
      <c r="BC65" t="s">
        <v>69</v>
      </c>
      <c r="BF65" t="s">
        <v>118</v>
      </c>
      <c r="BG65" t="s">
        <v>123</v>
      </c>
      <c r="BH65" t="s">
        <v>383</v>
      </c>
      <c r="BI65">
        <v>703</v>
      </c>
      <c r="BJ65">
        <v>3</v>
      </c>
      <c r="BK65" t="s">
        <v>342</v>
      </c>
      <c r="BL65" t="s">
        <v>344</v>
      </c>
      <c r="BM65">
        <v>0.89872037969048957</v>
      </c>
      <c r="BN65" t="s">
        <v>69</v>
      </c>
      <c r="BO65" t="s">
        <v>181</v>
      </c>
      <c r="BP65">
        <v>3225.9959999999996</v>
      </c>
    </row>
    <row r="66" spans="1:68" ht="16.5">
      <c r="A66" s="106" t="str">
        <f t="shared" si="18"/>
        <v>강화교통</v>
      </c>
      <c r="B66" s="107" t="str">
        <f t="shared" si="1"/>
        <v>이용희</v>
      </c>
      <c r="C66" s="108" t="str">
        <f t="shared" si="19"/>
        <v>D</v>
      </c>
      <c r="D66" s="109">
        <f t="shared" si="20"/>
        <v>0.84342105263157896</v>
      </c>
      <c r="E66" s="110">
        <f t="shared" si="21"/>
        <v>2964</v>
      </c>
      <c r="F66" s="243" t="str">
        <f t="shared" si="22"/>
        <v>60-5</v>
      </c>
      <c r="G66" s="111" t="str">
        <f t="shared" si="23"/>
        <v>78바3206</v>
      </c>
      <c r="H66" s="112">
        <f t="shared" si="24"/>
        <v>1</v>
      </c>
      <c r="I66" s="113">
        <f t="shared" si="25"/>
        <v>4373.4870000000001</v>
      </c>
      <c r="J66" s="114">
        <f t="shared" si="26"/>
        <v>3.0230117166194493E-2</v>
      </c>
      <c r="K66" s="114">
        <f t="shared" si="27"/>
        <v>0.21150193924480096</v>
      </c>
      <c r="L66" s="114">
        <f t="shared" si="28"/>
        <v>0.13558974795169162</v>
      </c>
      <c r="M66" s="115">
        <f t="shared" si="29"/>
        <v>13.282</v>
      </c>
      <c r="N66" s="116">
        <f t="shared" si="30"/>
        <v>0</v>
      </c>
      <c r="O66" s="116">
        <f t="shared" si="31"/>
        <v>18.840801401719041</v>
      </c>
      <c r="P66" s="229">
        <f t="shared" si="32"/>
        <v>0</v>
      </c>
      <c r="Q66" s="230">
        <f t="shared" si="33"/>
        <v>0</v>
      </c>
      <c r="R66" s="230">
        <f t="shared" si="34"/>
        <v>824</v>
      </c>
      <c r="T66">
        <v>503</v>
      </c>
      <c r="U66">
        <v>2964</v>
      </c>
      <c r="V66" t="s">
        <v>301</v>
      </c>
      <c r="W66">
        <v>4373.4870000000001</v>
      </c>
      <c r="X66">
        <v>1364.748</v>
      </c>
      <c r="Y66">
        <v>3.2050000000000001</v>
      </c>
      <c r="Z66">
        <v>13.282</v>
      </c>
      <c r="AA66">
        <v>135.77218300000001</v>
      </c>
      <c r="AB66">
        <v>4.1044090000000004</v>
      </c>
      <c r="AC66">
        <v>28.716080000000002</v>
      </c>
      <c r="AD66" s="1">
        <v>593</v>
      </c>
      <c r="AE66">
        <v>0</v>
      </c>
      <c r="AF66">
        <v>824</v>
      </c>
      <c r="AG66">
        <v>84</v>
      </c>
      <c r="AH66">
        <v>32.211950999999999</v>
      </c>
      <c r="AI66">
        <v>30923.9</v>
      </c>
      <c r="AJ66">
        <v>251.9</v>
      </c>
      <c r="AK66">
        <v>0</v>
      </c>
      <c r="AL66">
        <v>0</v>
      </c>
      <c r="AM66" t="s">
        <v>302</v>
      </c>
      <c r="AN66" t="s">
        <v>549</v>
      </c>
      <c r="AO66">
        <v>4373.4870000000001</v>
      </c>
      <c r="AR66" t="s">
        <v>118</v>
      </c>
      <c r="AS66" t="s">
        <v>120</v>
      </c>
      <c r="AT66" t="s">
        <v>199</v>
      </c>
      <c r="AU66" t="s">
        <v>301</v>
      </c>
      <c r="AV66" t="s">
        <v>48</v>
      </c>
      <c r="AW66">
        <v>1</v>
      </c>
      <c r="BB66">
        <v>0.84342105263157896</v>
      </c>
      <c r="BC66" t="s">
        <v>67</v>
      </c>
      <c r="BF66" t="s">
        <v>118</v>
      </c>
      <c r="BG66" t="s">
        <v>120</v>
      </c>
      <c r="BH66" t="s">
        <v>301</v>
      </c>
      <c r="BI66">
        <v>2964</v>
      </c>
      <c r="BJ66">
        <v>1</v>
      </c>
      <c r="BK66" t="s">
        <v>199</v>
      </c>
      <c r="BL66" t="s">
        <v>178</v>
      </c>
      <c r="BM66">
        <v>0.84342105263157896</v>
      </c>
      <c r="BN66" t="s">
        <v>67</v>
      </c>
      <c r="BO66" t="s">
        <v>183</v>
      </c>
      <c r="BP66">
        <v>4373.4870000000001</v>
      </c>
    </row>
    <row r="67" spans="1:68" ht="16.5">
      <c r="A67" s="122" t="str">
        <f t="shared" si="18"/>
        <v>강화교통</v>
      </c>
      <c r="B67" s="123" t="str">
        <f t="shared" si="1"/>
        <v>이우철</v>
      </c>
      <c r="C67" s="124" t="str">
        <f t="shared" si="19"/>
        <v>F</v>
      </c>
      <c r="D67" s="125">
        <f t="shared" si="20"/>
        <v>0.78781402093546582</v>
      </c>
      <c r="E67" s="126">
        <f t="shared" si="21"/>
        <v>6571</v>
      </c>
      <c r="F67" s="242" t="s">
        <v>401</v>
      </c>
      <c r="G67" s="127" t="str">
        <f t="shared" si="23"/>
        <v>78바3221</v>
      </c>
      <c r="H67" s="128">
        <f t="shared" si="24"/>
        <v>8</v>
      </c>
      <c r="I67" s="129">
        <f t="shared" si="25"/>
        <v>3235.9389999999999</v>
      </c>
      <c r="J67" s="130">
        <f t="shared" si="26"/>
        <v>1.733223615861158E-2</v>
      </c>
      <c r="K67" s="130">
        <f t="shared" si="27"/>
        <v>0.3008962743466983</v>
      </c>
      <c r="L67" s="130">
        <f t="shared" si="28"/>
        <v>0.26978258860874699</v>
      </c>
      <c r="M67" s="131">
        <f t="shared" si="29"/>
        <v>17.081</v>
      </c>
      <c r="N67" s="132">
        <f t="shared" si="30"/>
        <v>0.58715569113014798</v>
      </c>
      <c r="O67" s="132">
        <f t="shared" si="31"/>
        <v>20.921284362900536</v>
      </c>
      <c r="P67" s="227">
        <f t="shared" si="32"/>
        <v>14</v>
      </c>
      <c r="Q67" s="228">
        <f t="shared" si="33"/>
        <v>19</v>
      </c>
      <c r="R67" s="228">
        <f t="shared" si="34"/>
        <v>677</v>
      </c>
      <c r="T67">
        <v>503</v>
      </c>
      <c r="U67">
        <v>6571</v>
      </c>
      <c r="V67" t="s">
        <v>406</v>
      </c>
      <c r="W67">
        <v>3235.9389999999999</v>
      </c>
      <c r="X67">
        <v>1412.1010000000001</v>
      </c>
      <c r="Y67">
        <v>2.2919999999999998</v>
      </c>
      <c r="Z67">
        <v>17.081</v>
      </c>
      <c r="AA67">
        <v>133.74108100000001</v>
      </c>
      <c r="AB67">
        <v>2.3180320000000001</v>
      </c>
      <c r="AC67">
        <v>40.242193</v>
      </c>
      <c r="AD67" s="1">
        <v>873</v>
      </c>
      <c r="AE67">
        <v>19</v>
      </c>
      <c r="AF67">
        <v>677</v>
      </c>
      <c r="AG67">
        <v>100</v>
      </c>
      <c r="AH67">
        <v>24.195549</v>
      </c>
      <c r="AI67">
        <v>12388.9</v>
      </c>
      <c r="AJ67">
        <v>415.2</v>
      </c>
      <c r="AK67">
        <v>14</v>
      </c>
      <c r="AL67">
        <v>3798</v>
      </c>
      <c r="AM67" t="s">
        <v>407</v>
      </c>
      <c r="AN67" t="s">
        <v>550</v>
      </c>
      <c r="AO67">
        <v>686.36300000000006</v>
      </c>
      <c r="AR67" t="s">
        <v>118</v>
      </c>
      <c r="AS67" t="s">
        <v>121</v>
      </c>
      <c r="AT67" t="s">
        <v>210</v>
      </c>
      <c r="AU67" t="s">
        <v>406</v>
      </c>
      <c r="AV67" t="s">
        <v>48</v>
      </c>
      <c r="AW67">
        <v>8</v>
      </c>
      <c r="BB67">
        <v>0.78781402093546582</v>
      </c>
      <c r="BC67" t="s">
        <v>70</v>
      </c>
      <c r="BF67" t="s">
        <v>118</v>
      </c>
      <c r="BG67" t="s">
        <v>121</v>
      </c>
      <c r="BH67" t="s">
        <v>406</v>
      </c>
      <c r="BI67">
        <v>6571</v>
      </c>
      <c r="BJ67">
        <v>8</v>
      </c>
      <c r="BK67" t="s">
        <v>210</v>
      </c>
      <c r="BL67" t="s">
        <v>343</v>
      </c>
      <c r="BM67">
        <v>0.78781402093546582</v>
      </c>
      <c r="BN67" t="s">
        <v>70</v>
      </c>
      <c r="BO67" t="s">
        <v>193</v>
      </c>
      <c r="BP67">
        <v>3235.9389999999999</v>
      </c>
    </row>
    <row r="68" spans="1:68" ht="16.5">
      <c r="A68" s="106" t="str">
        <f t="shared" si="18"/>
        <v>강화교통</v>
      </c>
      <c r="B68" s="107" t="str">
        <f t="shared" si="1"/>
        <v>이정세</v>
      </c>
      <c r="C68" s="108" t="str">
        <f t="shared" si="19"/>
        <v>C</v>
      </c>
      <c r="D68" s="109">
        <f t="shared" si="20"/>
        <v>0.88346153846153852</v>
      </c>
      <c r="E68" s="110">
        <f t="shared" si="21"/>
        <v>5786</v>
      </c>
      <c r="F68" s="243" t="str">
        <f t="shared" si="22"/>
        <v>800</v>
      </c>
      <c r="G68" s="111" t="str">
        <f t="shared" si="23"/>
        <v>78바3211</v>
      </c>
      <c r="H68" s="112">
        <f t="shared" si="24"/>
        <v>1</v>
      </c>
      <c r="I68" s="113">
        <f t="shared" si="25"/>
        <v>3209.6480000000001</v>
      </c>
      <c r="J68" s="114">
        <f t="shared" si="26"/>
        <v>1.2299400740934963E-2</v>
      </c>
      <c r="K68" s="114">
        <f t="shared" si="27"/>
        <v>0.35009461382774532</v>
      </c>
      <c r="L68" s="114">
        <f t="shared" si="28"/>
        <v>0.28040458019072495</v>
      </c>
      <c r="M68" s="115">
        <f t="shared" si="29"/>
        <v>13.27</v>
      </c>
      <c r="N68" s="116">
        <f t="shared" si="30"/>
        <v>0.28040458019072495</v>
      </c>
      <c r="O68" s="116">
        <f t="shared" si="31"/>
        <v>50.535136563261766</v>
      </c>
      <c r="P68" s="229">
        <f t="shared" si="32"/>
        <v>8</v>
      </c>
      <c r="Q68" s="230">
        <f t="shared" si="33"/>
        <v>9</v>
      </c>
      <c r="R68" s="230">
        <f t="shared" si="34"/>
        <v>1622</v>
      </c>
      <c r="T68">
        <v>503</v>
      </c>
      <c r="U68">
        <v>5786</v>
      </c>
      <c r="V68" t="s">
        <v>385</v>
      </c>
      <c r="W68">
        <v>3209.6480000000001</v>
      </c>
      <c r="X68">
        <v>1397.529</v>
      </c>
      <c r="Y68">
        <v>2.2970000000000002</v>
      </c>
      <c r="Z68">
        <v>13.27</v>
      </c>
      <c r="AA68">
        <v>152.44441900000001</v>
      </c>
      <c r="AB68">
        <v>1.8749750000000001</v>
      </c>
      <c r="AC68">
        <v>53.369970000000002</v>
      </c>
      <c r="AD68" s="1">
        <v>900</v>
      </c>
      <c r="AE68">
        <v>9</v>
      </c>
      <c r="AF68">
        <v>1622</v>
      </c>
      <c r="AG68">
        <v>93</v>
      </c>
      <c r="AH68">
        <v>21.054545000000001</v>
      </c>
      <c r="AI68">
        <v>14855.8</v>
      </c>
      <c r="AJ68">
        <v>248.6</v>
      </c>
      <c r="AK68">
        <v>8</v>
      </c>
      <c r="AL68">
        <v>2831</v>
      </c>
      <c r="AM68" t="s">
        <v>386</v>
      </c>
      <c r="AN68" t="s">
        <v>551</v>
      </c>
      <c r="AO68">
        <v>3209.6480000000001</v>
      </c>
      <c r="AR68" t="s">
        <v>118</v>
      </c>
      <c r="AS68" t="s">
        <v>123</v>
      </c>
      <c r="AT68" t="s">
        <v>344</v>
      </c>
      <c r="AU68" t="s">
        <v>385</v>
      </c>
      <c r="AV68" t="s">
        <v>48</v>
      </c>
      <c r="AW68">
        <v>1</v>
      </c>
      <c r="BB68">
        <v>0.88346153846153852</v>
      </c>
      <c r="BC68" t="s">
        <v>69</v>
      </c>
      <c r="BF68" t="s">
        <v>118</v>
      </c>
      <c r="BG68" t="s">
        <v>123</v>
      </c>
      <c r="BH68" t="s">
        <v>385</v>
      </c>
      <c r="BI68">
        <v>5786</v>
      </c>
      <c r="BJ68">
        <v>1</v>
      </c>
      <c r="BK68" t="s">
        <v>344</v>
      </c>
      <c r="BL68" t="s">
        <v>178</v>
      </c>
      <c r="BM68">
        <v>0.88346153846153852</v>
      </c>
      <c r="BN68" t="s">
        <v>69</v>
      </c>
      <c r="BO68" t="s">
        <v>181</v>
      </c>
      <c r="BP68">
        <v>3209.6480000000001</v>
      </c>
    </row>
    <row r="69" spans="1:68" ht="16.5">
      <c r="A69" s="122" t="str">
        <f t="shared" si="18"/>
        <v>강화교통</v>
      </c>
      <c r="B69" s="123" t="str">
        <f t="shared" si="1"/>
        <v>이정용</v>
      </c>
      <c r="C69" s="124" t="str">
        <f t="shared" si="19"/>
        <v>F</v>
      </c>
      <c r="D69" s="125">
        <f t="shared" si="20"/>
        <v>0.73635201742631551</v>
      </c>
      <c r="E69" s="126">
        <f t="shared" si="21"/>
        <v>5345</v>
      </c>
      <c r="F69" s="242" t="str">
        <f t="shared" si="22"/>
        <v>17</v>
      </c>
      <c r="G69" s="127" t="str">
        <f t="shared" si="23"/>
        <v>78바3217</v>
      </c>
      <c r="H69" s="128">
        <f t="shared" si="24"/>
        <v>2</v>
      </c>
      <c r="I69" s="129">
        <f t="shared" si="25"/>
        <v>1913.4279999999999</v>
      </c>
      <c r="J69" s="130">
        <f t="shared" si="26"/>
        <v>1.1573903403053117E-2</v>
      </c>
      <c r="K69" s="130">
        <f t="shared" si="27"/>
        <v>0.38924348624154093</v>
      </c>
      <c r="L69" s="130">
        <f t="shared" si="28"/>
        <v>0.12072573412744039</v>
      </c>
      <c r="M69" s="131">
        <f t="shared" si="29"/>
        <v>13.281000000000001</v>
      </c>
      <c r="N69" s="132">
        <f t="shared" si="30"/>
        <v>0</v>
      </c>
      <c r="O69" s="132">
        <f t="shared" si="31"/>
        <v>8.4664800556906243</v>
      </c>
      <c r="P69" s="227">
        <f t="shared" si="32"/>
        <v>19</v>
      </c>
      <c r="Q69" s="228">
        <f t="shared" si="33"/>
        <v>0</v>
      </c>
      <c r="R69" s="228">
        <f t="shared" si="34"/>
        <v>162</v>
      </c>
      <c r="T69">
        <v>503</v>
      </c>
      <c r="U69">
        <v>5345</v>
      </c>
      <c r="V69" t="s">
        <v>303</v>
      </c>
      <c r="W69">
        <v>1913.4280000000001</v>
      </c>
      <c r="X69">
        <v>1039.3040000000001</v>
      </c>
      <c r="Y69">
        <v>1.841</v>
      </c>
      <c r="Z69">
        <v>13.281000000000001</v>
      </c>
      <c r="AA69">
        <v>139.22442100000001</v>
      </c>
      <c r="AB69">
        <v>1.61137</v>
      </c>
      <c r="AC69">
        <v>54.192199000000002</v>
      </c>
      <c r="AD69" s="1">
        <v>231</v>
      </c>
      <c r="AE69">
        <v>0</v>
      </c>
      <c r="AF69">
        <v>162</v>
      </c>
      <c r="AG69">
        <v>73</v>
      </c>
      <c r="AH69">
        <v>13.743479000000001</v>
      </c>
      <c r="AI69">
        <v>157.80000000000001</v>
      </c>
      <c r="AJ69">
        <v>0</v>
      </c>
      <c r="AK69">
        <v>19</v>
      </c>
      <c r="AL69">
        <v>5426</v>
      </c>
      <c r="AM69" t="s">
        <v>304</v>
      </c>
      <c r="AN69" t="s">
        <v>552</v>
      </c>
      <c r="AO69">
        <v>1659.904</v>
      </c>
      <c r="AR69" t="s">
        <v>118</v>
      </c>
      <c r="AS69" t="s">
        <v>119</v>
      </c>
      <c r="AT69" t="s">
        <v>197</v>
      </c>
      <c r="AU69" t="s">
        <v>303</v>
      </c>
      <c r="AV69" t="s">
        <v>48</v>
      </c>
      <c r="AW69">
        <v>2</v>
      </c>
      <c r="BB69">
        <v>0.73635201742631551</v>
      </c>
      <c r="BC69" t="s">
        <v>70</v>
      </c>
      <c r="BF69" t="s">
        <v>118</v>
      </c>
      <c r="BG69" t="s">
        <v>119</v>
      </c>
      <c r="BH69" t="s">
        <v>303</v>
      </c>
      <c r="BI69">
        <v>5345</v>
      </c>
      <c r="BJ69">
        <v>2</v>
      </c>
      <c r="BK69" t="s">
        <v>197</v>
      </c>
      <c r="BL69" t="s">
        <v>194</v>
      </c>
      <c r="BM69">
        <v>0.73635201742631551</v>
      </c>
      <c r="BN69" t="s">
        <v>70</v>
      </c>
      <c r="BO69" t="s">
        <v>193</v>
      </c>
      <c r="BP69">
        <v>1913.4279999999999</v>
      </c>
    </row>
    <row r="70" spans="1:68" ht="16.5">
      <c r="A70" s="106" t="str">
        <f t="shared" si="18"/>
        <v>강화교통</v>
      </c>
      <c r="B70" s="107" t="str">
        <f t="shared" ref="B70:B94" si="35">IF(BH70="NULL", E70, BH70)</f>
        <v>이제강</v>
      </c>
      <c r="C70" s="108" t="str">
        <f t="shared" si="19"/>
        <v>F</v>
      </c>
      <c r="D70" s="109">
        <f t="shared" si="20"/>
        <v>0.75750000000000006</v>
      </c>
      <c r="E70" s="110">
        <f t="shared" si="21"/>
        <v>6014</v>
      </c>
      <c r="F70" s="243" t="str">
        <f t="shared" si="22"/>
        <v>800</v>
      </c>
      <c r="G70" s="111" t="str">
        <f t="shared" si="23"/>
        <v>70바3704</v>
      </c>
      <c r="H70" s="112">
        <f t="shared" si="24"/>
        <v>1</v>
      </c>
      <c r="I70" s="113">
        <f t="shared" si="25"/>
        <v>3529.6060000000002</v>
      </c>
      <c r="J70" s="114">
        <f t="shared" si="26"/>
        <v>1.5538568195307001E-2</v>
      </c>
      <c r="K70" s="114">
        <f t="shared" si="27"/>
        <v>0.32898655453376308</v>
      </c>
      <c r="L70" s="114">
        <f t="shared" si="28"/>
        <v>0.20710526897336415</v>
      </c>
      <c r="M70" s="115">
        <f t="shared" si="29"/>
        <v>15.272</v>
      </c>
      <c r="N70" s="116">
        <f t="shared" si="30"/>
        <v>2.8331774141363085E-2</v>
      </c>
      <c r="O70" s="116">
        <f t="shared" si="31"/>
        <v>12.550975944623847</v>
      </c>
      <c r="P70" s="229">
        <f t="shared" si="32"/>
        <v>9</v>
      </c>
      <c r="Q70" s="230">
        <f t="shared" si="33"/>
        <v>1</v>
      </c>
      <c r="R70" s="230">
        <f t="shared" si="34"/>
        <v>443</v>
      </c>
      <c r="T70">
        <v>503</v>
      </c>
      <c r="U70">
        <v>6014</v>
      </c>
      <c r="V70" t="s">
        <v>446</v>
      </c>
      <c r="W70">
        <v>3529.6060000000002</v>
      </c>
      <c r="X70">
        <v>1663.9269999999999</v>
      </c>
      <c r="Y70">
        <v>2.121</v>
      </c>
      <c r="Z70">
        <v>15.272</v>
      </c>
      <c r="AA70">
        <v>157.295252</v>
      </c>
      <c r="AB70">
        <v>2.444143</v>
      </c>
      <c r="AC70">
        <v>51.748023000000003</v>
      </c>
      <c r="AD70" s="1">
        <v>731</v>
      </c>
      <c r="AE70">
        <v>1</v>
      </c>
      <c r="AF70">
        <v>443</v>
      </c>
      <c r="AG70">
        <v>85</v>
      </c>
      <c r="AH70">
        <v>22.439367000000001</v>
      </c>
      <c r="AI70">
        <v>16009.8</v>
      </c>
      <c r="AJ70">
        <v>61.5</v>
      </c>
      <c r="AK70">
        <v>9</v>
      </c>
      <c r="AL70">
        <v>671</v>
      </c>
      <c r="AM70" t="s">
        <v>447</v>
      </c>
      <c r="AN70" t="s">
        <v>553</v>
      </c>
      <c r="AO70">
        <v>3529.6060000000002</v>
      </c>
      <c r="AR70" t="s">
        <v>118</v>
      </c>
      <c r="AS70" t="s">
        <v>123</v>
      </c>
      <c r="AT70" t="s">
        <v>439</v>
      </c>
      <c r="AU70" t="s">
        <v>446</v>
      </c>
      <c r="AV70" t="s">
        <v>48</v>
      </c>
      <c r="AW70">
        <v>1</v>
      </c>
      <c r="BB70">
        <v>0.75750000000000006</v>
      </c>
      <c r="BC70" t="s">
        <v>70</v>
      </c>
      <c r="BF70" t="s">
        <v>118</v>
      </c>
      <c r="BG70" t="s">
        <v>123</v>
      </c>
      <c r="BH70" t="s">
        <v>446</v>
      </c>
      <c r="BI70">
        <v>6014</v>
      </c>
      <c r="BJ70">
        <v>1</v>
      </c>
      <c r="BK70" t="s">
        <v>439</v>
      </c>
      <c r="BL70" t="s">
        <v>178</v>
      </c>
      <c r="BM70">
        <v>0.75750000000000006</v>
      </c>
      <c r="BN70" t="s">
        <v>70</v>
      </c>
      <c r="BO70" t="s">
        <v>193</v>
      </c>
      <c r="BP70">
        <v>3529.6060000000002</v>
      </c>
    </row>
    <row r="71" spans="1:68" ht="16.5">
      <c r="A71" s="122" t="str">
        <f t="shared" si="18"/>
        <v>강화교통</v>
      </c>
      <c r="B71" s="123" t="str">
        <f t="shared" si="35"/>
        <v>이주영</v>
      </c>
      <c r="C71" s="124" t="str">
        <f t="shared" si="19"/>
        <v>F</v>
      </c>
      <c r="D71" s="125">
        <f t="shared" si="20"/>
        <v>0.79520000000000002</v>
      </c>
      <c r="E71" s="126">
        <f t="shared" si="21"/>
        <v>9128</v>
      </c>
      <c r="F71" s="242" t="str">
        <f t="shared" si="22"/>
        <v>17</v>
      </c>
      <c r="G71" s="127" t="str">
        <f t="shared" si="23"/>
        <v>70바2504</v>
      </c>
      <c r="H71" s="128">
        <f t="shared" si="24"/>
        <v>1</v>
      </c>
      <c r="I71" s="129">
        <f t="shared" si="25"/>
        <v>2360.7910000000002</v>
      </c>
      <c r="J71" s="130">
        <f t="shared" si="26"/>
        <v>2.1105705442407557E-2</v>
      </c>
      <c r="K71" s="130">
        <f t="shared" si="27"/>
        <v>0.35395862892843155</v>
      </c>
      <c r="L71" s="130">
        <f t="shared" si="28"/>
        <v>9.6577799559554395E-2</v>
      </c>
      <c r="M71" s="131">
        <f t="shared" si="29"/>
        <v>13.077</v>
      </c>
      <c r="N71" s="132">
        <f t="shared" si="30"/>
        <v>8.4717368034696844E-2</v>
      </c>
      <c r="O71" s="132">
        <f t="shared" si="31"/>
        <v>14.698463354019902</v>
      </c>
      <c r="P71" s="227">
        <f t="shared" si="32"/>
        <v>7</v>
      </c>
      <c r="Q71" s="228">
        <f t="shared" si="33"/>
        <v>2</v>
      </c>
      <c r="R71" s="228">
        <f t="shared" si="34"/>
        <v>347</v>
      </c>
      <c r="T71">
        <v>503</v>
      </c>
      <c r="U71">
        <v>9128</v>
      </c>
      <c r="V71" t="s">
        <v>305</v>
      </c>
      <c r="W71">
        <v>2360.7910000000002</v>
      </c>
      <c r="X71">
        <v>1187.319</v>
      </c>
      <c r="Y71">
        <v>1.988</v>
      </c>
      <c r="Z71">
        <v>13.077</v>
      </c>
      <c r="AA71">
        <v>158.98577800000001</v>
      </c>
      <c r="AB71">
        <v>3.3555069999999998</v>
      </c>
      <c r="AC71">
        <v>56.274388000000002</v>
      </c>
      <c r="AD71" s="1">
        <v>228</v>
      </c>
      <c r="AE71">
        <v>2</v>
      </c>
      <c r="AF71">
        <v>347</v>
      </c>
      <c r="AG71">
        <v>72</v>
      </c>
      <c r="AH71">
        <v>14.849069999999999</v>
      </c>
      <c r="AI71">
        <v>271.8</v>
      </c>
      <c r="AJ71">
        <v>0</v>
      </c>
      <c r="AK71">
        <v>7</v>
      </c>
      <c r="AL71">
        <v>905</v>
      </c>
      <c r="AM71" t="s">
        <v>306</v>
      </c>
      <c r="AN71" t="s">
        <v>554</v>
      </c>
      <c r="AO71">
        <v>2360.7910000000002</v>
      </c>
      <c r="AR71" t="s">
        <v>118</v>
      </c>
      <c r="AS71" t="s">
        <v>119</v>
      </c>
      <c r="AT71" t="s">
        <v>194</v>
      </c>
      <c r="AU71" t="s">
        <v>305</v>
      </c>
      <c r="AV71" t="s">
        <v>48</v>
      </c>
      <c r="AW71">
        <v>1</v>
      </c>
      <c r="BB71">
        <v>0.79520000000000002</v>
      </c>
      <c r="BC71" t="s">
        <v>70</v>
      </c>
      <c r="BF71" t="s">
        <v>118</v>
      </c>
      <c r="BG71" t="s">
        <v>119</v>
      </c>
      <c r="BH71" t="s">
        <v>305</v>
      </c>
      <c r="BI71">
        <v>9128</v>
      </c>
      <c r="BJ71">
        <v>1</v>
      </c>
      <c r="BK71" t="s">
        <v>194</v>
      </c>
      <c r="BL71" t="s">
        <v>178</v>
      </c>
      <c r="BM71">
        <v>0.79520000000000002</v>
      </c>
      <c r="BN71" t="s">
        <v>70</v>
      </c>
      <c r="BO71" t="s">
        <v>193</v>
      </c>
      <c r="BP71">
        <v>2360.7910000000002</v>
      </c>
    </row>
    <row r="72" spans="1:68" ht="16.5">
      <c r="A72" s="106" t="str">
        <f t="shared" ref="A72:A87" si="36">BF72</f>
        <v>강화교통</v>
      </c>
      <c r="B72" s="107" t="str">
        <f t="shared" si="35"/>
        <v>이희찬</v>
      </c>
      <c r="C72" s="108" t="str">
        <f t="shared" ref="C72:C87" si="37">BN72</f>
        <v>F</v>
      </c>
      <c r="D72" s="109">
        <f t="shared" ref="D72:D87" si="38">BM72</f>
        <v>0.72799999999999998</v>
      </c>
      <c r="E72" s="110">
        <f t="shared" ref="E72:E87" si="39">U72</f>
        <v>5451</v>
      </c>
      <c r="F72" s="243" t="str">
        <f t="shared" ref="F72:F87" si="40">BG72</f>
        <v>17</v>
      </c>
      <c r="G72" s="111" t="str">
        <f t="shared" ref="G72:G87" si="41">BK72</f>
        <v>78바3217</v>
      </c>
      <c r="H72" s="112">
        <f t="shared" ref="H72:H87" si="42">BJ72</f>
        <v>1</v>
      </c>
      <c r="I72" s="113">
        <f t="shared" ref="I72:I87" si="43">BP72</f>
        <v>813.04700000000003</v>
      </c>
      <c r="J72" s="114">
        <f t="shared" ref="J72:J87" si="44">AB72/AA72</f>
        <v>1.7712642742017021E-2</v>
      </c>
      <c r="K72" s="114">
        <f t="shared" ref="K72:K87" si="45">AC72/AA72</f>
        <v>0.39305743059003173</v>
      </c>
      <c r="L72" s="114">
        <f t="shared" ref="L72:L87" si="46">AD72/I72</f>
        <v>0.24352835690925617</v>
      </c>
      <c r="M72" s="115">
        <f t="shared" ref="M72:M87" si="47">Z72</f>
        <v>17.099</v>
      </c>
      <c r="N72" s="116">
        <f t="shared" ref="N72:N87" si="48">AE72*100/W72</f>
        <v>0.61497059825569733</v>
      </c>
      <c r="O72" s="116">
        <f t="shared" ref="O72:O87" si="49">AF72*100/W72</f>
        <v>14.759294358136737</v>
      </c>
      <c r="P72" s="229">
        <f t="shared" ref="P72:P87" si="50">AK72</f>
        <v>14</v>
      </c>
      <c r="Q72" s="230">
        <f t="shared" ref="Q72:Q87" si="51">AE72</f>
        <v>5</v>
      </c>
      <c r="R72" s="230">
        <f t="shared" ref="R72:R87" si="52">AF72</f>
        <v>120</v>
      </c>
      <c r="T72">
        <v>503</v>
      </c>
      <c r="U72">
        <v>5451</v>
      </c>
      <c r="V72" t="s">
        <v>307</v>
      </c>
      <c r="W72">
        <v>813.04700000000003</v>
      </c>
      <c r="X72">
        <v>446.84699999999998</v>
      </c>
      <c r="Y72">
        <v>1.82</v>
      </c>
      <c r="Z72">
        <v>17.099</v>
      </c>
      <c r="AA72">
        <v>50.967210999999999</v>
      </c>
      <c r="AB72">
        <v>0.90276400000000001</v>
      </c>
      <c r="AC72">
        <v>20.033041000000001</v>
      </c>
      <c r="AD72" s="1">
        <v>198</v>
      </c>
      <c r="AE72">
        <v>5</v>
      </c>
      <c r="AF72">
        <v>120</v>
      </c>
      <c r="AG72">
        <v>87</v>
      </c>
      <c r="AH72">
        <v>15.952354</v>
      </c>
      <c r="AI72">
        <v>895.1</v>
      </c>
      <c r="AJ72">
        <v>23.7</v>
      </c>
      <c r="AK72">
        <v>14</v>
      </c>
      <c r="AL72">
        <v>2301</v>
      </c>
      <c r="AM72" t="s">
        <v>308</v>
      </c>
      <c r="AN72" t="s">
        <v>555</v>
      </c>
      <c r="AO72">
        <v>813.04700000000003</v>
      </c>
      <c r="AR72" t="s">
        <v>118</v>
      </c>
      <c r="AS72" t="s">
        <v>119</v>
      </c>
      <c r="AT72" t="s">
        <v>197</v>
      </c>
      <c r="AU72" t="s">
        <v>307</v>
      </c>
      <c r="AV72" t="s">
        <v>48</v>
      </c>
      <c r="AW72">
        <v>1</v>
      </c>
      <c r="BB72">
        <v>0.72799999999999998</v>
      </c>
      <c r="BC72" t="s">
        <v>70</v>
      </c>
      <c r="BF72" t="s">
        <v>118</v>
      </c>
      <c r="BG72" t="s">
        <v>119</v>
      </c>
      <c r="BH72" t="s">
        <v>307</v>
      </c>
      <c r="BI72">
        <v>5451</v>
      </c>
      <c r="BJ72">
        <v>1</v>
      </c>
      <c r="BK72" t="s">
        <v>197</v>
      </c>
      <c r="BL72" t="s">
        <v>178</v>
      </c>
      <c r="BM72">
        <v>0.72799999999999998</v>
      </c>
      <c r="BN72" t="s">
        <v>70</v>
      </c>
      <c r="BO72" t="s">
        <v>193</v>
      </c>
      <c r="BP72">
        <v>813.04700000000003</v>
      </c>
    </row>
    <row r="73" spans="1:68" ht="16.5">
      <c r="A73" s="122" t="str">
        <f t="shared" si="36"/>
        <v>강화교통</v>
      </c>
      <c r="B73" s="123" t="str">
        <f t="shared" si="35"/>
        <v>임성주</v>
      </c>
      <c r="C73" s="124" t="str">
        <f t="shared" si="37"/>
        <v>C</v>
      </c>
      <c r="D73" s="125">
        <f t="shared" si="38"/>
        <v>0.89464285714285718</v>
      </c>
      <c r="E73" s="126">
        <f t="shared" si="39"/>
        <v>9882</v>
      </c>
      <c r="F73" s="242" t="str">
        <f t="shared" si="40"/>
        <v>70</v>
      </c>
      <c r="G73" s="127" t="str">
        <f t="shared" si="41"/>
        <v>78바3214</v>
      </c>
      <c r="H73" s="128">
        <f t="shared" si="42"/>
        <v>1</v>
      </c>
      <c r="I73" s="129">
        <f t="shared" si="43"/>
        <v>3309.56</v>
      </c>
      <c r="J73" s="130">
        <f t="shared" si="44"/>
        <v>1.3016649814523912E-2</v>
      </c>
      <c r="K73" s="130">
        <f t="shared" si="45"/>
        <v>0.27480548534746085</v>
      </c>
      <c r="L73" s="130">
        <f t="shared" si="46"/>
        <v>0.21120632349919627</v>
      </c>
      <c r="M73" s="131">
        <f t="shared" si="47"/>
        <v>13.846</v>
      </c>
      <c r="N73" s="132">
        <f t="shared" si="48"/>
        <v>0</v>
      </c>
      <c r="O73" s="132">
        <f t="shared" si="49"/>
        <v>3.2312187674017738</v>
      </c>
      <c r="P73" s="227">
        <f t="shared" si="50"/>
        <v>4</v>
      </c>
      <c r="Q73" s="228">
        <f t="shared" si="51"/>
        <v>0</v>
      </c>
      <c r="R73" s="228">
        <f t="shared" si="52"/>
        <v>107</v>
      </c>
      <c r="T73">
        <v>503</v>
      </c>
      <c r="U73">
        <v>9882</v>
      </c>
      <c r="V73" t="s">
        <v>309</v>
      </c>
      <c r="W73">
        <v>3311.444</v>
      </c>
      <c r="X73">
        <v>1322.106</v>
      </c>
      <c r="Y73">
        <v>2.5049999999999999</v>
      </c>
      <c r="Z73">
        <v>13.846</v>
      </c>
      <c r="AA73">
        <v>146.96746300000001</v>
      </c>
      <c r="AB73">
        <v>1.9130240000000001</v>
      </c>
      <c r="AC73">
        <v>40.387464999999999</v>
      </c>
      <c r="AD73" s="1">
        <v>699</v>
      </c>
      <c r="AE73">
        <v>0</v>
      </c>
      <c r="AF73">
        <v>107</v>
      </c>
      <c r="AG73">
        <v>75</v>
      </c>
      <c r="AH73">
        <v>22.531817</v>
      </c>
      <c r="AI73">
        <v>5860.6</v>
      </c>
      <c r="AJ73">
        <v>0</v>
      </c>
      <c r="AK73">
        <v>4</v>
      </c>
      <c r="AL73">
        <v>271</v>
      </c>
      <c r="AM73" t="s">
        <v>310</v>
      </c>
      <c r="AN73" t="s">
        <v>556</v>
      </c>
      <c r="AO73">
        <v>3309.56</v>
      </c>
      <c r="AR73" t="s">
        <v>118</v>
      </c>
      <c r="AS73" t="s">
        <v>121</v>
      </c>
      <c r="AT73" t="s">
        <v>207</v>
      </c>
      <c r="AU73" t="s">
        <v>309</v>
      </c>
      <c r="AV73" t="s">
        <v>48</v>
      </c>
      <c r="AW73">
        <v>1</v>
      </c>
      <c r="BB73">
        <v>0.89464285714285718</v>
      </c>
      <c r="BC73" t="s">
        <v>69</v>
      </c>
      <c r="BF73" t="s">
        <v>118</v>
      </c>
      <c r="BG73" t="s">
        <v>121</v>
      </c>
      <c r="BH73" t="s">
        <v>309</v>
      </c>
      <c r="BI73">
        <v>9882</v>
      </c>
      <c r="BJ73">
        <v>1</v>
      </c>
      <c r="BK73" t="s">
        <v>207</v>
      </c>
      <c r="BL73" t="s">
        <v>178</v>
      </c>
      <c r="BM73">
        <v>0.89464285714285718</v>
      </c>
      <c r="BN73" t="s">
        <v>69</v>
      </c>
      <c r="BO73" t="s">
        <v>181</v>
      </c>
      <c r="BP73">
        <v>3309.56</v>
      </c>
    </row>
    <row r="74" spans="1:68" ht="16.5">
      <c r="A74" s="106" t="str">
        <f t="shared" si="36"/>
        <v>강화교통</v>
      </c>
      <c r="B74" s="107" t="str">
        <f t="shared" si="35"/>
        <v>임승준</v>
      </c>
      <c r="C74" s="108" t="str">
        <f t="shared" si="37"/>
        <v>F</v>
      </c>
      <c r="D74" s="109">
        <f t="shared" si="38"/>
        <v>0.75312500000000004</v>
      </c>
      <c r="E74" s="110">
        <f t="shared" si="39"/>
        <v>7449</v>
      </c>
      <c r="F74" s="243" t="s">
        <v>401</v>
      </c>
      <c r="G74" s="111" t="str">
        <f t="shared" si="41"/>
        <v>78바3237</v>
      </c>
      <c r="H74" s="112">
        <f t="shared" si="42"/>
        <v>1</v>
      </c>
      <c r="I74" s="113">
        <f t="shared" si="43"/>
        <v>3638.8310000000001</v>
      </c>
      <c r="J74" s="114">
        <f t="shared" si="44"/>
        <v>2.650445359001936E-2</v>
      </c>
      <c r="K74" s="114">
        <f t="shared" si="45"/>
        <v>0.26296952198040929</v>
      </c>
      <c r="L74" s="114">
        <f t="shared" si="46"/>
        <v>0.21188123328618449</v>
      </c>
      <c r="M74" s="115">
        <f t="shared" si="47"/>
        <v>16.516999999999999</v>
      </c>
      <c r="N74" s="116">
        <f t="shared" si="48"/>
        <v>0</v>
      </c>
      <c r="O74" s="116">
        <f t="shared" si="49"/>
        <v>4.451979220799207</v>
      </c>
      <c r="P74" s="229">
        <f t="shared" si="50"/>
        <v>5</v>
      </c>
      <c r="Q74" s="230">
        <f t="shared" si="51"/>
        <v>0</v>
      </c>
      <c r="R74" s="230">
        <f t="shared" si="52"/>
        <v>162</v>
      </c>
      <c r="T74">
        <v>503</v>
      </c>
      <c r="U74">
        <v>7449</v>
      </c>
      <c r="V74" t="s">
        <v>311</v>
      </c>
      <c r="W74">
        <v>3638.8310000000001</v>
      </c>
      <c r="X74">
        <v>1509.8009999999999</v>
      </c>
      <c r="Y74">
        <v>2.41</v>
      </c>
      <c r="Z74">
        <v>16.516999999999999</v>
      </c>
      <c r="AA74">
        <v>151.82886099999999</v>
      </c>
      <c r="AB74">
        <v>4.0241410000000002</v>
      </c>
      <c r="AC74">
        <v>39.926363000000002</v>
      </c>
      <c r="AD74" s="1">
        <v>771</v>
      </c>
      <c r="AE74">
        <v>0</v>
      </c>
      <c r="AF74">
        <v>162</v>
      </c>
      <c r="AG74">
        <v>73</v>
      </c>
      <c r="AH74">
        <v>23.966661999999999</v>
      </c>
      <c r="AI74">
        <v>1819.1</v>
      </c>
      <c r="AJ74">
        <v>0</v>
      </c>
      <c r="AK74">
        <v>5</v>
      </c>
      <c r="AL74">
        <v>2253</v>
      </c>
      <c r="AM74" t="s">
        <v>312</v>
      </c>
      <c r="AN74" t="s">
        <v>557</v>
      </c>
      <c r="AO74">
        <v>3638.8310000000001</v>
      </c>
      <c r="AR74" t="s">
        <v>118</v>
      </c>
      <c r="AS74" t="s">
        <v>122</v>
      </c>
      <c r="AT74" t="s">
        <v>221</v>
      </c>
      <c r="AU74" t="s">
        <v>311</v>
      </c>
      <c r="AV74" t="s">
        <v>48</v>
      </c>
      <c r="AW74">
        <v>1</v>
      </c>
      <c r="BB74">
        <v>0.75312500000000004</v>
      </c>
      <c r="BC74" t="s">
        <v>70</v>
      </c>
      <c r="BF74" t="s">
        <v>118</v>
      </c>
      <c r="BG74" t="s">
        <v>122</v>
      </c>
      <c r="BH74" t="s">
        <v>311</v>
      </c>
      <c r="BI74">
        <v>7449</v>
      </c>
      <c r="BJ74">
        <v>1</v>
      </c>
      <c r="BK74" t="s">
        <v>221</v>
      </c>
      <c r="BL74" t="s">
        <v>178</v>
      </c>
      <c r="BM74">
        <v>0.75312500000000004</v>
      </c>
      <c r="BN74" t="s">
        <v>70</v>
      </c>
      <c r="BO74" t="s">
        <v>193</v>
      </c>
      <c r="BP74">
        <v>3638.8310000000001</v>
      </c>
    </row>
    <row r="75" spans="1:68" ht="16.5">
      <c r="A75" s="122" t="str">
        <f t="shared" si="36"/>
        <v>강화교통</v>
      </c>
      <c r="B75" s="123" t="str">
        <f t="shared" si="35"/>
        <v>전덕기</v>
      </c>
      <c r="C75" s="124" t="str">
        <f t="shared" si="37"/>
        <v>F</v>
      </c>
      <c r="D75" s="125">
        <f t="shared" si="38"/>
        <v>0.76228409639601913</v>
      </c>
      <c r="E75" s="126">
        <f t="shared" si="39"/>
        <v>9498</v>
      </c>
      <c r="F75" s="242" t="str">
        <f t="shared" si="40"/>
        <v>70</v>
      </c>
      <c r="G75" s="127" t="str">
        <f t="shared" si="41"/>
        <v>78바3202</v>
      </c>
      <c r="H75" s="128">
        <f t="shared" si="42"/>
        <v>2</v>
      </c>
      <c r="I75" s="129">
        <f t="shared" si="43"/>
        <v>1498.248</v>
      </c>
      <c r="J75" s="130">
        <f t="shared" si="44"/>
        <v>1.35025488646485E-2</v>
      </c>
      <c r="K75" s="130">
        <f t="shared" si="45"/>
        <v>0.29877745047937682</v>
      </c>
      <c r="L75" s="130">
        <f t="shared" si="46"/>
        <v>0.23160384662619271</v>
      </c>
      <c r="M75" s="131">
        <f t="shared" si="47"/>
        <v>17.704000000000001</v>
      </c>
      <c r="N75" s="132">
        <f t="shared" si="48"/>
        <v>0</v>
      </c>
      <c r="O75" s="132">
        <f t="shared" si="49"/>
        <v>40.51398700348674</v>
      </c>
      <c r="P75" s="227">
        <f t="shared" si="50"/>
        <v>7</v>
      </c>
      <c r="Q75" s="228">
        <f t="shared" si="51"/>
        <v>0</v>
      </c>
      <c r="R75" s="228">
        <f t="shared" si="52"/>
        <v>607</v>
      </c>
      <c r="T75">
        <v>503</v>
      </c>
      <c r="U75">
        <v>9498</v>
      </c>
      <c r="V75" t="s">
        <v>313</v>
      </c>
      <c r="W75">
        <v>1498.248</v>
      </c>
      <c r="X75">
        <v>729.04499999999996</v>
      </c>
      <c r="Y75">
        <v>2.0550000000000002</v>
      </c>
      <c r="Z75">
        <v>17.704000000000001</v>
      </c>
      <c r="AA75">
        <v>66.283040999999997</v>
      </c>
      <c r="AB75">
        <v>0.89498999999999995</v>
      </c>
      <c r="AC75">
        <v>19.803878000000001</v>
      </c>
      <c r="AD75" s="1">
        <v>347</v>
      </c>
      <c r="AE75">
        <v>0</v>
      </c>
      <c r="AF75">
        <v>607</v>
      </c>
      <c r="AG75">
        <v>78</v>
      </c>
      <c r="AH75">
        <v>22.60379</v>
      </c>
      <c r="AI75">
        <v>3313.9</v>
      </c>
      <c r="AJ75">
        <v>0</v>
      </c>
      <c r="AK75">
        <v>7</v>
      </c>
      <c r="AL75">
        <v>1798</v>
      </c>
      <c r="AM75" t="s">
        <v>314</v>
      </c>
      <c r="AN75" t="s">
        <v>558</v>
      </c>
      <c r="AO75">
        <v>749.21600000000001</v>
      </c>
      <c r="AR75" t="s">
        <v>118</v>
      </c>
      <c r="AS75" t="s">
        <v>121</v>
      </c>
      <c r="AT75" t="s">
        <v>203</v>
      </c>
      <c r="AU75" t="s">
        <v>313</v>
      </c>
      <c r="AV75" t="s">
        <v>48</v>
      </c>
      <c r="AW75">
        <v>2</v>
      </c>
      <c r="BB75">
        <v>0.76228409639601913</v>
      </c>
      <c r="BC75" t="s">
        <v>70</v>
      </c>
      <c r="BF75" t="s">
        <v>118</v>
      </c>
      <c r="BG75" t="s">
        <v>121</v>
      </c>
      <c r="BH75" t="s">
        <v>313</v>
      </c>
      <c r="BI75">
        <v>9498</v>
      </c>
      <c r="BJ75">
        <v>2</v>
      </c>
      <c r="BK75" t="s">
        <v>203</v>
      </c>
      <c r="BL75" t="s">
        <v>204</v>
      </c>
      <c r="BM75">
        <v>0.76228409639601913</v>
      </c>
      <c r="BN75" t="s">
        <v>70</v>
      </c>
      <c r="BO75" t="s">
        <v>193</v>
      </c>
      <c r="BP75">
        <v>1498.248</v>
      </c>
    </row>
    <row r="76" spans="1:68" ht="16.5">
      <c r="A76" s="106" t="str">
        <f t="shared" si="36"/>
        <v>강화교통</v>
      </c>
      <c r="B76" s="107" t="str">
        <f t="shared" si="35"/>
        <v>전종한</v>
      </c>
      <c r="C76" s="108" t="str">
        <f t="shared" si="37"/>
        <v>F</v>
      </c>
      <c r="D76" s="109">
        <f t="shared" si="38"/>
        <v>0.77939393939393942</v>
      </c>
      <c r="E76" s="110">
        <f t="shared" si="39"/>
        <v>6810</v>
      </c>
      <c r="F76" s="243" t="str">
        <f t="shared" si="40"/>
        <v>71</v>
      </c>
      <c r="G76" s="111" t="str">
        <f t="shared" si="41"/>
        <v>78바3225</v>
      </c>
      <c r="H76" s="112">
        <f t="shared" si="42"/>
        <v>1</v>
      </c>
      <c r="I76" s="113">
        <f t="shared" si="43"/>
        <v>3602.145</v>
      </c>
      <c r="J76" s="114">
        <f t="shared" si="44"/>
        <v>1.0723514865236806E-2</v>
      </c>
      <c r="K76" s="114">
        <f t="shared" si="45"/>
        <v>0.26726447496783784</v>
      </c>
      <c r="L76" s="114">
        <f t="shared" si="46"/>
        <v>0.24124514698880806</v>
      </c>
      <c r="M76" s="115">
        <f t="shared" si="47"/>
        <v>14.861000000000001</v>
      </c>
      <c r="N76" s="116">
        <f t="shared" si="48"/>
        <v>0</v>
      </c>
      <c r="O76" s="116">
        <f t="shared" si="49"/>
        <v>24.152275935588378</v>
      </c>
      <c r="P76" s="229">
        <f t="shared" si="50"/>
        <v>6</v>
      </c>
      <c r="Q76" s="230">
        <f t="shared" si="51"/>
        <v>0</v>
      </c>
      <c r="R76" s="230">
        <f t="shared" si="52"/>
        <v>870</v>
      </c>
      <c r="T76">
        <v>503</v>
      </c>
      <c r="U76">
        <v>6810</v>
      </c>
      <c r="V76" t="s">
        <v>315</v>
      </c>
      <c r="W76">
        <v>3602.145</v>
      </c>
      <c r="X76">
        <v>1400.61</v>
      </c>
      <c r="Y76">
        <v>2.5720000000000001</v>
      </c>
      <c r="Z76">
        <v>14.861000000000001</v>
      </c>
      <c r="AA76">
        <v>143.76303100000001</v>
      </c>
      <c r="AB76">
        <v>1.5416449999999999</v>
      </c>
      <c r="AC76">
        <v>38.422750999999998</v>
      </c>
      <c r="AD76" s="1">
        <v>869</v>
      </c>
      <c r="AE76">
        <v>0</v>
      </c>
      <c r="AF76">
        <v>870</v>
      </c>
      <c r="AG76">
        <v>82</v>
      </c>
      <c r="AH76">
        <v>25.056128000000001</v>
      </c>
      <c r="AI76">
        <v>10290.6</v>
      </c>
      <c r="AJ76">
        <v>0</v>
      </c>
      <c r="AK76">
        <v>6</v>
      </c>
      <c r="AL76">
        <v>1078</v>
      </c>
      <c r="AM76" t="s">
        <v>316</v>
      </c>
      <c r="AN76" t="s">
        <v>559</v>
      </c>
      <c r="AO76">
        <v>3602.145</v>
      </c>
      <c r="AR76" t="s">
        <v>118</v>
      </c>
      <c r="AS76" t="s">
        <v>122</v>
      </c>
      <c r="AT76" t="s">
        <v>217</v>
      </c>
      <c r="AU76" t="s">
        <v>315</v>
      </c>
      <c r="AV76" t="s">
        <v>48</v>
      </c>
      <c r="AW76">
        <v>1</v>
      </c>
      <c r="BB76">
        <v>0.77939393939393942</v>
      </c>
      <c r="BC76" t="s">
        <v>70</v>
      </c>
      <c r="BF76" t="s">
        <v>118</v>
      </c>
      <c r="BG76" t="s">
        <v>122</v>
      </c>
      <c r="BH76" t="s">
        <v>315</v>
      </c>
      <c r="BI76">
        <v>6810</v>
      </c>
      <c r="BJ76">
        <v>1</v>
      </c>
      <c r="BK76" t="s">
        <v>217</v>
      </c>
      <c r="BL76" t="s">
        <v>178</v>
      </c>
      <c r="BM76">
        <v>0.77939393939393942</v>
      </c>
      <c r="BN76" t="s">
        <v>70</v>
      </c>
      <c r="BO76" t="s">
        <v>193</v>
      </c>
      <c r="BP76">
        <v>3602.145</v>
      </c>
    </row>
    <row r="77" spans="1:68" ht="16.5">
      <c r="A77" s="122" t="str">
        <f t="shared" si="36"/>
        <v>강화교통</v>
      </c>
      <c r="B77" s="123" t="str">
        <f t="shared" si="35"/>
        <v>정봉진</v>
      </c>
      <c r="C77" s="124" t="str">
        <f t="shared" si="37"/>
        <v>B</v>
      </c>
      <c r="D77" s="125">
        <f t="shared" si="38"/>
        <v>0.93076923076923068</v>
      </c>
      <c r="E77" s="126">
        <f t="shared" si="39"/>
        <v>8578</v>
      </c>
      <c r="F77" s="242" t="str">
        <f t="shared" si="40"/>
        <v>800</v>
      </c>
      <c r="G77" s="127" t="str">
        <f t="shared" si="41"/>
        <v>78바3241</v>
      </c>
      <c r="H77" s="128">
        <f t="shared" si="42"/>
        <v>1</v>
      </c>
      <c r="I77" s="129">
        <f t="shared" si="43"/>
        <v>3662.788</v>
      </c>
      <c r="J77" s="130">
        <f t="shared" si="44"/>
        <v>1.3317786700344015E-2</v>
      </c>
      <c r="K77" s="130">
        <f t="shared" si="45"/>
        <v>0.35634781146882966</v>
      </c>
      <c r="L77" s="130">
        <f t="shared" si="46"/>
        <v>0.22687635757242844</v>
      </c>
      <c r="M77" s="131">
        <f t="shared" si="47"/>
        <v>13.074999999999999</v>
      </c>
      <c r="N77" s="132">
        <f t="shared" si="48"/>
        <v>2.7301607409437836E-2</v>
      </c>
      <c r="O77" s="132">
        <f t="shared" si="49"/>
        <v>14.551756749230368</v>
      </c>
      <c r="P77" s="227">
        <f t="shared" si="50"/>
        <v>15</v>
      </c>
      <c r="Q77" s="228">
        <f t="shared" si="51"/>
        <v>1</v>
      </c>
      <c r="R77" s="228">
        <f t="shared" si="52"/>
        <v>533</v>
      </c>
      <c r="T77">
        <v>503</v>
      </c>
      <c r="U77">
        <v>8578</v>
      </c>
      <c r="V77" t="s">
        <v>413</v>
      </c>
      <c r="W77">
        <v>3662.788</v>
      </c>
      <c r="X77">
        <v>1513.442</v>
      </c>
      <c r="Y77">
        <v>2.42</v>
      </c>
      <c r="Z77">
        <v>13.074999999999999</v>
      </c>
      <c r="AA77">
        <v>168.65302399999999</v>
      </c>
      <c r="AB77">
        <v>2.2460849999999999</v>
      </c>
      <c r="AC77">
        <v>60.099136000000001</v>
      </c>
      <c r="AD77" s="1">
        <v>831</v>
      </c>
      <c r="AE77">
        <v>1</v>
      </c>
      <c r="AF77">
        <v>533</v>
      </c>
      <c r="AG77">
        <v>90</v>
      </c>
      <c r="AH77">
        <v>21.717891000000002</v>
      </c>
      <c r="AI77">
        <v>18112.7</v>
      </c>
      <c r="AJ77">
        <v>121.7</v>
      </c>
      <c r="AK77">
        <v>15</v>
      </c>
      <c r="AL77">
        <v>3994</v>
      </c>
      <c r="AM77" t="s">
        <v>414</v>
      </c>
      <c r="AN77" t="s">
        <v>560</v>
      </c>
      <c r="AO77">
        <v>3662.788</v>
      </c>
      <c r="AR77" t="s">
        <v>118</v>
      </c>
      <c r="AS77" t="s">
        <v>123</v>
      </c>
      <c r="AT77" t="s">
        <v>412</v>
      </c>
      <c r="AU77" t="s">
        <v>413</v>
      </c>
      <c r="AV77" t="s">
        <v>48</v>
      </c>
      <c r="AW77">
        <v>1</v>
      </c>
      <c r="BB77">
        <v>0.93076923076923068</v>
      </c>
      <c r="BC77" t="s">
        <v>68</v>
      </c>
      <c r="BF77" t="s">
        <v>118</v>
      </c>
      <c r="BG77" t="s">
        <v>123</v>
      </c>
      <c r="BH77" t="s">
        <v>413</v>
      </c>
      <c r="BI77">
        <v>8578</v>
      </c>
      <c r="BJ77">
        <v>1</v>
      </c>
      <c r="BK77" t="s">
        <v>412</v>
      </c>
      <c r="BL77" t="s">
        <v>178</v>
      </c>
      <c r="BM77">
        <v>0.93076923076923068</v>
      </c>
      <c r="BN77" t="s">
        <v>68</v>
      </c>
      <c r="BO77" t="s">
        <v>179</v>
      </c>
      <c r="BP77">
        <v>3662.788</v>
      </c>
    </row>
    <row r="78" spans="1:68" ht="16.5">
      <c r="A78" s="106" t="str">
        <f t="shared" si="36"/>
        <v>강화교통</v>
      </c>
      <c r="B78" s="107" t="str">
        <f t="shared" si="35"/>
        <v>정상복</v>
      </c>
      <c r="C78" s="108" t="str">
        <f t="shared" si="37"/>
        <v>F</v>
      </c>
      <c r="D78" s="109">
        <f t="shared" si="38"/>
        <v>0.75777777777777766</v>
      </c>
      <c r="E78" s="110">
        <f t="shared" si="39"/>
        <v>4337</v>
      </c>
      <c r="F78" s="243" t="s">
        <v>401</v>
      </c>
      <c r="G78" s="111" t="str">
        <f t="shared" si="41"/>
        <v>78바3210</v>
      </c>
      <c r="H78" s="112">
        <f t="shared" si="42"/>
        <v>1</v>
      </c>
      <c r="I78" s="113">
        <f t="shared" si="43"/>
        <v>3658.8879999999999</v>
      </c>
      <c r="J78" s="114">
        <f t="shared" si="44"/>
        <v>1.4196542713362783E-2</v>
      </c>
      <c r="K78" s="114">
        <f t="shared" si="45"/>
        <v>0.32618729090642296</v>
      </c>
      <c r="L78" s="114">
        <f t="shared" si="46"/>
        <v>0.12271487949344173</v>
      </c>
      <c r="M78" s="115">
        <f t="shared" si="47"/>
        <v>16.152999999999999</v>
      </c>
      <c r="N78" s="116">
        <f t="shared" si="48"/>
        <v>0.16398424876629183</v>
      </c>
      <c r="O78" s="116">
        <f t="shared" si="49"/>
        <v>25.171582185625798</v>
      </c>
      <c r="P78" s="229">
        <f t="shared" si="50"/>
        <v>9</v>
      </c>
      <c r="Q78" s="230">
        <f t="shared" si="51"/>
        <v>6</v>
      </c>
      <c r="R78" s="230">
        <f t="shared" si="52"/>
        <v>921</v>
      </c>
      <c r="T78">
        <v>503</v>
      </c>
      <c r="U78">
        <v>4337</v>
      </c>
      <c r="V78" t="s">
        <v>387</v>
      </c>
      <c r="W78">
        <v>3658.8879999999999</v>
      </c>
      <c r="X78">
        <v>1787.9970000000001</v>
      </c>
      <c r="Y78">
        <v>2.0459999999999998</v>
      </c>
      <c r="Z78">
        <v>16.152999999999999</v>
      </c>
      <c r="AA78">
        <v>168.60274000000001</v>
      </c>
      <c r="AB78">
        <v>2.3935759999999999</v>
      </c>
      <c r="AC78">
        <v>54.996071000000001</v>
      </c>
      <c r="AD78" s="1">
        <v>449</v>
      </c>
      <c r="AE78">
        <v>6</v>
      </c>
      <c r="AF78">
        <v>921</v>
      </c>
      <c r="AG78">
        <v>100</v>
      </c>
      <c r="AH78">
        <v>21.701236000000002</v>
      </c>
      <c r="AI78">
        <v>13017.8</v>
      </c>
      <c r="AJ78">
        <v>419.4</v>
      </c>
      <c r="AK78">
        <v>9</v>
      </c>
      <c r="AL78">
        <v>1995</v>
      </c>
      <c r="AM78" t="s">
        <v>388</v>
      </c>
      <c r="AN78" t="s">
        <v>561</v>
      </c>
      <c r="AO78">
        <v>3658.8879999999999</v>
      </c>
      <c r="AR78" t="s">
        <v>118</v>
      </c>
      <c r="AS78" t="s">
        <v>123</v>
      </c>
      <c r="AT78" t="s">
        <v>225</v>
      </c>
      <c r="AU78" t="s">
        <v>387</v>
      </c>
      <c r="AV78" t="s">
        <v>48</v>
      </c>
      <c r="AW78">
        <v>1</v>
      </c>
      <c r="BB78">
        <v>0.75777777777777766</v>
      </c>
      <c r="BC78" t="s">
        <v>70</v>
      </c>
      <c r="BF78" t="s">
        <v>118</v>
      </c>
      <c r="BG78" t="s">
        <v>123</v>
      </c>
      <c r="BH78" t="s">
        <v>387</v>
      </c>
      <c r="BI78">
        <v>4337</v>
      </c>
      <c r="BJ78">
        <v>1</v>
      </c>
      <c r="BK78" t="s">
        <v>225</v>
      </c>
      <c r="BL78" t="s">
        <v>178</v>
      </c>
      <c r="BM78">
        <v>0.75777777777777766</v>
      </c>
      <c r="BN78" t="s">
        <v>70</v>
      </c>
      <c r="BO78" t="s">
        <v>193</v>
      </c>
      <c r="BP78">
        <v>3658.8879999999999</v>
      </c>
    </row>
    <row r="79" spans="1:68" ht="16.5">
      <c r="A79" s="122" t="str">
        <f t="shared" si="36"/>
        <v>강화교통</v>
      </c>
      <c r="B79" s="123" t="str">
        <f t="shared" si="35"/>
        <v>정찬희</v>
      </c>
      <c r="C79" s="124" t="str">
        <f t="shared" si="37"/>
        <v>C</v>
      </c>
      <c r="D79" s="125">
        <f t="shared" si="38"/>
        <v>0.87624999999999986</v>
      </c>
      <c r="E79" s="126">
        <f t="shared" si="39"/>
        <v>1002</v>
      </c>
      <c r="F79" s="242" t="str">
        <f t="shared" si="40"/>
        <v>71</v>
      </c>
      <c r="G79" s="127" t="str">
        <f t="shared" si="41"/>
        <v>78바3208</v>
      </c>
      <c r="H79" s="128">
        <f t="shared" si="42"/>
        <v>1</v>
      </c>
      <c r="I79" s="129">
        <f t="shared" si="43"/>
        <v>3434.0039999999999</v>
      </c>
      <c r="J79" s="130">
        <f t="shared" si="44"/>
        <v>1.3538549654773913E-2</v>
      </c>
      <c r="K79" s="130">
        <f t="shared" si="45"/>
        <v>0.25197756628252499</v>
      </c>
      <c r="L79" s="130">
        <f t="shared" si="46"/>
        <v>0.25131013242850037</v>
      </c>
      <c r="M79" s="131">
        <f t="shared" si="47"/>
        <v>12.209</v>
      </c>
      <c r="N79" s="132">
        <f t="shared" si="48"/>
        <v>2.912052519449599E-2</v>
      </c>
      <c r="O79" s="132">
        <f t="shared" si="49"/>
        <v>6.9015644710955497</v>
      </c>
      <c r="P79" s="227">
        <f t="shared" si="50"/>
        <v>9</v>
      </c>
      <c r="Q79" s="228">
        <f t="shared" si="51"/>
        <v>1</v>
      </c>
      <c r="R79" s="228">
        <f t="shared" si="52"/>
        <v>237</v>
      </c>
      <c r="T79">
        <v>503</v>
      </c>
      <c r="U79">
        <v>1002</v>
      </c>
      <c r="V79" t="s">
        <v>317</v>
      </c>
      <c r="W79">
        <v>3434.0039999999999</v>
      </c>
      <c r="X79">
        <v>1224.675</v>
      </c>
      <c r="Y79">
        <v>2.8039999999999998</v>
      </c>
      <c r="Z79">
        <v>12.209</v>
      </c>
      <c r="AA79">
        <v>137.99941999999999</v>
      </c>
      <c r="AB79">
        <v>1.868312</v>
      </c>
      <c r="AC79">
        <v>34.772758000000003</v>
      </c>
      <c r="AD79" s="1">
        <v>863</v>
      </c>
      <c r="AE79">
        <v>1</v>
      </c>
      <c r="AF79">
        <v>237</v>
      </c>
      <c r="AG79">
        <v>78</v>
      </c>
      <c r="AH79">
        <v>24.884191000000001</v>
      </c>
      <c r="AI79">
        <v>5559.8</v>
      </c>
      <c r="AJ79">
        <v>0</v>
      </c>
      <c r="AK79">
        <v>9</v>
      </c>
      <c r="AL79">
        <v>1525</v>
      </c>
      <c r="AM79" t="s">
        <v>318</v>
      </c>
      <c r="AN79" t="s">
        <v>562</v>
      </c>
      <c r="AO79">
        <v>3434.0039999999999</v>
      </c>
      <c r="AR79" t="s">
        <v>118</v>
      </c>
      <c r="AS79" t="s">
        <v>122</v>
      </c>
      <c r="AT79" t="s">
        <v>212</v>
      </c>
      <c r="AU79" t="s">
        <v>317</v>
      </c>
      <c r="AV79" t="s">
        <v>48</v>
      </c>
      <c r="AW79">
        <v>1</v>
      </c>
      <c r="BB79">
        <v>0.87624999999999986</v>
      </c>
      <c r="BC79" t="s">
        <v>69</v>
      </c>
      <c r="BF79" t="s">
        <v>118</v>
      </c>
      <c r="BG79" t="s">
        <v>122</v>
      </c>
      <c r="BH79" t="s">
        <v>317</v>
      </c>
      <c r="BI79">
        <v>1002</v>
      </c>
      <c r="BJ79">
        <v>1</v>
      </c>
      <c r="BK79" t="s">
        <v>212</v>
      </c>
      <c r="BL79" t="s">
        <v>178</v>
      </c>
      <c r="BM79">
        <v>0.87624999999999986</v>
      </c>
      <c r="BN79" t="s">
        <v>69</v>
      </c>
      <c r="BO79" t="s">
        <v>181</v>
      </c>
      <c r="BP79">
        <v>3434.0039999999999</v>
      </c>
    </row>
    <row r="80" spans="1:68" ht="16.5">
      <c r="A80" s="106" t="str">
        <f t="shared" si="36"/>
        <v>강화교통</v>
      </c>
      <c r="B80" s="107" t="str">
        <f t="shared" si="35"/>
        <v>정해현</v>
      </c>
      <c r="C80" s="108" t="str">
        <f t="shared" si="37"/>
        <v>F</v>
      </c>
      <c r="D80" s="109">
        <f t="shared" si="38"/>
        <v>0.73468749999999994</v>
      </c>
      <c r="E80" s="110">
        <f t="shared" si="39"/>
        <v>6163</v>
      </c>
      <c r="F80" s="243" t="s">
        <v>401</v>
      </c>
      <c r="G80" s="111" t="str">
        <f t="shared" si="41"/>
        <v>78바3219</v>
      </c>
      <c r="H80" s="112">
        <f t="shared" si="42"/>
        <v>1</v>
      </c>
      <c r="I80" s="113">
        <f t="shared" si="43"/>
        <v>3452.9090000000001</v>
      </c>
      <c r="J80" s="114">
        <f t="shared" si="44"/>
        <v>1.5265741777459844E-2</v>
      </c>
      <c r="K80" s="114">
        <f t="shared" si="45"/>
        <v>0.2971510100804724</v>
      </c>
      <c r="L80" s="114">
        <f t="shared" si="46"/>
        <v>0.16826391891590539</v>
      </c>
      <c r="M80" s="115">
        <f t="shared" si="47"/>
        <v>16.632000000000001</v>
      </c>
      <c r="N80" s="116">
        <f t="shared" si="48"/>
        <v>5.792217518619807E-2</v>
      </c>
      <c r="O80" s="116">
        <f t="shared" si="49"/>
        <v>10.54183588388805</v>
      </c>
      <c r="P80" s="229">
        <f t="shared" si="50"/>
        <v>14</v>
      </c>
      <c r="Q80" s="230">
        <f t="shared" si="51"/>
        <v>2</v>
      </c>
      <c r="R80" s="230">
        <f t="shared" si="52"/>
        <v>364</v>
      </c>
      <c r="T80">
        <v>503</v>
      </c>
      <c r="U80">
        <v>6163</v>
      </c>
      <c r="V80" t="s">
        <v>319</v>
      </c>
      <c r="W80">
        <v>3452.9090000000001</v>
      </c>
      <c r="X80">
        <v>1468.768</v>
      </c>
      <c r="Y80">
        <v>2.351</v>
      </c>
      <c r="Z80">
        <v>16.632000000000001</v>
      </c>
      <c r="AA80">
        <v>143.711916</v>
      </c>
      <c r="AB80">
        <v>2.1938689999999998</v>
      </c>
      <c r="AC80">
        <v>42.704141</v>
      </c>
      <c r="AD80" s="1">
        <v>581</v>
      </c>
      <c r="AE80">
        <v>2</v>
      </c>
      <c r="AF80">
        <v>364</v>
      </c>
      <c r="AG80">
        <v>72</v>
      </c>
      <c r="AH80">
        <v>24.026600999999999</v>
      </c>
      <c r="AI80">
        <v>6951.5</v>
      </c>
      <c r="AJ80">
        <v>0</v>
      </c>
      <c r="AK80">
        <v>14</v>
      </c>
      <c r="AL80">
        <v>1987</v>
      </c>
      <c r="AM80" t="s">
        <v>320</v>
      </c>
      <c r="AN80" t="s">
        <v>563</v>
      </c>
      <c r="AO80">
        <v>3452.9090000000001</v>
      </c>
      <c r="AR80" t="s">
        <v>118</v>
      </c>
      <c r="AS80" t="s">
        <v>122</v>
      </c>
      <c r="AT80" t="s">
        <v>214</v>
      </c>
      <c r="AU80" t="s">
        <v>319</v>
      </c>
      <c r="AV80" t="s">
        <v>48</v>
      </c>
      <c r="AW80">
        <v>1</v>
      </c>
      <c r="BB80">
        <v>0.73468749999999994</v>
      </c>
      <c r="BC80" t="s">
        <v>70</v>
      </c>
      <c r="BF80" t="s">
        <v>118</v>
      </c>
      <c r="BG80" t="s">
        <v>122</v>
      </c>
      <c r="BH80" t="s">
        <v>319</v>
      </c>
      <c r="BI80">
        <v>6163</v>
      </c>
      <c r="BJ80">
        <v>1</v>
      </c>
      <c r="BK80" t="s">
        <v>214</v>
      </c>
      <c r="BL80" t="s">
        <v>178</v>
      </c>
      <c r="BM80">
        <v>0.73468749999999994</v>
      </c>
      <c r="BN80" t="s">
        <v>70</v>
      </c>
      <c r="BO80" t="s">
        <v>193</v>
      </c>
      <c r="BP80">
        <v>3452.9090000000001</v>
      </c>
    </row>
    <row r="81" spans="1:68" ht="16.5">
      <c r="A81" s="122" t="str">
        <f t="shared" si="36"/>
        <v>강화교통</v>
      </c>
      <c r="B81" s="123" t="str">
        <f t="shared" si="35"/>
        <v>정희경</v>
      </c>
      <c r="C81" s="124" t="str">
        <f t="shared" si="37"/>
        <v>C</v>
      </c>
      <c r="D81" s="125">
        <f t="shared" si="38"/>
        <v>0.89192307692307682</v>
      </c>
      <c r="E81" s="126">
        <f t="shared" si="39"/>
        <v>1536</v>
      </c>
      <c r="F81" s="242" t="str">
        <f t="shared" si="40"/>
        <v>800</v>
      </c>
      <c r="G81" s="127" t="str">
        <f t="shared" si="41"/>
        <v>78바3212</v>
      </c>
      <c r="H81" s="128">
        <f t="shared" si="42"/>
        <v>1</v>
      </c>
      <c r="I81" s="129">
        <f t="shared" si="43"/>
        <v>3189.2710000000002</v>
      </c>
      <c r="J81" s="130">
        <f t="shared" si="44"/>
        <v>1.1033590799052136E-2</v>
      </c>
      <c r="K81" s="130">
        <f t="shared" si="45"/>
        <v>0.34615644586669475</v>
      </c>
      <c r="L81" s="130">
        <f t="shared" si="46"/>
        <v>0.1997321644977802</v>
      </c>
      <c r="M81" s="131">
        <f t="shared" si="47"/>
        <v>12.323</v>
      </c>
      <c r="N81" s="132">
        <f t="shared" si="48"/>
        <v>0.6898128130221608</v>
      </c>
      <c r="O81" s="132">
        <f t="shared" si="49"/>
        <v>7.2743896645973321</v>
      </c>
      <c r="P81" s="227">
        <f t="shared" si="50"/>
        <v>4</v>
      </c>
      <c r="Q81" s="228">
        <f t="shared" si="51"/>
        <v>22</v>
      </c>
      <c r="R81" s="228">
        <f t="shared" si="52"/>
        <v>232</v>
      </c>
      <c r="T81">
        <v>503</v>
      </c>
      <c r="U81">
        <v>1536</v>
      </c>
      <c r="V81" t="s">
        <v>389</v>
      </c>
      <c r="W81">
        <v>3189.2710000000002</v>
      </c>
      <c r="X81">
        <v>1375.269</v>
      </c>
      <c r="Y81">
        <v>2.319</v>
      </c>
      <c r="Z81">
        <v>12.323</v>
      </c>
      <c r="AA81">
        <v>156.11191600000001</v>
      </c>
      <c r="AB81">
        <v>1.722475</v>
      </c>
      <c r="AC81">
        <v>54.039146000000002</v>
      </c>
      <c r="AD81" s="1">
        <v>637</v>
      </c>
      <c r="AE81">
        <v>22</v>
      </c>
      <c r="AF81">
        <v>232</v>
      </c>
      <c r="AG81">
        <v>83</v>
      </c>
      <c r="AH81">
        <v>20.429387999999999</v>
      </c>
      <c r="AI81">
        <v>11030.9</v>
      </c>
      <c r="AJ81">
        <v>18.7</v>
      </c>
      <c r="AK81">
        <v>4</v>
      </c>
      <c r="AL81">
        <v>117</v>
      </c>
      <c r="AM81" t="s">
        <v>390</v>
      </c>
      <c r="AN81" t="s">
        <v>564</v>
      </c>
      <c r="AO81">
        <v>3189.2710000000002</v>
      </c>
      <c r="AR81" t="s">
        <v>118</v>
      </c>
      <c r="AS81" t="s">
        <v>123</v>
      </c>
      <c r="AT81" t="s">
        <v>345</v>
      </c>
      <c r="AU81" t="s">
        <v>389</v>
      </c>
      <c r="AV81" t="s">
        <v>48</v>
      </c>
      <c r="AW81">
        <v>1</v>
      </c>
      <c r="BB81">
        <v>0.89192307692307682</v>
      </c>
      <c r="BC81" t="s">
        <v>69</v>
      </c>
      <c r="BF81" t="s">
        <v>118</v>
      </c>
      <c r="BG81" t="s">
        <v>123</v>
      </c>
      <c r="BH81" t="s">
        <v>389</v>
      </c>
      <c r="BI81">
        <v>1536</v>
      </c>
      <c r="BJ81">
        <v>1</v>
      </c>
      <c r="BK81" t="s">
        <v>345</v>
      </c>
      <c r="BL81" t="s">
        <v>178</v>
      </c>
      <c r="BM81">
        <v>0.89192307692307682</v>
      </c>
      <c r="BN81" t="s">
        <v>69</v>
      </c>
      <c r="BO81" t="s">
        <v>181</v>
      </c>
      <c r="BP81">
        <v>3189.2710000000002</v>
      </c>
    </row>
    <row r="82" spans="1:68" ht="16.5">
      <c r="A82" s="106" t="str">
        <f t="shared" si="36"/>
        <v>강화교통</v>
      </c>
      <c r="B82" s="107" t="str">
        <f t="shared" si="35"/>
        <v>조규봉</v>
      </c>
      <c r="C82" s="108" t="str">
        <f t="shared" si="37"/>
        <v>D</v>
      </c>
      <c r="D82" s="109">
        <f t="shared" si="38"/>
        <v>0.84807692307692306</v>
      </c>
      <c r="E82" s="110">
        <f t="shared" si="39"/>
        <v>6048</v>
      </c>
      <c r="F82" s="243" t="str">
        <f t="shared" si="40"/>
        <v>800</v>
      </c>
      <c r="G82" s="111" t="str">
        <f t="shared" si="41"/>
        <v>70바3720</v>
      </c>
      <c r="H82" s="112">
        <f t="shared" si="42"/>
        <v>1</v>
      </c>
      <c r="I82" s="113">
        <f t="shared" si="43"/>
        <v>2830.7710000000002</v>
      </c>
      <c r="J82" s="114">
        <f t="shared" si="44"/>
        <v>1.114415682711772E-2</v>
      </c>
      <c r="K82" s="114">
        <f t="shared" si="45"/>
        <v>0.36585155804017816</v>
      </c>
      <c r="L82" s="114">
        <f t="shared" si="46"/>
        <v>0.21513573510538295</v>
      </c>
      <c r="M82" s="115">
        <f t="shared" si="47"/>
        <v>14.12</v>
      </c>
      <c r="N82" s="116">
        <f t="shared" si="48"/>
        <v>0.7771734273100861</v>
      </c>
      <c r="O82" s="116">
        <f t="shared" si="49"/>
        <v>48.749969531269038</v>
      </c>
      <c r="P82" s="229">
        <f t="shared" si="50"/>
        <v>1</v>
      </c>
      <c r="Q82" s="230">
        <f t="shared" si="51"/>
        <v>22</v>
      </c>
      <c r="R82" s="230">
        <f t="shared" si="52"/>
        <v>1380</v>
      </c>
      <c r="T82">
        <v>503</v>
      </c>
      <c r="U82">
        <v>6048</v>
      </c>
      <c r="V82" t="s">
        <v>391</v>
      </c>
      <c r="W82">
        <v>2830.7710000000002</v>
      </c>
      <c r="X82">
        <v>1283.847</v>
      </c>
      <c r="Y82">
        <v>2.2050000000000001</v>
      </c>
      <c r="Z82">
        <v>14.12</v>
      </c>
      <c r="AA82">
        <v>137.563301</v>
      </c>
      <c r="AB82">
        <v>1.5330269999999999</v>
      </c>
      <c r="AC82">
        <v>50.327748</v>
      </c>
      <c r="AD82" s="1">
        <v>609</v>
      </c>
      <c r="AE82">
        <v>22</v>
      </c>
      <c r="AF82">
        <v>1380</v>
      </c>
      <c r="AG82">
        <v>88</v>
      </c>
      <c r="AH82">
        <v>20.577950999999999</v>
      </c>
      <c r="AI82">
        <v>8710</v>
      </c>
      <c r="AJ82">
        <v>75.400000000000006</v>
      </c>
      <c r="AK82">
        <v>1</v>
      </c>
      <c r="AL82">
        <v>41</v>
      </c>
      <c r="AM82" t="s">
        <v>392</v>
      </c>
      <c r="AN82" t="s">
        <v>565</v>
      </c>
      <c r="AO82">
        <v>2830.7710000000002</v>
      </c>
      <c r="AR82" t="s">
        <v>118</v>
      </c>
      <c r="AS82" t="s">
        <v>123</v>
      </c>
      <c r="AT82" t="s">
        <v>343</v>
      </c>
      <c r="AU82" t="s">
        <v>391</v>
      </c>
      <c r="AV82" t="s">
        <v>48</v>
      </c>
      <c r="AW82">
        <v>1</v>
      </c>
      <c r="BB82">
        <v>0.84807692307692306</v>
      </c>
      <c r="BC82" t="s">
        <v>67</v>
      </c>
      <c r="BF82" t="s">
        <v>118</v>
      </c>
      <c r="BG82" t="s">
        <v>123</v>
      </c>
      <c r="BH82" t="s">
        <v>391</v>
      </c>
      <c r="BI82">
        <v>6048</v>
      </c>
      <c r="BJ82">
        <v>1</v>
      </c>
      <c r="BK82" t="s">
        <v>343</v>
      </c>
      <c r="BL82" t="s">
        <v>178</v>
      </c>
      <c r="BM82">
        <v>0.84807692307692306</v>
      </c>
      <c r="BN82" t="s">
        <v>67</v>
      </c>
      <c r="BO82" t="s">
        <v>183</v>
      </c>
      <c r="BP82">
        <v>2830.7710000000002</v>
      </c>
    </row>
    <row r="83" spans="1:68" ht="16.5">
      <c r="A83" s="122" t="str">
        <f t="shared" si="36"/>
        <v>강화교통</v>
      </c>
      <c r="B83" s="123" t="str">
        <f t="shared" si="35"/>
        <v>조성만</v>
      </c>
      <c r="C83" s="124" t="str">
        <f t="shared" si="37"/>
        <v>F</v>
      </c>
      <c r="D83" s="125">
        <f t="shared" si="38"/>
        <v>0.70937499999999998</v>
      </c>
      <c r="E83" s="126">
        <f t="shared" si="39"/>
        <v>6538</v>
      </c>
      <c r="F83" s="242" t="str">
        <f t="shared" si="40"/>
        <v>71</v>
      </c>
      <c r="G83" s="127" t="str">
        <f t="shared" si="41"/>
        <v>78바3237</v>
      </c>
      <c r="H83" s="128">
        <f t="shared" si="42"/>
        <v>1</v>
      </c>
      <c r="I83" s="129">
        <f t="shared" si="43"/>
        <v>3318.2930000000001</v>
      </c>
      <c r="J83" s="130">
        <f t="shared" si="44"/>
        <v>9.5260124118746806E-3</v>
      </c>
      <c r="K83" s="130">
        <f t="shared" si="45"/>
        <v>0.28415121024269258</v>
      </c>
      <c r="L83" s="130">
        <f t="shared" si="46"/>
        <v>0.15881659636445605</v>
      </c>
      <c r="M83" s="131">
        <f t="shared" si="47"/>
        <v>19.07</v>
      </c>
      <c r="N83" s="132">
        <f t="shared" si="48"/>
        <v>0</v>
      </c>
      <c r="O83" s="132">
        <f t="shared" si="49"/>
        <v>20.040424398930412</v>
      </c>
      <c r="P83" s="227">
        <f t="shared" si="50"/>
        <v>3</v>
      </c>
      <c r="Q83" s="228">
        <f t="shared" si="51"/>
        <v>0</v>
      </c>
      <c r="R83" s="228">
        <f t="shared" si="52"/>
        <v>665</v>
      </c>
      <c r="T83">
        <v>503</v>
      </c>
      <c r="U83">
        <v>6538</v>
      </c>
      <c r="V83" t="s">
        <v>321</v>
      </c>
      <c r="W83">
        <v>3318.2930000000001</v>
      </c>
      <c r="X83">
        <v>1461.951</v>
      </c>
      <c r="Y83">
        <v>2.27</v>
      </c>
      <c r="Z83">
        <v>19.07</v>
      </c>
      <c r="AA83">
        <v>133.374695</v>
      </c>
      <c r="AB83">
        <v>1.270529</v>
      </c>
      <c r="AC83">
        <v>37.898581</v>
      </c>
      <c r="AD83" s="1">
        <v>527</v>
      </c>
      <c r="AE83">
        <v>0</v>
      </c>
      <c r="AF83">
        <v>665</v>
      </c>
      <c r="AG83">
        <v>81</v>
      </c>
      <c r="AH83">
        <v>24.879479</v>
      </c>
      <c r="AI83">
        <v>4468.5</v>
      </c>
      <c r="AJ83">
        <v>0</v>
      </c>
      <c r="AK83">
        <v>3</v>
      </c>
      <c r="AL83">
        <v>135</v>
      </c>
      <c r="AM83" t="s">
        <v>322</v>
      </c>
      <c r="AN83" t="s">
        <v>566</v>
      </c>
      <c r="AO83">
        <v>3318.2930000000001</v>
      </c>
      <c r="AR83" t="s">
        <v>118</v>
      </c>
      <c r="AS83" t="s">
        <v>122</v>
      </c>
      <c r="AT83" t="s">
        <v>221</v>
      </c>
      <c r="AU83" t="s">
        <v>321</v>
      </c>
      <c r="AV83" t="s">
        <v>48</v>
      </c>
      <c r="AW83">
        <v>1</v>
      </c>
      <c r="BB83">
        <v>0.70937499999999998</v>
      </c>
      <c r="BC83" t="s">
        <v>70</v>
      </c>
      <c r="BF83" t="s">
        <v>118</v>
      </c>
      <c r="BG83" t="s">
        <v>122</v>
      </c>
      <c r="BH83" t="s">
        <v>321</v>
      </c>
      <c r="BI83">
        <v>6538</v>
      </c>
      <c r="BJ83">
        <v>1</v>
      </c>
      <c r="BK83" t="s">
        <v>221</v>
      </c>
      <c r="BL83" t="s">
        <v>178</v>
      </c>
      <c r="BM83">
        <v>0.70937499999999998</v>
      </c>
      <c r="BN83" t="s">
        <v>70</v>
      </c>
      <c r="BO83" t="s">
        <v>193</v>
      </c>
      <c r="BP83">
        <v>3318.2930000000001</v>
      </c>
    </row>
    <row r="84" spans="1:68" ht="16.5">
      <c r="A84" s="106" t="str">
        <f t="shared" si="36"/>
        <v>강화교통</v>
      </c>
      <c r="B84" s="107" t="str">
        <f t="shared" si="35"/>
        <v>조영주</v>
      </c>
      <c r="C84" s="108" t="str">
        <f t="shared" si="37"/>
        <v>F</v>
      </c>
      <c r="D84" s="109">
        <f t="shared" si="38"/>
        <v>0.77674310157617177</v>
      </c>
      <c r="E84" s="110">
        <f t="shared" si="39"/>
        <v>1362</v>
      </c>
      <c r="F84" s="243" t="str">
        <f t="shared" si="40"/>
        <v>60-5</v>
      </c>
      <c r="G84" s="111" t="str">
        <f t="shared" si="41"/>
        <v>78바3231</v>
      </c>
      <c r="H84" s="112">
        <f t="shared" si="42"/>
        <v>2</v>
      </c>
      <c r="I84" s="113">
        <f t="shared" si="43"/>
        <v>859.05899999999997</v>
      </c>
      <c r="J84" s="114">
        <f t="shared" si="44"/>
        <v>1.9624788661840774E-2</v>
      </c>
      <c r="K84" s="114">
        <f t="shared" si="45"/>
        <v>0.24633306650944237</v>
      </c>
      <c r="L84" s="114">
        <f t="shared" si="46"/>
        <v>0.21884410733139401</v>
      </c>
      <c r="M84" s="115">
        <f t="shared" si="47"/>
        <v>17.978000000000002</v>
      </c>
      <c r="N84" s="116">
        <f t="shared" si="48"/>
        <v>0</v>
      </c>
      <c r="O84" s="116">
        <f t="shared" si="49"/>
        <v>23.746913774257649</v>
      </c>
      <c r="P84" s="229">
        <f t="shared" si="50"/>
        <v>3</v>
      </c>
      <c r="Q84" s="230">
        <f t="shared" si="51"/>
        <v>0</v>
      </c>
      <c r="R84" s="230">
        <f t="shared" si="52"/>
        <v>204</v>
      </c>
      <c r="T84">
        <v>503</v>
      </c>
      <c r="U84">
        <v>1362</v>
      </c>
      <c r="V84" t="s">
        <v>323</v>
      </c>
      <c r="W84">
        <v>859.05899999999997</v>
      </c>
      <c r="X84">
        <v>337.089</v>
      </c>
      <c r="Y84">
        <v>2.548</v>
      </c>
      <c r="Z84">
        <v>17.978000000000002</v>
      </c>
      <c r="AA84">
        <v>30.870549</v>
      </c>
      <c r="AB84">
        <v>0.60582800000000003</v>
      </c>
      <c r="AC84">
        <v>7.6044369999999999</v>
      </c>
      <c r="AD84" s="1">
        <v>188</v>
      </c>
      <c r="AE84">
        <v>0</v>
      </c>
      <c r="AF84">
        <v>204</v>
      </c>
      <c r="AG84">
        <v>90</v>
      </c>
      <c r="AH84">
        <v>27.827784000000001</v>
      </c>
      <c r="AI84">
        <v>5848.2</v>
      </c>
      <c r="AJ84">
        <v>375.6</v>
      </c>
      <c r="AK84">
        <v>3</v>
      </c>
      <c r="AL84">
        <v>525</v>
      </c>
      <c r="AM84" t="s">
        <v>324</v>
      </c>
      <c r="AN84" t="s">
        <v>567</v>
      </c>
      <c r="AO84">
        <v>513.33500000000004</v>
      </c>
      <c r="AR84" t="s">
        <v>118</v>
      </c>
      <c r="AS84" t="s">
        <v>120</v>
      </c>
      <c r="AT84" t="s">
        <v>200</v>
      </c>
      <c r="AU84" t="s">
        <v>323</v>
      </c>
      <c r="AV84" t="s">
        <v>48</v>
      </c>
      <c r="AW84">
        <v>2</v>
      </c>
      <c r="BB84">
        <v>0.77674310157617177</v>
      </c>
      <c r="BC84" t="s">
        <v>70</v>
      </c>
      <c r="BF84" t="s">
        <v>118</v>
      </c>
      <c r="BG84" t="s">
        <v>120</v>
      </c>
      <c r="BH84" t="s">
        <v>323</v>
      </c>
      <c r="BI84">
        <v>1362</v>
      </c>
      <c r="BJ84">
        <v>2</v>
      </c>
      <c r="BK84" t="s">
        <v>200</v>
      </c>
      <c r="BL84" t="s">
        <v>211</v>
      </c>
      <c r="BM84">
        <v>0.77674310157617177</v>
      </c>
      <c r="BN84" t="s">
        <v>70</v>
      </c>
      <c r="BO84" t="s">
        <v>193</v>
      </c>
      <c r="BP84">
        <v>859.05899999999997</v>
      </c>
    </row>
    <row r="85" spans="1:68" ht="16.5">
      <c r="A85" s="122" t="str">
        <f t="shared" si="36"/>
        <v>강화교통</v>
      </c>
      <c r="B85" s="123" t="str">
        <f t="shared" si="35"/>
        <v>조정진</v>
      </c>
      <c r="C85" s="124" t="str">
        <f t="shared" si="37"/>
        <v>D</v>
      </c>
      <c r="D85" s="125">
        <f t="shared" si="38"/>
        <v>0.82906881625630569</v>
      </c>
      <c r="E85" s="126">
        <f t="shared" si="39"/>
        <v>819</v>
      </c>
      <c r="F85" s="242" t="str">
        <f t="shared" si="40"/>
        <v>60-5</v>
      </c>
      <c r="G85" s="127" t="str">
        <f t="shared" si="41"/>
        <v>78바3206</v>
      </c>
      <c r="H85" s="128">
        <f t="shared" si="42"/>
        <v>9</v>
      </c>
      <c r="I85" s="129">
        <f t="shared" si="43"/>
        <v>3315.8850000000007</v>
      </c>
      <c r="J85" s="130">
        <f t="shared" si="44"/>
        <v>2.3657284333548106E-2</v>
      </c>
      <c r="K85" s="130">
        <f t="shared" si="45"/>
        <v>0.29773898134164117</v>
      </c>
      <c r="L85" s="130">
        <f t="shared" si="46"/>
        <v>0.24638972702611817</v>
      </c>
      <c r="M85" s="131">
        <f t="shared" si="47"/>
        <v>17.846</v>
      </c>
      <c r="N85" s="132">
        <f t="shared" si="48"/>
        <v>0.12063144530042506</v>
      </c>
      <c r="O85" s="132">
        <f t="shared" si="49"/>
        <v>55.460306976870427</v>
      </c>
      <c r="P85" s="227">
        <f t="shared" si="50"/>
        <v>17</v>
      </c>
      <c r="Q85" s="228">
        <f t="shared" si="51"/>
        <v>4</v>
      </c>
      <c r="R85" s="228">
        <f t="shared" si="52"/>
        <v>1839</v>
      </c>
      <c r="T85">
        <v>503</v>
      </c>
      <c r="U85">
        <v>819</v>
      </c>
      <c r="V85" t="s">
        <v>325</v>
      </c>
      <c r="W85">
        <v>3315.8850000000002</v>
      </c>
      <c r="X85">
        <v>1344.8620000000001</v>
      </c>
      <c r="Y85">
        <v>2.4660000000000002</v>
      </c>
      <c r="Z85">
        <v>17.846</v>
      </c>
      <c r="AA85">
        <v>123.93303299999999</v>
      </c>
      <c r="AB85">
        <v>2.9319190000000002</v>
      </c>
      <c r="AC85">
        <v>36.899695000000001</v>
      </c>
      <c r="AD85" s="1">
        <v>817</v>
      </c>
      <c r="AE85">
        <v>4</v>
      </c>
      <c r="AF85">
        <v>1839</v>
      </c>
      <c r="AG85">
        <v>108</v>
      </c>
      <c r="AH85">
        <v>26.755457</v>
      </c>
      <c r="AI85">
        <v>21047.8</v>
      </c>
      <c r="AJ85">
        <v>3258</v>
      </c>
      <c r="AK85">
        <v>17</v>
      </c>
      <c r="AL85">
        <v>4459</v>
      </c>
      <c r="AM85" t="s">
        <v>326</v>
      </c>
      <c r="AN85" t="s">
        <v>568</v>
      </c>
      <c r="AO85">
        <v>515.86400000000003</v>
      </c>
      <c r="AR85" t="s">
        <v>118</v>
      </c>
      <c r="AS85" t="s">
        <v>120</v>
      </c>
      <c r="AT85" t="s">
        <v>199</v>
      </c>
      <c r="AU85" t="s">
        <v>325</v>
      </c>
      <c r="AV85" t="s">
        <v>48</v>
      </c>
      <c r="AW85">
        <v>9</v>
      </c>
      <c r="BB85">
        <v>0.82906881625630569</v>
      </c>
      <c r="BC85" t="s">
        <v>67</v>
      </c>
      <c r="BF85" t="s">
        <v>118</v>
      </c>
      <c r="BG85" t="s">
        <v>120</v>
      </c>
      <c r="BH85" t="s">
        <v>325</v>
      </c>
      <c r="BI85">
        <v>819</v>
      </c>
      <c r="BJ85">
        <v>9</v>
      </c>
      <c r="BK85" t="s">
        <v>199</v>
      </c>
      <c r="BL85" t="s">
        <v>200</v>
      </c>
      <c r="BM85">
        <v>0.82906881625630569</v>
      </c>
      <c r="BN85" t="s">
        <v>67</v>
      </c>
      <c r="BO85" t="s">
        <v>183</v>
      </c>
      <c r="BP85">
        <v>3315.8850000000007</v>
      </c>
    </row>
    <row r="86" spans="1:68" ht="16.5">
      <c r="A86" s="106" t="str">
        <f t="shared" si="36"/>
        <v>강화교통</v>
      </c>
      <c r="B86" s="107" t="str">
        <f t="shared" si="35"/>
        <v>최종수</v>
      </c>
      <c r="C86" s="108" t="str">
        <f t="shared" si="37"/>
        <v>F</v>
      </c>
      <c r="D86" s="109">
        <f t="shared" si="38"/>
        <v>0.78830908863494431</v>
      </c>
      <c r="E86" s="110">
        <f t="shared" si="39"/>
        <v>1710</v>
      </c>
      <c r="F86" s="243" t="str">
        <f t="shared" si="40"/>
        <v>71</v>
      </c>
      <c r="G86" s="111" t="str">
        <f t="shared" si="41"/>
        <v>78바3237</v>
      </c>
      <c r="H86" s="112">
        <f t="shared" si="42"/>
        <v>6</v>
      </c>
      <c r="I86" s="113">
        <f t="shared" si="43"/>
        <v>3160.799</v>
      </c>
      <c r="J86" s="114">
        <f t="shared" si="44"/>
        <v>1.1005278931873759E-2</v>
      </c>
      <c r="K86" s="114">
        <f t="shared" si="45"/>
        <v>0.29345759726355086</v>
      </c>
      <c r="L86" s="114">
        <f t="shared" si="46"/>
        <v>0.21355359831485646</v>
      </c>
      <c r="M86" s="115">
        <f t="shared" si="47"/>
        <v>13.920999999999999</v>
      </c>
      <c r="N86" s="116">
        <f t="shared" si="48"/>
        <v>6.327514024143896E-2</v>
      </c>
      <c r="O86" s="116">
        <f t="shared" si="49"/>
        <v>16.8944624444642</v>
      </c>
      <c r="P86" s="229">
        <f t="shared" si="50"/>
        <v>0</v>
      </c>
      <c r="Q86" s="230">
        <f t="shared" si="51"/>
        <v>2</v>
      </c>
      <c r="R86" s="230">
        <f t="shared" si="52"/>
        <v>534</v>
      </c>
      <c r="T86">
        <v>503</v>
      </c>
      <c r="U86">
        <v>1710</v>
      </c>
      <c r="V86" t="s">
        <v>327</v>
      </c>
      <c r="W86">
        <v>3160.799</v>
      </c>
      <c r="X86">
        <v>1331.617</v>
      </c>
      <c r="Y86">
        <v>2.3740000000000001</v>
      </c>
      <c r="Z86">
        <v>13.920999999999999</v>
      </c>
      <c r="AA86">
        <v>142.07608999999999</v>
      </c>
      <c r="AB86">
        <v>1.5635870000000001</v>
      </c>
      <c r="AC86">
        <v>41.693308000000002</v>
      </c>
      <c r="AD86" s="1">
        <v>675</v>
      </c>
      <c r="AE86">
        <v>2</v>
      </c>
      <c r="AF86">
        <v>534</v>
      </c>
      <c r="AG86">
        <v>86</v>
      </c>
      <c r="AH86">
        <v>22.247226000000001</v>
      </c>
      <c r="AI86">
        <v>3852.9</v>
      </c>
      <c r="AJ86">
        <v>9</v>
      </c>
      <c r="AK86">
        <v>0</v>
      </c>
      <c r="AL86">
        <v>0</v>
      </c>
      <c r="AM86" t="s">
        <v>328</v>
      </c>
      <c r="AN86" t="s">
        <v>569</v>
      </c>
      <c r="AO86">
        <v>1076.9469999999999</v>
      </c>
      <c r="AR86" t="s">
        <v>118</v>
      </c>
      <c r="AS86" t="s">
        <v>122</v>
      </c>
      <c r="AT86" t="s">
        <v>221</v>
      </c>
      <c r="AU86" t="s">
        <v>327</v>
      </c>
      <c r="AV86" t="s">
        <v>48</v>
      </c>
      <c r="AW86">
        <v>6</v>
      </c>
      <c r="BB86">
        <v>0.78830908863494431</v>
      </c>
      <c r="BC86" t="s">
        <v>70</v>
      </c>
      <c r="BF86" t="s">
        <v>118</v>
      </c>
      <c r="BG86" t="s">
        <v>122</v>
      </c>
      <c r="BH86" t="s">
        <v>327</v>
      </c>
      <c r="BI86">
        <v>1710</v>
      </c>
      <c r="BJ86">
        <v>6</v>
      </c>
      <c r="BK86" t="s">
        <v>221</v>
      </c>
      <c r="BL86" t="s">
        <v>214</v>
      </c>
      <c r="BM86">
        <v>0.78830908863494431</v>
      </c>
      <c r="BN86" t="s">
        <v>70</v>
      </c>
      <c r="BO86" t="s">
        <v>193</v>
      </c>
      <c r="BP86">
        <v>3160.799</v>
      </c>
    </row>
    <row r="87" spans="1:68" ht="16.5">
      <c r="A87" s="122" t="str">
        <f t="shared" si="36"/>
        <v>강화교통</v>
      </c>
      <c r="B87" s="123" t="str">
        <f t="shared" si="35"/>
        <v>태승환</v>
      </c>
      <c r="C87" s="124" t="str">
        <f t="shared" si="37"/>
        <v>F</v>
      </c>
      <c r="D87" s="125">
        <f t="shared" si="38"/>
        <v>0.75968749999999996</v>
      </c>
      <c r="E87" s="126">
        <f t="shared" si="39"/>
        <v>3150</v>
      </c>
      <c r="F87" s="242" t="str">
        <f t="shared" si="40"/>
        <v>71</v>
      </c>
      <c r="G87" s="127" t="str">
        <f t="shared" si="41"/>
        <v>78바3223</v>
      </c>
      <c r="H87" s="128">
        <f t="shared" si="42"/>
        <v>1</v>
      </c>
      <c r="I87" s="129">
        <f t="shared" si="43"/>
        <v>4080.4209999999998</v>
      </c>
      <c r="J87" s="130">
        <f t="shared" si="44"/>
        <v>1.4029135135930758E-2</v>
      </c>
      <c r="K87" s="130">
        <f t="shared" si="45"/>
        <v>0.28077447015877016</v>
      </c>
      <c r="L87" s="130">
        <f t="shared" si="46"/>
        <v>0.27546177220438772</v>
      </c>
      <c r="M87" s="131">
        <f t="shared" si="47"/>
        <v>14.798999999999999</v>
      </c>
      <c r="N87" s="132">
        <f t="shared" si="48"/>
        <v>0</v>
      </c>
      <c r="O87" s="132">
        <f t="shared" si="49"/>
        <v>5.1955423227162099</v>
      </c>
      <c r="P87" s="227">
        <f t="shared" si="50"/>
        <v>26</v>
      </c>
      <c r="Q87" s="228">
        <f t="shared" si="51"/>
        <v>0</v>
      </c>
      <c r="R87" s="228">
        <f t="shared" si="52"/>
        <v>212</v>
      </c>
      <c r="T87">
        <v>503</v>
      </c>
      <c r="U87">
        <v>3150</v>
      </c>
      <c r="V87" t="s">
        <v>329</v>
      </c>
      <c r="W87">
        <v>4080.4209999999998</v>
      </c>
      <c r="X87">
        <v>1678.4090000000001</v>
      </c>
      <c r="Y87">
        <v>2.431</v>
      </c>
      <c r="Z87">
        <v>14.798999999999999</v>
      </c>
      <c r="AA87">
        <v>173.58525499999999</v>
      </c>
      <c r="AB87">
        <v>2.4352510000000001</v>
      </c>
      <c r="AC87">
        <v>48.738308000000004</v>
      </c>
      <c r="AD87" s="1">
        <v>1124</v>
      </c>
      <c r="AE87">
        <v>0</v>
      </c>
      <c r="AF87">
        <v>212</v>
      </c>
      <c r="AG87">
        <v>79</v>
      </c>
      <c r="AH87">
        <v>23.506724999999999</v>
      </c>
      <c r="AI87">
        <v>7202.3</v>
      </c>
      <c r="AJ87">
        <v>0</v>
      </c>
      <c r="AK87">
        <v>26</v>
      </c>
      <c r="AL87">
        <v>5287</v>
      </c>
      <c r="AM87" t="s">
        <v>330</v>
      </c>
      <c r="AN87" t="s">
        <v>570</v>
      </c>
      <c r="AO87">
        <v>4080.4209999999998</v>
      </c>
      <c r="AR87" t="s">
        <v>118</v>
      </c>
      <c r="AS87" t="s">
        <v>122</v>
      </c>
      <c r="AT87" t="s">
        <v>215</v>
      </c>
      <c r="AU87" t="s">
        <v>329</v>
      </c>
      <c r="AV87" t="s">
        <v>48</v>
      </c>
      <c r="AW87">
        <v>1</v>
      </c>
      <c r="BB87">
        <v>0.75968749999999996</v>
      </c>
      <c r="BC87" t="s">
        <v>70</v>
      </c>
      <c r="BF87" t="s">
        <v>118</v>
      </c>
      <c r="BG87" t="s">
        <v>122</v>
      </c>
      <c r="BH87" t="s">
        <v>329</v>
      </c>
      <c r="BI87">
        <v>3150</v>
      </c>
      <c r="BJ87">
        <v>1</v>
      </c>
      <c r="BK87" t="s">
        <v>215</v>
      </c>
      <c r="BL87" t="s">
        <v>178</v>
      </c>
      <c r="BM87">
        <v>0.75968749999999996</v>
      </c>
      <c r="BN87" t="s">
        <v>70</v>
      </c>
      <c r="BO87" t="s">
        <v>193</v>
      </c>
      <c r="BP87">
        <v>4080.4209999999998</v>
      </c>
    </row>
    <row r="88" spans="1:68" ht="16.5">
      <c r="A88" s="106" t="str">
        <f t="shared" ref="A88:A94" si="53">BF88</f>
        <v>강화교통</v>
      </c>
      <c r="B88" s="107" t="str">
        <f t="shared" si="35"/>
        <v>한금섭</v>
      </c>
      <c r="C88" s="108" t="str">
        <f t="shared" ref="C88:C94" si="54">BN88</f>
        <v>D</v>
      </c>
      <c r="D88" s="109">
        <f t="shared" ref="D88:D94" si="55">BM88</f>
        <v>0.83426438890761068</v>
      </c>
      <c r="E88" s="110">
        <f t="shared" ref="E88:E94" si="56">U88</f>
        <v>4880</v>
      </c>
      <c r="F88" s="243" t="str">
        <f t="shared" ref="F88:F94" si="57">BG88</f>
        <v>70</v>
      </c>
      <c r="G88" s="111" t="str">
        <f t="shared" ref="G88:G94" si="58">BK88</f>
        <v>78바3221</v>
      </c>
      <c r="H88" s="112">
        <f t="shared" ref="H88:H94" si="59">BJ88</f>
        <v>3</v>
      </c>
      <c r="I88" s="113">
        <f t="shared" ref="I88:I94" si="60">BP88</f>
        <v>2872.4490000000001</v>
      </c>
      <c r="J88" s="114">
        <f t="shared" ref="J88:J94" si="61">AB88/AA88</f>
        <v>1.4981936515820212E-2</v>
      </c>
      <c r="K88" s="114">
        <f t="shared" ref="K88:K94" si="62">AC88/AA88</f>
        <v>0.31298634058753905</v>
      </c>
      <c r="L88" s="114">
        <f t="shared" ref="L88:L94" si="63">AD88/I88</f>
        <v>0.24404262704054971</v>
      </c>
      <c r="M88" s="115">
        <f t="shared" ref="M88:M94" si="64">Z88</f>
        <v>17.062999999999999</v>
      </c>
      <c r="N88" s="116">
        <f t="shared" ref="N88:N94" si="65">AE88*100/W88</f>
        <v>0</v>
      </c>
      <c r="O88" s="116">
        <f t="shared" ref="O88:O94" si="66">AF88*100/W88</f>
        <v>27.293783109813262</v>
      </c>
      <c r="P88" s="229">
        <f t="shared" ref="P88:P94" si="67">AK88</f>
        <v>12</v>
      </c>
      <c r="Q88" s="230">
        <f t="shared" ref="Q88:Q94" si="68">AE88</f>
        <v>0</v>
      </c>
      <c r="R88" s="230">
        <f t="shared" ref="R88:R94" si="69">AF88</f>
        <v>784</v>
      </c>
      <c r="T88">
        <v>503</v>
      </c>
      <c r="U88">
        <v>4880</v>
      </c>
      <c r="V88" t="s">
        <v>331</v>
      </c>
      <c r="W88">
        <v>2872.4490000000001</v>
      </c>
      <c r="X88">
        <v>1304.327</v>
      </c>
      <c r="Y88">
        <v>2.202</v>
      </c>
      <c r="Z88">
        <v>17.062999999999999</v>
      </c>
      <c r="AA88">
        <v>127.596923</v>
      </c>
      <c r="AB88">
        <v>1.9116489999999999</v>
      </c>
      <c r="AC88">
        <v>39.936093999999997</v>
      </c>
      <c r="AD88" s="1">
        <v>701</v>
      </c>
      <c r="AE88">
        <v>0</v>
      </c>
      <c r="AF88">
        <v>784</v>
      </c>
      <c r="AG88">
        <v>105</v>
      </c>
      <c r="AH88">
        <v>22.511897999999999</v>
      </c>
      <c r="AI88">
        <v>9595.2999999999993</v>
      </c>
      <c r="AJ88">
        <v>579.5</v>
      </c>
      <c r="AK88">
        <v>12</v>
      </c>
      <c r="AL88">
        <v>4559</v>
      </c>
      <c r="AM88" t="s">
        <v>332</v>
      </c>
      <c r="AN88" t="s">
        <v>571</v>
      </c>
      <c r="AO88">
        <v>2359.049</v>
      </c>
      <c r="AR88" t="s">
        <v>118</v>
      </c>
      <c r="AS88" t="s">
        <v>121</v>
      </c>
      <c r="AT88" t="s">
        <v>210</v>
      </c>
      <c r="AU88" t="s">
        <v>331</v>
      </c>
      <c r="AV88" t="s">
        <v>48</v>
      </c>
      <c r="AW88">
        <v>3</v>
      </c>
      <c r="BB88">
        <v>0.83426438890761068</v>
      </c>
      <c r="BC88" t="s">
        <v>67</v>
      </c>
      <c r="BF88" t="s">
        <v>118</v>
      </c>
      <c r="BG88" t="s">
        <v>121</v>
      </c>
      <c r="BH88" t="s">
        <v>331</v>
      </c>
      <c r="BI88">
        <v>4880</v>
      </c>
      <c r="BJ88">
        <v>3</v>
      </c>
      <c r="BK88" t="s">
        <v>210</v>
      </c>
      <c r="BL88" t="s">
        <v>211</v>
      </c>
      <c r="BM88">
        <v>0.83426438890761068</v>
      </c>
      <c r="BN88" t="s">
        <v>67</v>
      </c>
      <c r="BO88" t="s">
        <v>183</v>
      </c>
      <c r="BP88">
        <v>2872.4490000000001</v>
      </c>
    </row>
    <row r="89" spans="1:68" ht="16.5">
      <c r="A89" s="122" t="str">
        <f t="shared" si="53"/>
        <v>강화교통</v>
      </c>
      <c r="B89" s="123" t="str">
        <f t="shared" si="35"/>
        <v>한재만</v>
      </c>
      <c r="C89" s="124" t="str">
        <f t="shared" si="54"/>
        <v>F</v>
      </c>
      <c r="D89" s="125">
        <f t="shared" si="55"/>
        <v>0.77655172413793094</v>
      </c>
      <c r="E89" s="126">
        <f t="shared" si="56"/>
        <v>2844</v>
      </c>
      <c r="F89" s="242" t="str">
        <f t="shared" si="57"/>
        <v>70</v>
      </c>
      <c r="G89" s="127" t="str">
        <f t="shared" si="58"/>
        <v>78바3222</v>
      </c>
      <c r="H89" s="128">
        <f t="shared" si="59"/>
        <v>1</v>
      </c>
      <c r="I89" s="129">
        <f t="shared" si="60"/>
        <v>3581.4549999999999</v>
      </c>
      <c r="J89" s="130">
        <f t="shared" si="61"/>
        <v>2.1534140904596367E-2</v>
      </c>
      <c r="K89" s="130">
        <f t="shared" si="62"/>
        <v>0.30882915028620572</v>
      </c>
      <c r="L89" s="130">
        <f t="shared" si="63"/>
        <v>0.16194535461146378</v>
      </c>
      <c r="M89" s="131">
        <f t="shared" si="64"/>
        <v>14.675000000000001</v>
      </c>
      <c r="N89" s="132">
        <f t="shared" si="65"/>
        <v>2.7921612864045479E-2</v>
      </c>
      <c r="O89" s="132">
        <f t="shared" si="66"/>
        <v>11.587469338578874</v>
      </c>
      <c r="P89" s="227">
        <f t="shared" si="67"/>
        <v>30</v>
      </c>
      <c r="Q89" s="228">
        <f t="shared" si="68"/>
        <v>1</v>
      </c>
      <c r="R89" s="228">
        <f t="shared" si="69"/>
        <v>415</v>
      </c>
      <c r="T89">
        <v>503</v>
      </c>
      <c r="U89">
        <v>2844</v>
      </c>
      <c r="V89" t="s">
        <v>333</v>
      </c>
      <c r="W89">
        <v>3581.4549999999999</v>
      </c>
      <c r="X89">
        <v>1590.13</v>
      </c>
      <c r="Y89">
        <v>2.2519999999999998</v>
      </c>
      <c r="Z89">
        <v>14.675000000000001</v>
      </c>
      <c r="AA89">
        <v>164.31136100000001</v>
      </c>
      <c r="AB89">
        <v>3.5383040000000001</v>
      </c>
      <c r="AC89">
        <v>50.744138</v>
      </c>
      <c r="AD89" s="1">
        <v>580</v>
      </c>
      <c r="AE89">
        <v>1</v>
      </c>
      <c r="AF89">
        <v>415</v>
      </c>
      <c r="AG89">
        <v>83</v>
      </c>
      <c r="AH89">
        <v>21.796758000000001</v>
      </c>
      <c r="AI89">
        <v>6405.6</v>
      </c>
      <c r="AJ89">
        <v>0</v>
      </c>
      <c r="AK89">
        <v>30</v>
      </c>
      <c r="AL89">
        <v>9655</v>
      </c>
      <c r="AM89" t="s">
        <v>334</v>
      </c>
      <c r="AN89" t="s">
        <v>572</v>
      </c>
      <c r="AO89">
        <v>3581.4549999999999</v>
      </c>
      <c r="AR89" t="s">
        <v>118</v>
      </c>
      <c r="AS89" t="s">
        <v>121</v>
      </c>
      <c r="AT89" t="s">
        <v>211</v>
      </c>
      <c r="AU89" t="s">
        <v>333</v>
      </c>
      <c r="AV89" t="s">
        <v>48</v>
      </c>
      <c r="AW89">
        <v>1</v>
      </c>
      <c r="BB89">
        <v>0.77655172413793094</v>
      </c>
      <c r="BC89" t="s">
        <v>70</v>
      </c>
      <c r="BF89" t="s">
        <v>118</v>
      </c>
      <c r="BG89" t="s">
        <v>121</v>
      </c>
      <c r="BH89" t="s">
        <v>333</v>
      </c>
      <c r="BI89">
        <v>2844</v>
      </c>
      <c r="BJ89">
        <v>1</v>
      </c>
      <c r="BK89" t="s">
        <v>211</v>
      </c>
      <c r="BL89" t="s">
        <v>178</v>
      </c>
      <c r="BM89">
        <v>0.77655172413793094</v>
      </c>
      <c r="BN89" t="s">
        <v>70</v>
      </c>
      <c r="BO89" t="s">
        <v>193</v>
      </c>
      <c r="BP89">
        <v>3581.4549999999999</v>
      </c>
    </row>
    <row r="90" spans="1:68" ht="16.5">
      <c r="A90" s="106" t="str">
        <f t="shared" si="53"/>
        <v>강화교통</v>
      </c>
      <c r="B90" s="107" t="str">
        <f t="shared" si="35"/>
        <v>한재열</v>
      </c>
      <c r="C90" s="108" t="str">
        <f t="shared" si="54"/>
        <v>F</v>
      </c>
      <c r="D90" s="109">
        <f t="shared" si="55"/>
        <v>0.6946874999999999</v>
      </c>
      <c r="E90" s="110">
        <f t="shared" si="56"/>
        <v>4474</v>
      </c>
      <c r="F90" s="243" t="str">
        <f t="shared" si="57"/>
        <v>71</v>
      </c>
      <c r="G90" s="111" t="str">
        <f t="shared" si="58"/>
        <v>78바3223</v>
      </c>
      <c r="H90" s="112">
        <f t="shared" si="59"/>
        <v>1</v>
      </c>
      <c r="I90" s="113">
        <f t="shared" si="60"/>
        <v>3606.0039999999999</v>
      </c>
      <c r="J90" s="114">
        <f t="shared" si="61"/>
        <v>1.3751053631358139E-2</v>
      </c>
      <c r="K90" s="114">
        <f t="shared" si="62"/>
        <v>0.28162222112660795</v>
      </c>
      <c r="L90" s="114">
        <f t="shared" si="63"/>
        <v>0.25984441503669992</v>
      </c>
      <c r="M90" s="115">
        <f t="shared" si="64"/>
        <v>17.614999999999998</v>
      </c>
      <c r="N90" s="116">
        <f t="shared" si="65"/>
        <v>5.5463055504098163E-2</v>
      </c>
      <c r="O90" s="116">
        <f t="shared" si="66"/>
        <v>40.404835934735516</v>
      </c>
      <c r="P90" s="229">
        <f t="shared" si="67"/>
        <v>14</v>
      </c>
      <c r="Q90" s="230">
        <f t="shared" si="68"/>
        <v>2</v>
      </c>
      <c r="R90" s="230">
        <f t="shared" si="69"/>
        <v>1457</v>
      </c>
      <c r="T90">
        <v>503</v>
      </c>
      <c r="U90">
        <v>4474</v>
      </c>
      <c r="V90" t="s">
        <v>415</v>
      </c>
      <c r="W90">
        <v>3606.0039999999999</v>
      </c>
      <c r="X90">
        <v>1622.3879999999999</v>
      </c>
      <c r="Y90">
        <v>2.2229999999999999</v>
      </c>
      <c r="Z90">
        <v>17.614999999999998</v>
      </c>
      <c r="AA90">
        <v>148.734421</v>
      </c>
      <c r="AB90">
        <v>2.045255</v>
      </c>
      <c r="AC90">
        <v>41.886918000000001</v>
      </c>
      <c r="AD90" s="1">
        <v>937</v>
      </c>
      <c r="AE90">
        <v>2</v>
      </c>
      <c r="AF90">
        <v>1457</v>
      </c>
      <c r="AG90">
        <v>81</v>
      </c>
      <c r="AH90">
        <v>24.244582000000001</v>
      </c>
      <c r="AI90">
        <v>14260.3</v>
      </c>
      <c r="AJ90">
        <v>0</v>
      </c>
      <c r="AK90">
        <v>14</v>
      </c>
      <c r="AL90">
        <v>2724</v>
      </c>
      <c r="AM90" t="s">
        <v>416</v>
      </c>
      <c r="AN90" t="s">
        <v>573</v>
      </c>
      <c r="AO90">
        <v>3606.0039999999999</v>
      </c>
      <c r="AR90" t="s">
        <v>118</v>
      </c>
      <c r="AS90" t="s">
        <v>122</v>
      </c>
      <c r="AT90" t="s">
        <v>215</v>
      </c>
      <c r="AU90" t="s">
        <v>415</v>
      </c>
      <c r="AV90" t="s">
        <v>48</v>
      </c>
      <c r="AW90">
        <v>1</v>
      </c>
      <c r="BB90">
        <v>0.6946874999999999</v>
      </c>
      <c r="BC90" t="s">
        <v>70</v>
      </c>
      <c r="BF90" t="s">
        <v>118</v>
      </c>
      <c r="BG90" t="s">
        <v>122</v>
      </c>
      <c r="BH90" t="s">
        <v>415</v>
      </c>
      <c r="BI90">
        <v>4474</v>
      </c>
      <c r="BJ90">
        <v>1</v>
      </c>
      <c r="BK90" t="s">
        <v>215</v>
      </c>
      <c r="BL90" t="s">
        <v>178</v>
      </c>
      <c r="BM90">
        <v>0.6946874999999999</v>
      </c>
      <c r="BN90" t="s">
        <v>70</v>
      </c>
      <c r="BO90" t="s">
        <v>193</v>
      </c>
      <c r="BP90">
        <v>3606.0039999999999</v>
      </c>
    </row>
    <row r="91" spans="1:68" ht="16.5">
      <c r="A91" s="122" t="str">
        <f t="shared" si="53"/>
        <v>강화교통</v>
      </c>
      <c r="B91" s="123" t="str">
        <f t="shared" si="35"/>
        <v>허태록</v>
      </c>
      <c r="C91" s="124" t="str">
        <f t="shared" si="54"/>
        <v>F</v>
      </c>
      <c r="D91" s="125">
        <f t="shared" si="55"/>
        <v>0.79873293821555558</v>
      </c>
      <c r="E91" s="126">
        <f t="shared" si="56"/>
        <v>9725</v>
      </c>
      <c r="F91" s="242" t="str">
        <f t="shared" si="57"/>
        <v>70</v>
      </c>
      <c r="G91" s="127" t="str">
        <f t="shared" si="58"/>
        <v>78바3202</v>
      </c>
      <c r="H91" s="128">
        <f t="shared" si="59"/>
        <v>3</v>
      </c>
      <c r="I91" s="129">
        <f t="shared" si="60"/>
        <v>1691.5139999999999</v>
      </c>
      <c r="J91" s="130">
        <f t="shared" si="61"/>
        <v>1.8513371481265046E-2</v>
      </c>
      <c r="K91" s="130">
        <f t="shared" si="62"/>
        <v>0.31331733789462074</v>
      </c>
      <c r="L91" s="130">
        <f t="shared" si="63"/>
        <v>0.22169488399150111</v>
      </c>
      <c r="M91" s="131">
        <f t="shared" si="64"/>
        <v>18.850000000000001</v>
      </c>
      <c r="N91" s="132">
        <f t="shared" si="65"/>
        <v>0</v>
      </c>
      <c r="O91" s="132">
        <f t="shared" si="66"/>
        <v>32.278775109162559</v>
      </c>
      <c r="P91" s="227">
        <f t="shared" si="67"/>
        <v>11</v>
      </c>
      <c r="Q91" s="228">
        <f t="shared" si="68"/>
        <v>0</v>
      </c>
      <c r="R91" s="228">
        <f t="shared" si="69"/>
        <v>546</v>
      </c>
      <c r="T91">
        <v>503</v>
      </c>
      <c r="U91">
        <v>9725</v>
      </c>
      <c r="V91" t="s">
        <v>335</v>
      </c>
      <c r="W91">
        <v>1691.5139999999999</v>
      </c>
      <c r="X91">
        <v>801.01199999999994</v>
      </c>
      <c r="Y91">
        <v>2.1120000000000001</v>
      </c>
      <c r="Z91">
        <v>18.850000000000001</v>
      </c>
      <c r="AA91">
        <v>72.544431000000003</v>
      </c>
      <c r="AB91">
        <v>1.3430420000000001</v>
      </c>
      <c r="AC91">
        <v>22.729427999999999</v>
      </c>
      <c r="AD91" s="1">
        <v>375</v>
      </c>
      <c r="AE91">
        <v>0</v>
      </c>
      <c r="AF91">
        <v>546</v>
      </c>
      <c r="AG91">
        <v>85</v>
      </c>
      <c r="AH91">
        <v>23.316938</v>
      </c>
      <c r="AI91">
        <v>6579.8</v>
      </c>
      <c r="AJ91">
        <v>30.8</v>
      </c>
      <c r="AK91">
        <v>11</v>
      </c>
      <c r="AL91">
        <v>5993</v>
      </c>
      <c r="AM91" t="s">
        <v>336</v>
      </c>
      <c r="AN91" t="s">
        <v>574</v>
      </c>
      <c r="AO91">
        <v>1122.69</v>
      </c>
      <c r="AR91" t="s">
        <v>118</v>
      </c>
      <c r="AS91" t="s">
        <v>121</v>
      </c>
      <c r="AT91" t="s">
        <v>203</v>
      </c>
      <c r="AU91" t="s">
        <v>335</v>
      </c>
      <c r="AV91" t="s">
        <v>48</v>
      </c>
      <c r="AW91">
        <v>3</v>
      </c>
      <c r="BB91">
        <v>0.79873293821555558</v>
      </c>
      <c r="BC91" t="s">
        <v>70</v>
      </c>
      <c r="BF91" t="s">
        <v>118</v>
      </c>
      <c r="BG91" t="s">
        <v>121</v>
      </c>
      <c r="BH91" t="s">
        <v>335</v>
      </c>
      <c r="BI91">
        <v>9725</v>
      </c>
      <c r="BJ91">
        <v>3</v>
      </c>
      <c r="BK91" t="s">
        <v>203</v>
      </c>
      <c r="BL91" t="s">
        <v>204</v>
      </c>
      <c r="BM91">
        <v>0.79873293821555558</v>
      </c>
      <c r="BN91" t="s">
        <v>70</v>
      </c>
      <c r="BO91" t="s">
        <v>193</v>
      </c>
      <c r="BP91">
        <v>1691.5139999999999</v>
      </c>
    </row>
    <row r="92" spans="1:68" ht="16.5">
      <c r="A92" s="106" t="str">
        <f t="shared" si="53"/>
        <v>강화교통</v>
      </c>
      <c r="B92" s="107" t="str">
        <f t="shared" si="35"/>
        <v>홍성운</v>
      </c>
      <c r="C92" s="108" t="str">
        <f t="shared" si="54"/>
        <v>B</v>
      </c>
      <c r="D92" s="109">
        <f t="shared" si="55"/>
        <v>0.93692307692307686</v>
      </c>
      <c r="E92" s="110">
        <f t="shared" si="56"/>
        <v>2007</v>
      </c>
      <c r="F92" s="243" t="str">
        <f t="shared" si="57"/>
        <v>800</v>
      </c>
      <c r="G92" s="111" t="str">
        <f t="shared" si="58"/>
        <v>78바3228</v>
      </c>
      <c r="H92" s="112">
        <f t="shared" si="59"/>
        <v>1</v>
      </c>
      <c r="I92" s="113">
        <f t="shared" si="60"/>
        <v>2639.8620000000001</v>
      </c>
      <c r="J92" s="114">
        <f t="shared" si="61"/>
        <v>9.1038166715841883E-3</v>
      </c>
      <c r="K92" s="114">
        <f t="shared" si="62"/>
        <v>0.34448543353845934</v>
      </c>
      <c r="L92" s="114">
        <f t="shared" si="63"/>
        <v>0.257589222466932</v>
      </c>
      <c r="M92" s="115">
        <f t="shared" si="64"/>
        <v>10.813000000000001</v>
      </c>
      <c r="N92" s="116">
        <f t="shared" si="65"/>
        <v>0.60609228815748695</v>
      </c>
      <c r="O92" s="116">
        <f t="shared" si="66"/>
        <v>27.842364487234558</v>
      </c>
      <c r="P92" s="229">
        <f t="shared" si="67"/>
        <v>8</v>
      </c>
      <c r="Q92" s="230">
        <f t="shared" si="68"/>
        <v>16</v>
      </c>
      <c r="R92" s="230">
        <f t="shared" si="69"/>
        <v>735</v>
      </c>
      <c r="T92">
        <v>503</v>
      </c>
      <c r="U92">
        <v>2007</v>
      </c>
      <c r="V92" t="s">
        <v>393</v>
      </c>
      <c r="W92">
        <v>2639.8620000000001</v>
      </c>
      <c r="X92">
        <v>1083.838</v>
      </c>
      <c r="Y92">
        <v>2.4359999999999999</v>
      </c>
      <c r="Z92">
        <v>10.813000000000001</v>
      </c>
      <c r="AA92">
        <v>132.726091</v>
      </c>
      <c r="AB92">
        <v>1.2083140000000001</v>
      </c>
      <c r="AC92">
        <v>45.722205000000002</v>
      </c>
      <c r="AD92" s="1">
        <v>680</v>
      </c>
      <c r="AE92">
        <v>16</v>
      </c>
      <c r="AF92">
        <v>735</v>
      </c>
      <c r="AG92">
        <v>90</v>
      </c>
      <c r="AH92">
        <v>19.889548000000001</v>
      </c>
      <c r="AI92">
        <v>6519.9</v>
      </c>
      <c r="AJ92">
        <v>109.8</v>
      </c>
      <c r="AK92">
        <v>8</v>
      </c>
      <c r="AL92">
        <v>1004</v>
      </c>
      <c r="AM92" t="s">
        <v>394</v>
      </c>
      <c r="AN92" t="s">
        <v>575</v>
      </c>
      <c r="AO92">
        <v>2639.8620000000001</v>
      </c>
      <c r="AR92" t="s">
        <v>118</v>
      </c>
      <c r="AS92" t="s">
        <v>123</v>
      </c>
      <c r="AT92" t="s">
        <v>346</v>
      </c>
      <c r="AU92" t="s">
        <v>393</v>
      </c>
      <c r="AV92" t="s">
        <v>48</v>
      </c>
      <c r="AW92">
        <v>1</v>
      </c>
      <c r="BB92">
        <v>0.93692307692307686</v>
      </c>
      <c r="BC92" t="s">
        <v>68</v>
      </c>
      <c r="BF92" t="s">
        <v>118</v>
      </c>
      <c r="BG92" t="s">
        <v>123</v>
      </c>
      <c r="BH92" t="s">
        <v>393</v>
      </c>
      <c r="BI92">
        <v>2007</v>
      </c>
      <c r="BJ92">
        <v>1</v>
      </c>
      <c r="BK92" t="s">
        <v>346</v>
      </c>
      <c r="BL92" t="s">
        <v>178</v>
      </c>
      <c r="BM92">
        <v>0.93692307692307686</v>
      </c>
      <c r="BN92" t="s">
        <v>68</v>
      </c>
      <c r="BO92" t="s">
        <v>179</v>
      </c>
      <c r="BP92">
        <v>2639.8620000000001</v>
      </c>
    </row>
    <row r="93" spans="1:68" ht="16.5">
      <c r="A93" s="122" t="str">
        <f t="shared" si="53"/>
        <v>강화교통</v>
      </c>
      <c r="B93" s="123" t="str">
        <f t="shared" si="35"/>
        <v>황용주</v>
      </c>
      <c r="C93" s="124" t="str">
        <f t="shared" si="54"/>
        <v>F</v>
      </c>
      <c r="D93" s="125">
        <f t="shared" si="55"/>
        <v>0.75615384615384607</v>
      </c>
      <c r="E93" s="126">
        <f t="shared" si="56"/>
        <v>1707</v>
      </c>
      <c r="F93" s="242" t="str">
        <f t="shared" si="57"/>
        <v>17</v>
      </c>
      <c r="G93" s="127" t="str">
        <f t="shared" si="58"/>
        <v>70바3719</v>
      </c>
      <c r="H93" s="128">
        <f t="shared" si="59"/>
        <v>1</v>
      </c>
      <c r="I93" s="129">
        <f t="shared" si="60"/>
        <v>2074.3490000000002</v>
      </c>
      <c r="J93" s="130">
        <f t="shared" si="61"/>
        <v>1.4527104505255937E-2</v>
      </c>
      <c r="K93" s="130">
        <f t="shared" si="62"/>
        <v>0.36649537494205359</v>
      </c>
      <c r="L93" s="130">
        <f t="shared" si="63"/>
        <v>0.21404305639986326</v>
      </c>
      <c r="M93" s="131">
        <f t="shared" si="64"/>
        <v>12.422000000000001</v>
      </c>
      <c r="N93" s="132">
        <f t="shared" si="65"/>
        <v>0.14462368675666437</v>
      </c>
      <c r="O93" s="132">
        <f t="shared" si="66"/>
        <v>4.0976711247721571</v>
      </c>
      <c r="P93" s="227">
        <f t="shared" si="67"/>
        <v>14</v>
      </c>
      <c r="Q93" s="228">
        <f t="shared" si="68"/>
        <v>3</v>
      </c>
      <c r="R93" s="228">
        <f t="shared" si="69"/>
        <v>85</v>
      </c>
      <c r="T93">
        <v>503</v>
      </c>
      <c r="U93">
        <v>1707</v>
      </c>
      <c r="V93" t="s">
        <v>337</v>
      </c>
      <c r="W93">
        <v>2074.3490000000002</v>
      </c>
      <c r="X93">
        <v>1055.259</v>
      </c>
      <c r="Y93">
        <v>1.966</v>
      </c>
      <c r="Z93">
        <v>12.422000000000001</v>
      </c>
      <c r="AA93">
        <v>142.241353</v>
      </c>
      <c r="AB93">
        <v>2.0663550000000002</v>
      </c>
      <c r="AC93">
        <v>52.130797999999999</v>
      </c>
      <c r="AD93" s="1">
        <v>444</v>
      </c>
      <c r="AE93">
        <v>3</v>
      </c>
      <c r="AF93">
        <v>85</v>
      </c>
      <c r="AG93">
        <v>69</v>
      </c>
      <c r="AH93">
        <v>14.583304</v>
      </c>
      <c r="AI93">
        <v>279.89999999999998</v>
      </c>
      <c r="AJ93">
        <v>0</v>
      </c>
      <c r="AK93">
        <v>14</v>
      </c>
      <c r="AL93">
        <v>8843</v>
      </c>
      <c r="AM93" t="s">
        <v>338</v>
      </c>
      <c r="AN93" t="s">
        <v>576</v>
      </c>
      <c r="AO93">
        <v>2074.3490000000002</v>
      </c>
      <c r="AR93" t="s">
        <v>118</v>
      </c>
      <c r="AS93" t="s">
        <v>119</v>
      </c>
      <c r="AT93" t="s">
        <v>196</v>
      </c>
      <c r="AU93" t="s">
        <v>337</v>
      </c>
      <c r="AV93" t="s">
        <v>48</v>
      </c>
      <c r="AW93">
        <v>1</v>
      </c>
      <c r="BB93">
        <v>0.75615384615384607</v>
      </c>
      <c r="BC93" t="s">
        <v>70</v>
      </c>
      <c r="BF93" t="s">
        <v>118</v>
      </c>
      <c r="BG93" t="s">
        <v>119</v>
      </c>
      <c r="BH93" t="s">
        <v>337</v>
      </c>
      <c r="BI93">
        <v>1707</v>
      </c>
      <c r="BJ93">
        <v>1</v>
      </c>
      <c r="BK93" t="s">
        <v>196</v>
      </c>
      <c r="BL93" t="s">
        <v>178</v>
      </c>
      <c r="BM93">
        <v>0.75615384615384607</v>
      </c>
      <c r="BN93" t="s">
        <v>70</v>
      </c>
      <c r="BO93" t="s">
        <v>193</v>
      </c>
      <c r="BP93">
        <v>2074.3490000000002</v>
      </c>
    </row>
    <row r="94" spans="1:68" ht="16.5">
      <c r="A94" s="106" t="str">
        <f t="shared" si="53"/>
        <v>강화교통</v>
      </c>
      <c r="B94" s="107" t="str">
        <f t="shared" si="35"/>
        <v>황원구</v>
      </c>
      <c r="C94" s="108" t="str">
        <f t="shared" si="54"/>
        <v>F</v>
      </c>
      <c r="D94" s="109">
        <f t="shared" si="55"/>
        <v>0.7923637429651299</v>
      </c>
      <c r="E94" s="110">
        <f t="shared" si="56"/>
        <v>6980</v>
      </c>
      <c r="F94" s="243" t="str">
        <f t="shared" si="57"/>
        <v>60-5</v>
      </c>
      <c r="G94" s="111" t="str">
        <f t="shared" si="58"/>
        <v>78바3206</v>
      </c>
      <c r="H94" s="112">
        <f t="shared" si="59"/>
        <v>6</v>
      </c>
      <c r="I94" s="113">
        <f t="shared" si="60"/>
        <v>2809.748</v>
      </c>
      <c r="J94" s="114">
        <f t="shared" si="61"/>
        <v>1.7015985616342707E-2</v>
      </c>
      <c r="K94" s="114">
        <f t="shared" si="62"/>
        <v>0.32228026191584147</v>
      </c>
      <c r="L94" s="114">
        <f t="shared" si="63"/>
        <v>0.19645889951696735</v>
      </c>
      <c r="M94" s="115">
        <f t="shared" si="64"/>
        <v>17.297999999999998</v>
      </c>
      <c r="N94" s="116">
        <f t="shared" si="65"/>
        <v>0.24913266243093687</v>
      </c>
      <c r="O94" s="116">
        <f t="shared" si="66"/>
        <v>47.869061567087151</v>
      </c>
      <c r="P94" s="229">
        <f t="shared" si="67"/>
        <v>17</v>
      </c>
      <c r="Q94" s="230">
        <f t="shared" si="68"/>
        <v>7</v>
      </c>
      <c r="R94" s="230">
        <f t="shared" si="69"/>
        <v>1345</v>
      </c>
      <c r="T94">
        <v>503</v>
      </c>
      <c r="U94">
        <v>6980</v>
      </c>
      <c r="V94" t="s">
        <v>339</v>
      </c>
      <c r="W94">
        <v>2809.748</v>
      </c>
      <c r="X94">
        <v>1236.2819999999999</v>
      </c>
      <c r="Y94">
        <v>2.2730000000000001</v>
      </c>
      <c r="Z94">
        <v>17.297999999999998</v>
      </c>
      <c r="AA94">
        <v>116.73581799999999</v>
      </c>
      <c r="AB94">
        <v>1.986375</v>
      </c>
      <c r="AC94">
        <v>37.621650000000002</v>
      </c>
      <c r="AD94" s="1">
        <v>552</v>
      </c>
      <c r="AE94">
        <v>7</v>
      </c>
      <c r="AF94">
        <v>1345</v>
      </c>
      <c r="AG94">
        <v>95</v>
      </c>
      <c r="AH94">
        <v>24.069286999999999</v>
      </c>
      <c r="AI94">
        <v>13557.8</v>
      </c>
      <c r="AJ94">
        <v>643.29999999999995</v>
      </c>
      <c r="AK94">
        <v>17</v>
      </c>
      <c r="AL94">
        <v>4136</v>
      </c>
      <c r="AM94" t="s">
        <v>340</v>
      </c>
      <c r="AN94" t="s">
        <v>577</v>
      </c>
      <c r="AO94">
        <v>765.98800000000006</v>
      </c>
      <c r="AR94" t="s">
        <v>118</v>
      </c>
      <c r="AS94" t="s">
        <v>120</v>
      </c>
      <c r="AT94" t="s">
        <v>199</v>
      </c>
      <c r="AU94" t="s">
        <v>339</v>
      </c>
      <c r="AV94" t="s">
        <v>48</v>
      </c>
      <c r="AW94">
        <v>6</v>
      </c>
      <c r="BB94">
        <v>0.7923637429651299</v>
      </c>
      <c r="BC94" t="s">
        <v>70</v>
      </c>
      <c r="BF94" t="s">
        <v>118</v>
      </c>
      <c r="BG94" t="s">
        <v>120</v>
      </c>
      <c r="BH94" t="s">
        <v>339</v>
      </c>
      <c r="BI94">
        <v>6980</v>
      </c>
      <c r="BJ94">
        <v>6</v>
      </c>
      <c r="BK94" t="s">
        <v>199</v>
      </c>
      <c r="BL94" t="s">
        <v>345</v>
      </c>
      <c r="BM94">
        <v>0.7923637429651299</v>
      </c>
      <c r="BN94" t="s">
        <v>70</v>
      </c>
      <c r="BO94" t="s">
        <v>193</v>
      </c>
      <c r="BP94">
        <v>2809.748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94">
    <cfRule type="containsText" dxfId="21" priority="1" operator="containsText" text="F">
      <formula>NOT(ISERROR(SEARCH("F",C5)))</formula>
    </cfRule>
    <cfRule type="containsText" dxfId="20" priority="2" operator="containsText" text="D">
      <formula>NOT(ISERROR(SEARCH("D",C5)))</formula>
    </cfRule>
    <cfRule type="containsText" dxfId="19" priority="3" operator="containsText" text="C">
      <formula>NOT(ISERROR(SEARCH("C",C5)))</formula>
    </cfRule>
    <cfRule type="containsText" dxfId="18" priority="4" operator="containsText" text="B">
      <formula>NOT(ISERROR(SEARCH("B",C5)))</formula>
    </cfRule>
    <cfRule type="containsText" dxfId="17" priority="5" operator="containsText" text="A">
      <formula>NOT(ISERROR(SEARCH("A",C5)))</formula>
    </cfRule>
    <cfRule type="containsText" dxfId="1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78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98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461</v>
      </c>
      <c r="B2" s="34"/>
      <c r="C2" s="97"/>
      <c r="D2" s="104"/>
      <c r="E2" s="10"/>
      <c r="F2" s="37"/>
      <c r="G2" s="10"/>
      <c r="H2" s="10"/>
      <c r="I2" s="10"/>
      <c r="J2" s="10"/>
    </row>
    <row r="4" spans="1:18" ht="26.25">
      <c r="A4" s="231" t="s">
        <v>462</v>
      </c>
      <c r="B4" s="35"/>
      <c r="C4" s="99"/>
      <c r="D4" s="103"/>
      <c r="E4" s="11"/>
      <c r="F4" s="8"/>
      <c r="H4" s="11"/>
    </row>
    <row r="5" spans="1:18" ht="26.25">
      <c r="A5" s="167" t="s">
        <v>463</v>
      </c>
    </row>
    <row r="6" spans="1:18" ht="17.25">
      <c r="A6" s="168" t="s">
        <v>464</v>
      </c>
    </row>
    <row r="7" spans="1:18" ht="17.25">
      <c r="A7" s="168"/>
    </row>
    <row r="8" spans="1:18" ht="17.25">
      <c r="A8" s="170" t="s">
        <v>395</v>
      </c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</row>
    <row r="9" spans="1:18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</row>
    <row r="10" spans="1:18">
      <c r="A10" s="171" t="s">
        <v>465</v>
      </c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</row>
    <row r="11" spans="1:18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</row>
    <row r="13" spans="1:18" ht="37.5" customHeight="1">
      <c r="A13" s="279" t="s">
        <v>0</v>
      </c>
      <c r="B13" s="280" t="s">
        <v>74</v>
      </c>
      <c r="C13" s="276" t="s">
        <v>65</v>
      </c>
      <c r="D13" s="276" t="s">
        <v>161</v>
      </c>
      <c r="E13" s="281" t="s">
        <v>147</v>
      </c>
      <c r="F13" s="280" t="s">
        <v>152</v>
      </c>
      <c r="G13" s="281" t="s">
        <v>150</v>
      </c>
      <c r="H13" s="281" t="s">
        <v>154</v>
      </c>
      <c r="I13" s="277" t="s">
        <v>156</v>
      </c>
      <c r="J13" s="281" t="s">
        <v>11</v>
      </c>
      <c r="K13" s="281" t="s">
        <v>12</v>
      </c>
      <c r="L13" s="281" t="s">
        <v>13</v>
      </c>
      <c r="M13" s="281" t="s">
        <v>105</v>
      </c>
      <c r="N13" s="281" t="s">
        <v>6</v>
      </c>
      <c r="O13" s="281" t="s">
        <v>7</v>
      </c>
      <c r="P13" s="281" t="s">
        <v>184</v>
      </c>
      <c r="Q13" s="282" t="s">
        <v>186</v>
      </c>
      <c r="R13" s="282" t="s">
        <v>187</v>
      </c>
    </row>
    <row r="14" spans="1:18" ht="16.5">
      <c r="A14" s="260" t="s">
        <v>118</v>
      </c>
      <c r="B14" s="261">
        <v>1722</v>
      </c>
      <c r="C14" s="258" t="s">
        <v>67</v>
      </c>
      <c r="D14" s="259">
        <v>0.81797259114595655</v>
      </c>
      <c r="E14" s="262">
        <v>1722</v>
      </c>
      <c r="F14" s="256" t="s">
        <v>119</v>
      </c>
      <c r="G14" s="263" t="s">
        <v>194</v>
      </c>
      <c r="H14" s="264">
        <v>2</v>
      </c>
      <c r="I14" s="257">
        <v>527.91700000000003</v>
      </c>
      <c r="J14" s="278">
        <v>5.9818321742987138E-2</v>
      </c>
      <c r="K14" s="278">
        <v>0.34225166980985727</v>
      </c>
      <c r="L14" s="278">
        <v>0.18563524190355679</v>
      </c>
      <c r="M14" s="283">
        <v>12.387</v>
      </c>
      <c r="N14" s="265">
        <v>0</v>
      </c>
      <c r="O14" s="265">
        <v>6.250982635527933</v>
      </c>
      <c r="P14" s="284">
        <v>1</v>
      </c>
      <c r="Q14" s="285">
        <v>0</v>
      </c>
      <c r="R14" s="285">
        <v>33</v>
      </c>
    </row>
    <row r="15" spans="1:18" ht="16.5">
      <c r="A15" s="260" t="s">
        <v>118</v>
      </c>
      <c r="B15" s="261">
        <v>4405</v>
      </c>
      <c r="C15" s="258" t="s">
        <v>70</v>
      </c>
      <c r="D15" s="259">
        <v>0.79658056410464972</v>
      </c>
      <c r="E15" s="262">
        <v>4405</v>
      </c>
      <c r="F15" s="256" t="s">
        <v>123</v>
      </c>
      <c r="G15" s="263" t="s">
        <v>346</v>
      </c>
      <c r="H15" s="264">
        <v>4</v>
      </c>
      <c r="I15" s="257">
        <v>2050.8019999999997</v>
      </c>
      <c r="J15" s="278">
        <v>2.8563801948724134E-2</v>
      </c>
      <c r="K15" s="278">
        <v>0.3608252485748053</v>
      </c>
      <c r="L15" s="278">
        <v>0.21455021011292166</v>
      </c>
      <c r="M15" s="283">
        <v>16.968</v>
      </c>
      <c r="N15" s="265">
        <v>0.63389834806090506</v>
      </c>
      <c r="O15" s="265">
        <v>24.380705694650196</v>
      </c>
      <c r="P15" s="284">
        <v>23</v>
      </c>
      <c r="Q15" s="285">
        <v>13</v>
      </c>
      <c r="R15" s="285">
        <v>500</v>
      </c>
    </row>
    <row r="16" spans="1:18" ht="16.5">
      <c r="A16" s="260" t="s">
        <v>118</v>
      </c>
      <c r="B16" s="261" t="s">
        <v>233</v>
      </c>
      <c r="C16" s="258" t="s">
        <v>70</v>
      </c>
      <c r="D16" s="259">
        <v>0.79480000000000006</v>
      </c>
      <c r="E16" s="262">
        <v>9345</v>
      </c>
      <c r="F16" s="256" t="s">
        <v>119</v>
      </c>
      <c r="G16" s="263" t="s">
        <v>194</v>
      </c>
      <c r="H16" s="264">
        <v>1</v>
      </c>
      <c r="I16" s="257">
        <v>2118.3960000000002</v>
      </c>
      <c r="J16" s="278">
        <v>1.4249438285186045E-2</v>
      </c>
      <c r="K16" s="278">
        <v>0.3716232299523104</v>
      </c>
      <c r="L16" s="278">
        <v>0.19118238516311395</v>
      </c>
      <c r="M16" s="283">
        <v>13.327999999999999</v>
      </c>
      <c r="N16" s="265">
        <v>0</v>
      </c>
      <c r="O16" s="265">
        <v>0.99131607121614651</v>
      </c>
      <c r="P16" s="284">
        <v>16</v>
      </c>
      <c r="Q16" s="285">
        <v>0</v>
      </c>
      <c r="R16" s="285">
        <v>21</v>
      </c>
    </row>
    <row r="17" spans="1:18" ht="16.5">
      <c r="A17" s="260" t="s">
        <v>118</v>
      </c>
      <c r="B17" s="261" t="s">
        <v>235</v>
      </c>
      <c r="C17" s="258" t="s">
        <v>70</v>
      </c>
      <c r="D17" s="259">
        <v>0.74567567567567561</v>
      </c>
      <c r="E17" s="262">
        <v>3444</v>
      </c>
      <c r="F17" s="256" t="s">
        <v>120</v>
      </c>
      <c r="G17" s="263" t="s">
        <v>200</v>
      </c>
      <c r="H17" s="264">
        <v>1</v>
      </c>
      <c r="I17" s="257">
        <v>4365.2179999999998</v>
      </c>
      <c r="J17" s="278">
        <v>3.6989295361636053E-2</v>
      </c>
      <c r="K17" s="278">
        <v>0.23677165642527195</v>
      </c>
      <c r="L17" s="278">
        <v>0.20732068822221481</v>
      </c>
      <c r="M17" s="283">
        <v>21.712</v>
      </c>
      <c r="N17" s="265">
        <v>2.2908363339471247E-2</v>
      </c>
      <c r="O17" s="265">
        <v>56.675290901851866</v>
      </c>
      <c r="P17" s="284">
        <v>39</v>
      </c>
      <c r="Q17" s="285">
        <v>1</v>
      </c>
      <c r="R17" s="285">
        <v>2474</v>
      </c>
    </row>
    <row r="18" spans="1:18" ht="16.5">
      <c r="A18" s="260" t="s">
        <v>118</v>
      </c>
      <c r="B18" s="261" t="s">
        <v>402</v>
      </c>
      <c r="C18" s="258" t="s">
        <v>67</v>
      </c>
      <c r="D18" s="259">
        <v>0.84843996746870753</v>
      </c>
      <c r="E18" s="262">
        <v>8034</v>
      </c>
      <c r="F18" s="256" t="s">
        <v>122</v>
      </c>
      <c r="G18" s="263" t="s">
        <v>217</v>
      </c>
      <c r="H18" s="264">
        <v>8</v>
      </c>
      <c r="I18" s="257">
        <v>3148.7539999999999</v>
      </c>
      <c r="J18" s="278">
        <v>1.2513529053341245E-2</v>
      </c>
      <c r="K18" s="278">
        <v>0.26954363997179992</v>
      </c>
      <c r="L18" s="278">
        <v>0.20166707211805052</v>
      </c>
      <c r="M18" s="283">
        <v>12.906000000000001</v>
      </c>
      <c r="N18" s="265">
        <v>0.19055156420603198</v>
      </c>
      <c r="O18" s="265">
        <v>12.004748544980014</v>
      </c>
      <c r="P18" s="284">
        <v>9</v>
      </c>
      <c r="Q18" s="285">
        <v>6</v>
      </c>
      <c r="R18" s="285">
        <v>378</v>
      </c>
    </row>
    <row r="19" spans="1:18" ht="16.5">
      <c r="A19" s="260" t="s">
        <v>118</v>
      </c>
      <c r="B19" s="261" t="s">
        <v>239</v>
      </c>
      <c r="C19" s="258" t="s">
        <v>70</v>
      </c>
      <c r="D19" s="259">
        <v>0.75595737771463367</v>
      </c>
      <c r="E19" s="262">
        <v>2993</v>
      </c>
      <c r="F19" s="256" t="s">
        <v>119</v>
      </c>
      <c r="G19" s="263" t="s">
        <v>196</v>
      </c>
      <c r="H19" s="264">
        <v>2</v>
      </c>
      <c r="I19" s="257">
        <v>445.70400000000001</v>
      </c>
      <c r="J19" s="278">
        <v>1.8073976525909589E-2</v>
      </c>
      <c r="K19" s="278">
        <v>0.36997560082608133</v>
      </c>
      <c r="L19" s="278">
        <v>0.17500403855473587</v>
      </c>
      <c r="M19" s="283">
        <v>13.061999999999999</v>
      </c>
      <c r="N19" s="265">
        <v>0.44872830398650226</v>
      </c>
      <c r="O19" s="265">
        <v>7.8527453197637893</v>
      </c>
      <c r="P19" s="284">
        <v>3</v>
      </c>
      <c r="Q19" s="285">
        <v>2</v>
      </c>
      <c r="R19" s="285">
        <v>35</v>
      </c>
    </row>
    <row r="20" spans="1:18" ht="16.5">
      <c r="A20" s="260" t="s">
        <v>118</v>
      </c>
      <c r="B20" s="261" t="s">
        <v>241</v>
      </c>
      <c r="C20" s="258" t="s">
        <v>67</v>
      </c>
      <c r="D20" s="259">
        <v>0.83571428571428574</v>
      </c>
      <c r="E20" s="262">
        <v>3378</v>
      </c>
      <c r="F20" s="256" t="s">
        <v>121</v>
      </c>
      <c r="G20" s="263" t="s">
        <v>208</v>
      </c>
      <c r="H20" s="264">
        <v>1</v>
      </c>
      <c r="I20" s="257">
        <v>2510.6120000000001</v>
      </c>
      <c r="J20" s="278">
        <v>8.012411123258345E-3</v>
      </c>
      <c r="K20" s="278">
        <v>0.29797302159684091</v>
      </c>
      <c r="L20" s="278">
        <v>0.21747685424908347</v>
      </c>
      <c r="M20" s="283">
        <v>13.284000000000001</v>
      </c>
      <c r="N20" s="265">
        <v>2.7085029466918824</v>
      </c>
      <c r="O20" s="265">
        <v>3.5847833117980792</v>
      </c>
      <c r="P20" s="284">
        <v>5</v>
      </c>
      <c r="Q20" s="285">
        <v>68</v>
      </c>
      <c r="R20" s="285">
        <v>90</v>
      </c>
    </row>
    <row r="21" spans="1:18" ht="16.5">
      <c r="A21" s="260" t="s">
        <v>118</v>
      </c>
      <c r="B21" s="261" t="s">
        <v>243</v>
      </c>
      <c r="C21" s="258" t="s">
        <v>70</v>
      </c>
      <c r="D21" s="259">
        <v>0.72892857142857148</v>
      </c>
      <c r="E21" s="262">
        <v>972</v>
      </c>
      <c r="F21" s="256" t="s">
        <v>121</v>
      </c>
      <c r="G21" s="263" t="s">
        <v>206</v>
      </c>
      <c r="H21" s="264">
        <v>1</v>
      </c>
      <c r="I21" s="257">
        <v>1017.948</v>
      </c>
      <c r="J21" s="278">
        <v>1.8755093807441579E-2</v>
      </c>
      <c r="K21" s="278">
        <v>0.31626839212470403</v>
      </c>
      <c r="L21" s="278">
        <v>0.19057947950189991</v>
      </c>
      <c r="M21" s="283">
        <v>18.201000000000001</v>
      </c>
      <c r="N21" s="265">
        <v>0</v>
      </c>
      <c r="O21" s="265">
        <v>36.838816914027042</v>
      </c>
      <c r="P21" s="284">
        <v>10</v>
      </c>
      <c r="Q21" s="285">
        <v>0</v>
      </c>
      <c r="R21" s="285">
        <v>375</v>
      </c>
    </row>
    <row r="22" spans="1:18" ht="16.5">
      <c r="A22" s="260" t="s">
        <v>118</v>
      </c>
      <c r="B22" s="261" t="s">
        <v>355</v>
      </c>
      <c r="C22" s="258" t="s">
        <v>70</v>
      </c>
      <c r="D22" s="259">
        <v>0.69333333333333336</v>
      </c>
      <c r="E22" s="262">
        <v>8368</v>
      </c>
      <c r="F22" s="256" t="s">
        <v>123</v>
      </c>
      <c r="G22" s="263" t="s">
        <v>225</v>
      </c>
      <c r="H22" s="264">
        <v>1</v>
      </c>
      <c r="I22" s="257">
        <v>4028.98</v>
      </c>
      <c r="J22" s="278">
        <v>2.4827429959069669E-2</v>
      </c>
      <c r="K22" s="278">
        <v>0.35435638640885958</v>
      </c>
      <c r="L22" s="278">
        <v>0.24646436567071567</v>
      </c>
      <c r="M22" s="283">
        <v>20.260999999999999</v>
      </c>
      <c r="N22" s="265">
        <v>0.17374124468227689</v>
      </c>
      <c r="O22" s="265">
        <v>23.827370699283691</v>
      </c>
      <c r="P22" s="284">
        <v>11</v>
      </c>
      <c r="Q22" s="285">
        <v>7</v>
      </c>
      <c r="R22" s="285">
        <v>960</v>
      </c>
    </row>
    <row r="23" spans="1:18" ht="16.5">
      <c r="A23" s="260" t="s">
        <v>118</v>
      </c>
      <c r="B23" s="261" t="s">
        <v>173</v>
      </c>
      <c r="C23" s="258" t="s">
        <v>70</v>
      </c>
      <c r="D23" s="259">
        <v>0.69593199280689133</v>
      </c>
      <c r="E23" s="262">
        <v>2724</v>
      </c>
      <c r="F23" s="256" t="s">
        <v>122</v>
      </c>
      <c r="G23" s="263" t="s">
        <v>221</v>
      </c>
      <c r="H23" s="264">
        <v>5</v>
      </c>
      <c r="I23" s="257">
        <v>3547.5039999999999</v>
      </c>
      <c r="J23" s="278">
        <v>9.2382849322247725E-3</v>
      </c>
      <c r="K23" s="278">
        <v>0.32413975060069594</v>
      </c>
      <c r="L23" s="278">
        <v>0.24806173580072075</v>
      </c>
      <c r="M23" s="283">
        <v>19.056999999999999</v>
      </c>
      <c r="N23" s="265">
        <v>0.22551066890974614</v>
      </c>
      <c r="O23" s="265">
        <v>22.29736738845115</v>
      </c>
      <c r="P23" s="284">
        <v>19</v>
      </c>
      <c r="Q23" s="285">
        <v>8</v>
      </c>
      <c r="R23" s="285">
        <v>1261</v>
      </c>
    </row>
    <row r="24" spans="1:18" ht="16.5">
      <c r="A24" s="260" t="s">
        <v>118</v>
      </c>
      <c r="B24" s="261" t="s">
        <v>430</v>
      </c>
      <c r="C24" s="258" t="s">
        <v>70</v>
      </c>
      <c r="D24" s="259">
        <v>0.74972972972972973</v>
      </c>
      <c r="E24" s="262">
        <v>7905</v>
      </c>
      <c r="F24" s="256" t="s">
        <v>120</v>
      </c>
      <c r="G24" s="263" t="s">
        <v>201</v>
      </c>
      <c r="H24" s="264">
        <v>1</v>
      </c>
      <c r="I24" s="257">
        <v>5679.53</v>
      </c>
      <c r="J24" s="278">
        <v>1.8522489045489338E-2</v>
      </c>
      <c r="K24" s="278">
        <v>0.25827887855793791</v>
      </c>
      <c r="L24" s="278">
        <v>0.16797164554109231</v>
      </c>
      <c r="M24" s="283">
        <v>18.184000000000001</v>
      </c>
      <c r="N24" s="265">
        <v>0</v>
      </c>
      <c r="O24" s="265">
        <v>26.304993547001249</v>
      </c>
      <c r="P24" s="284">
        <v>56</v>
      </c>
      <c r="Q24" s="285">
        <v>0</v>
      </c>
      <c r="R24" s="285">
        <v>1494</v>
      </c>
    </row>
    <row r="25" spans="1:18" ht="16.5">
      <c r="A25" s="260" t="s">
        <v>118</v>
      </c>
      <c r="B25" s="261" t="s">
        <v>248</v>
      </c>
      <c r="C25" s="258" t="s">
        <v>70</v>
      </c>
      <c r="D25" s="259">
        <v>0.79285714285714293</v>
      </c>
      <c r="E25" s="262">
        <v>1658</v>
      </c>
      <c r="F25" s="256" t="s">
        <v>121</v>
      </c>
      <c r="G25" s="263" t="s">
        <v>207</v>
      </c>
      <c r="H25" s="264">
        <v>1</v>
      </c>
      <c r="I25" s="257">
        <v>3444.4270000000001</v>
      </c>
      <c r="J25" s="278">
        <v>1.2820518153713021E-2</v>
      </c>
      <c r="K25" s="278">
        <v>0.30555641623657925</v>
      </c>
      <c r="L25" s="278">
        <v>0.14138781283505208</v>
      </c>
      <c r="M25" s="283">
        <v>18.202999999999999</v>
      </c>
      <c r="N25" s="265">
        <v>0</v>
      </c>
      <c r="O25" s="265">
        <v>38.409871946770828</v>
      </c>
      <c r="P25" s="284">
        <v>10</v>
      </c>
      <c r="Q25" s="285">
        <v>0</v>
      </c>
      <c r="R25" s="285">
        <v>1323</v>
      </c>
    </row>
    <row r="26" spans="1:18" ht="16.5" customHeight="1">
      <c r="A26" s="260" t="s">
        <v>118</v>
      </c>
      <c r="B26" s="261" t="s">
        <v>250</v>
      </c>
      <c r="C26" s="258" t="s">
        <v>70</v>
      </c>
      <c r="D26" s="259">
        <v>0.71512095083406313</v>
      </c>
      <c r="E26" s="262">
        <v>4106</v>
      </c>
      <c r="F26" s="256" t="s">
        <v>122</v>
      </c>
      <c r="G26" s="263" t="s">
        <v>220</v>
      </c>
      <c r="H26" s="264">
        <v>2</v>
      </c>
      <c r="I26" s="257">
        <v>3653.3590000000004</v>
      </c>
      <c r="J26" s="278">
        <v>9.2929753322966487E-3</v>
      </c>
      <c r="K26" s="278">
        <v>0.28731307667357314</v>
      </c>
      <c r="L26" s="278">
        <v>0.16724335057135092</v>
      </c>
      <c r="M26" s="283">
        <v>16.552</v>
      </c>
      <c r="N26" s="265">
        <v>2.7372070469942864E-2</v>
      </c>
      <c r="O26" s="265">
        <v>39.005200419668583</v>
      </c>
      <c r="P26" s="284">
        <v>24</v>
      </c>
      <c r="Q26" s="285">
        <v>1</v>
      </c>
      <c r="R26" s="285">
        <v>1425</v>
      </c>
    </row>
    <row r="27" spans="1:18" ht="16.5">
      <c r="A27" s="260" t="s">
        <v>118</v>
      </c>
      <c r="B27" s="261" t="s">
        <v>440</v>
      </c>
      <c r="C27" s="258" t="s">
        <v>70</v>
      </c>
      <c r="D27" s="259">
        <v>0.6826923076923076</v>
      </c>
      <c r="E27" s="262">
        <v>9601</v>
      </c>
      <c r="F27" s="256" t="s">
        <v>119</v>
      </c>
      <c r="G27" s="263" t="s">
        <v>196</v>
      </c>
      <c r="H27" s="264">
        <v>1</v>
      </c>
      <c r="I27" s="257">
        <v>442.92599999999999</v>
      </c>
      <c r="J27" s="278">
        <v>1.5638959525591811E-2</v>
      </c>
      <c r="K27" s="278">
        <v>0.38385671456959847</v>
      </c>
      <c r="L27" s="278">
        <v>0.19190564563832332</v>
      </c>
      <c r="M27" s="283">
        <v>14.875</v>
      </c>
      <c r="N27" s="265">
        <v>0</v>
      </c>
      <c r="O27" s="265">
        <v>4.9669696518154272</v>
      </c>
      <c r="P27" s="284">
        <v>0</v>
      </c>
      <c r="Q27" s="285">
        <v>0</v>
      </c>
      <c r="R27" s="285">
        <v>22</v>
      </c>
    </row>
    <row r="28" spans="1:18" ht="16.5">
      <c r="A28" s="260" t="s">
        <v>118</v>
      </c>
      <c r="B28" s="261" t="s">
        <v>252</v>
      </c>
      <c r="C28" s="258" t="s">
        <v>70</v>
      </c>
      <c r="D28" s="259">
        <v>0.78846153846153832</v>
      </c>
      <c r="E28" s="262">
        <v>4684</v>
      </c>
      <c r="F28" s="256" t="s">
        <v>121</v>
      </c>
      <c r="G28" s="263" t="s">
        <v>203</v>
      </c>
      <c r="H28" s="264">
        <v>1</v>
      </c>
      <c r="I28" s="257">
        <v>2442.1410000000001</v>
      </c>
      <c r="J28" s="278">
        <v>1.5686356394669601E-2</v>
      </c>
      <c r="K28" s="278">
        <v>0.30546565738794901</v>
      </c>
      <c r="L28" s="278">
        <v>0.26124617702253883</v>
      </c>
      <c r="M28" s="283">
        <v>18.617999999999999</v>
      </c>
      <c r="N28" s="265">
        <v>0</v>
      </c>
      <c r="O28" s="265">
        <v>9.4179656293391734</v>
      </c>
      <c r="P28" s="284">
        <v>7</v>
      </c>
      <c r="Q28" s="285">
        <v>0</v>
      </c>
      <c r="R28" s="285">
        <v>230</v>
      </c>
    </row>
    <row r="29" spans="1:18" ht="16.5">
      <c r="A29" s="260" t="s">
        <v>118</v>
      </c>
      <c r="B29" s="261" t="s">
        <v>254</v>
      </c>
      <c r="C29" s="258" t="s">
        <v>70</v>
      </c>
      <c r="D29" s="259">
        <v>0.7661290322580645</v>
      </c>
      <c r="E29" s="262">
        <v>2377</v>
      </c>
      <c r="F29" s="256" t="s">
        <v>122</v>
      </c>
      <c r="G29" s="263" t="s">
        <v>218</v>
      </c>
      <c r="H29" s="264">
        <v>1</v>
      </c>
      <c r="I29" s="257">
        <v>3681.973</v>
      </c>
      <c r="J29" s="278">
        <v>1.2201224868737821E-2</v>
      </c>
      <c r="K29" s="278">
        <v>0.27184506046122742</v>
      </c>
      <c r="L29" s="278">
        <v>0.21347250509441543</v>
      </c>
      <c r="M29" s="283">
        <v>16.510000000000002</v>
      </c>
      <c r="N29" s="265">
        <v>0</v>
      </c>
      <c r="O29" s="265">
        <v>25.828543555316674</v>
      </c>
      <c r="P29" s="284">
        <v>15</v>
      </c>
      <c r="Q29" s="285">
        <v>0</v>
      </c>
      <c r="R29" s="285">
        <v>951</v>
      </c>
    </row>
    <row r="30" spans="1:18" ht="16.5">
      <c r="A30" s="260" t="s">
        <v>118</v>
      </c>
      <c r="B30" s="261" t="s">
        <v>256</v>
      </c>
      <c r="C30" s="258" t="s">
        <v>70</v>
      </c>
      <c r="D30" s="259">
        <v>0.77500401056244195</v>
      </c>
      <c r="E30" s="262">
        <v>3233</v>
      </c>
      <c r="F30" s="256" t="s">
        <v>121</v>
      </c>
      <c r="G30" s="263" t="s">
        <v>204</v>
      </c>
      <c r="H30" s="264">
        <v>2</v>
      </c>
      <c r="I30" s="257">
        <v>2318.9110000000001</v>
      </c>
      <c r="J30" s="278">
        <v>3.9176294276106818E-2</v>
      </c>
      <c r="K30" s="278">
        <v>0.27998300159665024</v>
      </c>
      <c r="L30" s="278">
        <v>0.20958113528289787</v>
      </c>
      <c r="M30" s="283">
        <v>16.59</v>
      </c>
      <c r="N30" s="265">
        <v>0</v>
      </c>
      <c r="O30" s="265">
        <v>30.143459580811854</v>
      </c>
      <c r="P30" s="284">
        <v>2</v>
      </c>
      <c r="Q30" s="285">
        <v>0</v>
      </c>
      <c r="R30" s="285">
        <v>699</v>
      </c>
    </row>
    <row r="31" spans="1:18" ht="16.5">
      <c r="A31" s="260" t="s">
        <v>118</v>
      </c>
      <c r="B31" s="261" t="s">
        <v>258</v>
      </c>
      <c r="C31" s="258" t="s">
        <v>70</v>
      </c>
      <c r="D31" s="259">
        <v>0.73601957293444609</v>
      </c>
      <c r="E31" s="262">
        <v>2557</v>
      </c>
      <c r="F31" s="256" t="s">
        <v>120</v>
      </c>
      <c r="G31" s="263" t="s">
        <v>408</v>
      </c>
      <c r="H31" s="264">
        <v>10</v>
      </c>
      <c r="I31" s="257">
        <v>23300.184000000001</v>
      </c>
      <c r="J31" s="278">
        <v>3.088840220049871E-2</v>
      </c>
      <c r="K31" s="278">
        <v>0.2540681354599883</v>
      </c>
      <c r="L31" s="278">
        <v>0.18197281188852413</v>
      </c>
      <c r="M31" s="283">
        <v>17.783000000000001</v>
      </c>
      <c r="N31" s="265">
        <v>0.45922384132245475</v>
      </c>
      <c r="O31" s="265">
        <v>25.5362790268094</v>
      </c>
      <c r="P31" s="284">
        <v>121</v>
      </c>
      <c r="Q31" s="285">
        <v>107</v>
      </c>
      <c r="R31" s="285">
        <v>5950</v>
      </c>
    </row>
    <row r="32" spans="1:18" ht="16.5">
      <c r="A32" s="260" t="s">
        <v>118</v>
      </c>
      <c r="B32" s="261" t="s">
        <v>192</v>
      </c>
      <c r="C32" s="258" t="s">
        <v>70</v>
      </c>
      <c r="D32" s="259">
        <v>0.79810810810810806</v>
      </c>
      <c r="E32" s="262">
        <v>8133</v>
      </c>
      <c r="F32" s="256" t="s">
        <v>120</v>
      </c>
      <c r="G32" s="263" t="s">
        <v>200</v>
      </c>
      <c r="H32" s="264">
        <v>1</v>
      </c>
      <c r="I32" s="257">
        <v>4893.393</v>
      </c>
      <c r="J32" s="278">
        <v>2.1068752875657452E-2</v>
      </c>
      <c r="K32" s="278">
        <v>0.20675927006662012</v>
      </c>
      <c r="L32" s="278">
        <v>0.12772323825206763</v>
      </c>
      <c r="M32" s="283">
        <v>17.667999999999999</v>
      </c>
      <c r="N32" s="265">
        <v>6.1307154360992468E-2</v>
      </c>
      <c r="O32" s="265">
        <v>7.7860086038460432</v>
      </c>
      <c r="P32" s="284">
        <v>22</v>
      </c>
      <c r="Q32" s="285">
        <v>3</v>
      </c>
      <c r="R32" s="285">
        <v>381</v>
      </c>
    </row>
    <row r="33" spans="1:18" ht="16.5">
      <c r="A33" s="260" t="s">
        <v>118</v>
      </c>
      <c r="B33" s="261" t="s">
        <v>442</v>
      </c>
      <c r="C33" s="258" t="s">
        <v>70</v>
      </c>
      <c r="D33" s="259">
        <v>0.76464285714285718</v>
      </c>
      <c r="E33" s="262">
        <v>7543</v>
      </c>
      <c r="F33" s="256" t="s">
        <v>123</v>
      </c>
      <c r="G33" s="263" t="s">
        <v>439</v>
      </c>
      <c r="H33" s="264">
        <v>1</v>
      </c>
      <c r="I33" s="257">
        <v>3195.797</v>
      </c>
      <c r="J33" s="278">
        <v>1.8897139222644459E-2</v>
      </c>
      <c r="K33" s="278">
        <v>0.31173935611228637</v>
      </c>
      <c r="L33" s="278">
        <v>0.20276632088959343</v>
      </c>
      <c r="M33" s="283">
        <v>14.031000000000001</v>
      </c>
      <c r="N33" s="265">
        <v>0.12516439561086015</v>
      </c>
      <c r="O33" s="265">
        <v>5.7575621980995662</v>
      </c>
      <c r="P33" s="284">
        <v>3</v>
      </c>
      <c r="Q33" s="285">
        <v>4</v>
      </c>
      <c r="R33" s="285">
        <v>184</v>
      </c>
    </row>
    <row r="34" spans="1:18" ht="16.5">
      <c r="A34" s="260" t="s">
        <v>118</v>
      </c>
      <c r="B34" s="261" t="s">
        <v>261</v>
      </c>
      <c r="C34" s="258" t="s">
        <v>67</v>
      </c>
      <c r="D34" s="259">
        <v>0.83919999999999995</v>
      </c>
      <c r="E34" s="262">
        <v>6409</v>
      </c>
      <c r="F34" s="256" t="s">
        <v>119</v>
      </c>
      <c r="G34" s="263" t="s">
        <v>197</v>
      </c>
      <c r="H34" s="264">
        <v>1</v>
      </c>
      <c r="I34" s="257">
        <v>555.91899999999998</v>
      </c>
      <c r="J34" s="278">
        <v>1.4569832513039919E-2</v>
      </c>
      <c r="K34" s="278">
        <v>0.35594979420008277</v>
      </c>
      <c r="L34" s="278">
        <v>0.10972821580122284</v>
      </c>
      <c r="M34" s="283">
        <v>10.62</v>
      </c>
      <c r="N34" s="265">
        <v>0</v>
      </c>
      <c r="O34" s="265">
        <v>7.1952928394244484</v>
      </c>
      <c r="P34" s="284">
        <v>3</v>
      </c>
      <c r="Q34" s="285">
        <v>0</v>
      </c>
      <c r="R34" s="285">
        <v>40</v>
      </c>
    </row>
    <row r="35" spans="1:18" ht="16.5">
      <c r="A35" s="260" t="s">
        <v>118</v>
      </c>
      <c r="B35" s="261" t="s">
        <v>263</v>
      </c>
      <c r="C35" s="258" t="s">
        <v>67</v>
      </c>
      <c r="D35" s="259">
        <v>0.83892857142857158</v>
      </c>
      <c r="E35" s="262">
        <v>6269</v>
      </c>
      <c r="F35" s="256" t="s">
        <v>121</v>
      </c>
      <c r="G35" s="263" t="s">
        <v>209</v>
      </c>
      <c r="H35" s="264">
        <v>1</v>
      </c>
      <c r="I35" s="257">
        <v>3864.6329999999998</v>
      </c>
      <c r="J35" s="278">
        <v>1.884819467158971E-2</v>
      </c>
      <c r="K35" s="278">
        <v>0.30958802280765946</v>
      </c>
      <c r="L35" s="278">
        <v>0.20597039874161402</v>
      </c>
      <c r="M35" s="283">
        <v>15.898999999999999</v>
      </c>
      <c r="N35" s="265">
        <v>2.5875678233871109E-2</v>
      </c>
      <c r="O35" s="265">
        <v>19.924272240080754</v>
      </c>
      <c r="P35" s="284">
        <v>3</v>
      </c>
      <c r="Q35" s="285">
        <v>1</v>
      </c>
      <c r="R35" s="285">
        <v>770</v>
      </c>
    </row>
    <row r="36" spans="1:18" ht="16.5">
      <c r="A36" s="260" t="s">
        <v>118</v>
      </c>
      <c r="B36" s="261" t="s">
        <v>265</v>
      </c>
      <c r="C36" s="258" t="s">
        <v>70</v>
      </c>
      <c r="D36" s="259">
        <v>0.73263157894736841</v>
      </c>
      <c r="E36" s="262">
        <v>5584</v>
      </c>
      <c r="F36" s="256" t="s">
        <v>120</v>
      </c>
      <c r="G36" s="263" t="s">
        <v>199</v>
      </c>
      <c r="H36" s="264">
        <v>1</v>
      </c>
      <c r="I36" s="257">
        <v>4889.9009999999998</v>
      </c>
      <c r="J36" s="278">
        <v>1.8107341893878175E-2</v>
      </c>
      <c r="K36" s="278">
        <v>0.2461371850979335</v>
      </c>
      <c r="L36" s="278">
        <v>0.15399084766746812</v>
      </c>
      <c r="M36" s="283">
        <v>16.504000000000001</v>
      </c>
      <c r="N36" s="265">
        <v>2.0450311775228169E-2</v>
      </c>
      <c r="O36" s="265">
        <v>20.041305539723606</v>
      </c>
      <c r="P36" s="284">
        <v>43</v>
      </c>
      <c r="Q36" s="285">
        <v>1</v>
      </c>
      <c r="R36" s="285">
        <v>980</v>
      </c>
    </row>
    <row r="37" spans="1:18" ht="16.5">
      <c r="A37" s="260" t="s">
        <v>118</v>
      </c>
      <c r="B37" s="261" t="s">
        <v>267</v>
      </c>
      <c r="C37" s="258" t="s">
        <v>70</v>
      </c>
      <c r="D37" s="259">
        <v>0.79387096774193544</v>
      </c>
      <c r="E37" s="262">
        <v>49</v>
      </c>
      <c r="F37" s="256" t="s">
        <v>122</v>
      </c>
      <c r="G37" s="263" t="s">
        <v>218</v>
      </c>
      <c r="H37" s="264">
        <v>1</v>
      </c>
      <c r="I37" s="257">
        <v>3752.5459999999998</v>
      </c>
      <c r="J37" s="278">
        <v>1.5820430946002873E-2</v>
      </c>
      <c r="K37" s="278">
        <v>0.25311256613815036</v>
      </c>
      <c r="L37" s="278">
        <v>0.21665290711959295</v>
      </c>
      <c r="M37" s="283">
        <v>16.068999999999999</v>
      </c>
      <c r="N37" s="265">
        <v>5.3297148122901095E-2</v>
      </c>
      <c r="O37" s="265">
        <v>14.896552900350855</v>
      </c>
      <c r="P37" s="284">
        <v>20</v>
      </c>
      <c r="Q37" s="285">
        <v>2</v>
      </c>
      <c r="R37" s="285">
        <v>559</v>
      </c>
    </row>
    <row r="38" spans="1:18" ht="16.5">
      <c r="A38" s="260" t="s">
        <v>118</v>
      </c>
      <c r="B38" s="261" t="s">
        <v>269</v>
      </c>
      <c r="C38" s="258" t="s">
        <v>67</v>
      </c>
      <c r="D38" s="259">
        <v>0.80666666666666664</v>
      </c>
      <c r="E38" s="262">
        <v>5906</v>
      </c>
      <c r="F38" s="256" t="s">
        <v>121</v>
      </c>
      <c r="G38" s="263" t="s">
        <v>205</v>
      </c>
      <c r="H38" s="264">
        <v>1</v>
      </c>
      <c r="I38" s="257">
        <v>3490.7370000000001</v>
      </c>
      <c r="J38" s="278">
        <v>9.4681285077555053E-3</v>
      </c>
      <c r="K38" s="278">
        <v>0.3012599441138496</v>
      </c>
      <c r="L38" s="278">
        <v>0.18276942662824497</v>
      </c>
      <c r="M38" s="283">
        <v>17.715</v>
      </c>
      <c r="N38" s="265">
        <v>5.7294491106032908E-2</v>
      </c>
      <c r="O38" s="265">
        <v>18.735298591672763</v>
      </c>
      <c r="P38" s="284">
        <v>15</v>
      </c>
      <c r="Q38" s="285">
        <v>2</v>
      </c>
      <c r="R38" s="285">
        <v>654</v>
      </c>
    </row>
    <row r="39" spans="1:18" ht="16.5">
      <c r="A39" s="260" t="s">
        <v>118</v>
      </c>
      <c r="B39" s="261" t="s">
        <v>367</v>
      </c>
      <c r="C39" s="258" t="s">
        <v>70</v>
      </c>
      <c r="D39" s="259">
        <v>0.7444736842105264</v>
      </c>
      <c r="E39" s="262">
        <v>4743</v>
      </c>
      <c r="F39" s="256" t="s">
        <v>120</v>
      </c>
      <c r="G39" s="263" t="s">
        <v>198</v>
      </c>
      <c r="H39" s="264">
        <v>1</v>
      </c>
      <c r="I39" s="257">
        <v>4524.8140000000003</v>
      </c>
      <c r="J39" s="278">
        <v>1.9962402633655878E-2</v>
      </c>
      <c r="K39" s="278">
        <v>0.22315707491852507</v>
      </c>
      <c r="L39" s="278">
        <v>0.17768686182459653</v>
      </c>
      <c r="M39" s="283">
        <v>17.120999999999999</v>
      </c>
      <c r="N39" s="265">
        <v>6.6301067844998701E-2</v>
      </c>
      <c r="O39" s="265">
        <v>17.857087606252986</v>
      </c>
      <c r="P39" s="284">
        <v>31</v>
      </c>
      <c r="Q39" s="285">
        <v>3</v>
      </c>
      <c r="R39" s="285">
        <v>808</v>
      </c>
    </row>
    <row r="40" spans="1:18" ht="16.5">
      <c r="A40" s="260" t="s">
        <v>118</v>
      </c>
      <c r="B40" s="261" t="s">
        <v>271</v>
      </c>
      <c r="C40" s="258" t="s">
        <v>70</v>
      </c>
      <c r="D40" s="259">
        <v>0.73874999999999991</v>
      </c>
      <c r="E40" s="262">
        <v>698</v>
      </c>
      <c r="F40" s="256" t="s">
        <v>122</v>
      </c>
      <c r="G40" s="263" t="s">
        <v>214</v>
      </c>
      <c r="H40" s="264">
        <v>1</v>
      </c>
      <c r="I40" s="257">
        <v>3585.277</v>
      </c>
      <c r="J40" s="278">
        <v>2.2023123839639502E-2</v>
      </c>
      <c r="K40" s="278">
        <v>0.30088662836216246</v>
      </c>
      <c r="L40" s="278">
        <v>0.17739215128984454</v>
      </c>
      <c r="M40" s="283">
        <v>16.553999999999998</v>
      </c>
      <c r="N40" s="265">
        <v>2.7891847687082475E-2</v>
      </c>
      <c r="O40" s="265">
        <v>7.837609200070176</v>
      </c>
      <c r="P40" s="284">
        <v>7</v>
      </c>
      <c r="Q40" s="285">
        <v>1</v>
      </c>
      <c r="R40" s="285">
        <v>281</v>
      </c>
    </row>
    <row r="41" spans="1:18" ht="16.5">
      <c r="A41" s="260" t="s">
        <v>118</v>
      </c>
      <c r="B41" s="261" t="s">
        <v>273</v>
      </c>
      <c r="C41" s="258" t="s">
        <v>70</v>
      </c>
      <c r="D41" s="259">
        <v>0.76414034909281148</v>
      </c>
      <c r="E41" s="262">
        <v>4156</v>
      </c>
      <c r="F41" s="256" t="s">
        <v>122</v>
      </c>
      <c r="G41" s="263" t="s">
        <v>214</v>
      </c>
      <c r="H41" s="264">
        <v>7</v>
      </c>
      <c r="I41" s="257">
        <v>2774.1140000000005</v>
      </c>
      <c r="J41" s="278">
        <v>1.5034798256680802E-2</v>
      </c>
      <c r="K41" s="278">
        <v>0.35913916617720421</v>
      </c>
      <c r="L41" s="278">
        <v>0.18888913721642298</v>
      </c>
      <c r="M41" s="283">
        <v>17.280999999999999</v>
      </c>
      <c r="N41" s="265">
        <v>0.32442790743278749</v>
      </c>
      <c r="O41" s="265">
        <v>28.26127549192282</v>
      </c>
      <c r="P41" s="284">
        <v>19</v>
      </c>
      <c r="Q41" s="285">
        <v>9</v>
      </c>
      <c r="R41" s="285">
        <v>870</v>
      </c>
    </row>
    <row r="42" spans="1:18" ht="16.5">
      <c r="A42" s="260" t="s">
        <v>118</v>
      </c>
      <c r="B42" s="261" t="s">
        <v>275</v>
      </c>
      <c r="C42" s="258" t="s">
        <v>67</v>
      </c>
      <c r="D42" s="259">
        <v>0.84968749999999993</v>
      </c>
      <c r="E42" s="262">
        <v>2824</v>
      </c>
      <c r="F42" s="256" t="s">
        <v>122</v>
      </c>
      <c r="G42" s="263" t="s">
        <v>212</v>
      </c>
      <c r="H42" s="264">
        <v>1</v>
      </c>
      <c r="I42" s="257">
        <v>3696.8649999999998</v>
      </c>
      <c r="J42" s="278">
        <v>9.5229381105260223E-3</v>
      </c>
      <c r="K42" s="278">
        <v>0.23788728506541715</v>
      </c>
      <c r="L42" s="278">
        <v>8.6289328931405396E-2</v>
      </c>
      <c r="M42" s="283">
        <v>12.932</v>
      </c>
      <c r="N42" s="265">
        <v>0</v>
      </c>
      <c r="O42" s="265">
        <v>15.553719164751756</v>
      </c>
      <c r="P42" s="284">
        <v>0</v>
      </c>
      <c r="Q42" s="285">
        <v>0</v>
      </c>
      <c r="R42" s="285">
        <v>575</v>
      </c>
    </row>
    <row r="43" spans="1:18" ht="16.5">
      <c r="A43" s="260" t="s">
        <v>118</v>
      </c>
      <c r="B43" s="261" t="s">
        <v>277</v>
      </c>
      <c r="C43" s="258" t="s">
        <v>67</v>
      </c>
      <c r="D43" s="259">
        <v>0.80482908231197159</v>
      </c>
      <c r="E43" s="262">
        <v>1862</v>
      </c>
      <c r="F43" s="256" t="s">
        <v>123</v>
      </c>
      <c r="G43" s="263" t="s">
        <v>343</v>
      </c>
      <c r="H43" s="264">
        <v>8</v>
      </c>
      <c r="I43" s="257">
        <v>3214.5720000000001</v>
      </c>
      <c r="J43" s="278">
        <v>3.2074592275760448E-2</v>
      </c>
      <c r="K43" s="278">
        <v>0.34924445622268807</v>
      </c>
      <c r="L43" s="278">
        <v>0.21869163297633401</v>
      </c>
      <c r="M43" s="283">
        <v>19.756</v>
      </c>
      <c r="N43" s="265">
        <v>0.40440842513404585</v>
      </c>
      <c r="O43" s="265">
        <v>36.054566517719934</v>
      </c>
      <c r="P43" s="284">
        <v>27</v>
      </c>
      <c r="Q43" s="285">
        <v>17</v>
      </c>
      <c r="R43" s="285">
        <v>1579</v>
      </c>
    </row>
    <row r="44" spans="1:18" ht="16.5">
      <c r="A44" s="260" t="s">
        <v>118</v>
      </c>
      <c r="B44" s="261" t="s">
        <v>371</v>
      </c>
      <c r="C44" s="258" t="s">
        <v>70</v>
      </c>
      <c r="D44" s="259">
        <v>0.77127914336562764</v>
      </c>
      <c r="E44" s="262">
        <v>5292</v>
      </c>
      <c r="F44" s="256" t="s">
        <v>120</v>
      </c>
      <c r="G44" s="263" t="s">
        <v>201</v>
      </c>
      <c r="H44" s="264">
        <v>9</v>
      </c>
      <c r="I44" s="257">
        <v>3764.0730000000003</v>
      </c>
      <c r="J44" s="278">
        <v>3.8324968819625445E-2</v>
      </c>
      <c r="K44" s="278">
        <v>0.29873266109630164</v>
      </c>
      <c r="L44" s="278">
        <v>0.26779501885324752</v>
      </c>
      <c r="M44" s="283">
        <v>19.728000000000002</v>
      </c>
      <c r="N44" s="265">
        <v>0.69074112005797972</v>
      </c>
      <c r="O44" s="265">
        <v>63.388781248397677</v>
      </c>
      <c r="P44" s="284">
        <v>19</v>
      </c>
      <c r="Q44" s="285">
        <v>26</v>
      </c>
      <c r="R44" s="285">
        <v>2386</v>
      </c>
    </row>
    <row r="45" spans="1:18" ht="16.5">
      <c r="A45" s="260" t="s">
        <v>118</v>
      </c>
      <c r="B45" s="261" t="s">
        <v>373</v>
      </c>
      <c r="C45" s="258" t="s">
        <v>67</v>
      </c>
      <c r="D45" s="259">
        <v>0.84461538461538466</v>
      </c>
      <c r="E45" s="262">
        <v>3449</v>
      </c>
      <c r="F45" s="256" t="s">
        <v>123</v>
      </c>
      <c r="G45" s="263" t="s">
        <v>341</v>
      </c>
      <c r="H45" s="264">
        <v>1</v>
      </c>
      <c r="I45" s="257">
        <v>1288.115</v>
      </c>
      <c r="J45" s="278">
        <v>1.1082905313898351E-2</v>
      </c>
      <c r="K45" s="278">
        <v>0.36857337107617405</v>
      </c>
      <c r="L45" s="278">
        <v>0.22435884994740377</v>
      </c>
      <c r="M45" s="283">
        <v>14.683999999999999</v>
      </c>
      <c r="N45" s="265">
        <v>0.15526564010200952</v>
      </c>
      <c r="O45" s="265">
        <v>31.441292120656929</v>
      </c>
      <c r="P45" s="284">
        <v>8</v>
      </c>
      <c r="Q45" s="285">
        <v>2</v>
      </c>
      <c r="R45" s="285">
        <v>405</v>
      </c>
    </row>
    <row r="46" spans="1:18" ht="16.5">
      <c r="A46" s="260" t="s">
        <v>118</v>
      </c>
      <c r="B46" s="261" t="s">
        <v>281</v>
      </c>
      <c r="C46" s="258" t="s">
        <v>70</v>
      </c>
      <c r="D46" s="259">
        <v>0.79138497024330734</v>
      </c>
      <c r="E46" s="262">
        <v>4503</v>
      </c>
      <c r="F46" s="256" t="s">
        <v>121</v>
      </c>
      <c r="G46" s="263" t="s">
        <v>205</v>
      </c>
      <c r="H46" s="264">
        <v>2</v>
      </c>
      <c r="I46" s="257">
        <v>3448.2510000000002</v>
      </c>
      <c r="J46" s="278">
        <v>1.8083136937452532E-2</v>
      </c>
      <c r="K46" s="278">
        <v>0.29528299139758246</v>
      </c>
      <c r="L46" s="278">
        <v>0.22040158909545737</v>
      </c>
      <c r="M46" s="283">
        <v>18.065999999999999</v>
      </c>
      <c r="N46" s="265">
        <v>0.17400125454904528</v>
      </c>
      <c r="O46" s="265">
        <v>33.727243173423275</v>
      </c>
      <c r="P46" s="284">
        <v>18</v>
      </c>
      <c r="Q46" s="285">
        <v>6</v>
      </c>
      <c r="R46" s="285">
        <v>1163</v>
      </c>
    </row>
    <row r="47" spans="1:18" ht="16.5">
      <c r="A47" s="260" t="s">
        <v>118</v>
      </c>
      <c r="B47" s="261" t="s">
        <v>283</v>
      </c>
      <c r="C47" s="258" t="s">
        <v>70</v>
      </c>
      <c r="D47" s="259">
        <v>0.71892857142857147</v>
      </c>
      <c r="E47" s="262">
        <v>5141</v>
      </c>
      <c r="F47" s="256" t="s">
        <v>121</v>
      </c>
      <c r="G47" s="263" t="s">
        <v>204</v>
      </c>
      <c r="H47" s="264">
        <v>1</v>
      </c>
      <c r="I47" s="257">
        <v>2167.8690000000001</v>
      </c>
      <c r="J47" s="278">
        <v>1.5708782648648917E-2</v>
      </c>
      <c r="K47" s="278">
        <v>0.30093306165325756</v>
      </c>
      <c r="L47" s="278">
        <v>0.2578569092505128</v>
      </c>
      <c r="M47" s="283">
        <v>17.21</v>
      </c>
      <c r="N47" s="265">
        <v>0</v>
      </c>
      <c r="O47" s="265">
        <v>10.378855917954452</v>
      </c>
      <c r="P47" s="284">
        <v>2</v>
      </c>
      <c r="Q47" s="285">
        <v>0</v>
      </c>
      <c r="R47" s="285">
        <v>225</v>
      </c>
    </row>
    <row r="48" spans="1:18" ht="16.5">
      <c r="A48" s="260" t="s">
        <v>118</v>
      </c>
      <c r="B48" s="261" t="s">
        <v>285</v>
      </c>
      <c r="C48" s="258" t="s">
        <v>67</v>
      </c>
      <c r="D48" s="259">
        <v>0.82678571428571435</v>
      </c>
      <c r="E48" s="262">
        <v>6555</v>
      </c>
      <c r="F48" s="256" t="s">
        <v>121</v>
      </c>
      <c r="G48" s="263" t="s">
        <v>209</v>
      </c>
      <c r="H48" s="264">
        <v>1</v>
      </c>
      <c r="I48" s="257">
        <v>3508.0329999999999</v>
      </c>
      <c r="J48" s="278">
        <v>1.1912873010673973E-2</v>
      </c>
      <c r="K48" s="278">
        <v>0.29917309239073436</v>
      </c>
      <c r="L48" s="278">
        <v>0.21664562448528848</v>
      </c>
      <c r="M48" s="283">
        <v>16.829000000000001</v>
      </c>
      <c r="N48" s="265">
        <v>0</v>
      </c>
      <c r="O48" s="265">
        <v>26.197016960786858</v>
      </c>
      <c r="P48" s="284">
        <v>14</v>
      </c>
      <c r="Q48" s="285">
        <v>0</v>
      </c>
      <c r="R48" s="285">
        <v>919</v>
      </c>
    </row>
    <row r="49" spans="1:18" ht="16.5">
      <c r="A49" s="260" t="s">
        <v>118</v>
      </c>
      <c r="B49" s="261" t="s">
        <v>287</v>
      </c>
      <c r="C49" s="258" t="s">
        <v>70</v>
      </c>
      <c r="D49" s="259">
        <v>0.76115384615384618</v>
      </c>
      <c r="E49" s="262">
        <v>6860</v>
      </c>
      <c r="F49" s="256" t="s">
        <v>121</v>
      </c>
      <c r="G49" s="263" t="s">
        <v>203</v>
      </c>
      <c r="H49" s="264">
        <v>1</v>
      </c>
      <c r="I49" s="257">
        <v>2996.4949999999999</v>
      </c>
      <c r="J49" s="278">
        <v>9.6321906213712866E-3</v>
      </c>
      <c r="K49" s="278">
        <v>0.30336847117513738</v>
      </c>
      <c r="L49" s="278">
        <v>0.19422692178695444</v>
      </c>
      <c r="M49" s="283">
        <v>19.254999999999999</v>
      </c>
      <c r="N49" s="265">
        <v>0</v>
      </c>
      <c r="O49" s="265">
        <v>33.505812624416194</v>
      </c>
      <c r="P49" s="284">
        <v>5</v>
      </c>
      <c r="Q49" s="285">
        <v>0</v>
      </c>
      <c r="R49" s="285">
        <v>1004</v>
      </c>
    </row>
    <row r="50" spans="1:18" ht="16.5">
      <c r="A50" s="260" t="s">
        <v>118</v>
      </c>
      <c r="B50" s="261" t="s">
        <v>375</v>
      </c>
      <c r="C50" s="258" t="s">
        <v>67</v>
      </c>
      <c r="D50" s="259">
        <v>0.84000000000000008</v>
      </c>
      <c r="E50" s="262">
        <v>9396</v>
      </c>
      <c r="F50" s="256" t="s">
        <v>123</v>
      </c>
      <c r="G50" s="263" t="s">
        <v>346</v>
      </c>
      <c r="H50" s="264">
        <v>1</v>
      </c>
      <c r="I50" s="257">
        <v>3227.3789999999999</v>
      </c>
      <c r="J50" s="278">
        <v>2.8766517944158403E-2</v>
      </c>
      <c r="K50" s="278">
        <v>0.3588380504704663</v>
      </c>
      <c r="L50" s="278">
        <v>0.30427167060329763</v>
      </c>
      <c r="M50" s="283">
        <v>14.763999999999999</v>
      </c>
      <c r="N50" s="265">
        <v>2.7576556704372188</v>
      </c>
      <c r="O50" s="265">
        <v>74.549657787325259</v>
      </c>
      <c r="P50" s="284">
        <v>7</v>
      </c>
      <c r="Q50" s="285">
        <v>89</v>
      </c>
      <c r="R50" s="285">
        <v>2406</v>
      </c>
    </row>
    <row r="51" spans="1:18" ht="16.5">
      <c r="A51" s="260" t="s">
        <v>118</v>
      </c>
      <c r="B51" s="261" t="s">
        <v>289</v>
      </c>
      <c r="C51" s="258" t="s">
        <v>70</v>
      </c>
      <c r="D51" s="259">
        <v>0.72727036755947894</v>
      </c>
      <c r="E51" s="262">
        <v>3055</v>
      </c>
      <c r="F51" s="256" t="s">
        <v>120</v>
      </c>
      <c r="G51" s="263" t="s">
        <v>201</v>
      </c>
      <c r="H51" s="264">
        <v>2</v>
      </c>
      <c r="I51" s="257">
        <v>1843.355</v>
      </c>
      <c r="J51" s="278">
        <v>1.3537776125812858E-2</v>
      </c>
      <c r="K51" s="278">
        <v>0.26930269441725063</v>
      </c>
      <c r="L51" s="278">
        <v>0.17793642570204871</v>
      </c>
      <c r="M51" s="283">
        <v>18.54</v>
      </c>
      <c r="N51" s="265">
        <v>0</v>
      </c>
      <c r="O51" s="265">
        <v>34.610804755459476</v>
      </c>
      <c r="P51" s="284">
        <v>17</v>
      </c>
      <c r="Q51" s="285">
        <v>0</v>
      </c>
      <c r="R51" s="285">
        <v>638</v>
      </c>
    </row>
    <row r="52" spans="1:18" ht="16.5">
      <c r="A52" s="260" t="s">
        <v>118</v>
      </c>
      <c r="B52" s="261" t="s">
        <v>291</v>
      </c>
      <c r="C52" s="258" t="s">
        <v>70</v>
      </c>
      <c r="D52" s="259">
        <v>0.74659240027656992</v>
      </c>
      <c r="E52" s="262">
        <v>6826</v>
      </c>
      <c r="F52" s="256" t="s">
        <v>121</v>
      </c>
      <c r="G52" s="263" t="s">
        <v>208</v>
      </c>
      <c r="H52" s="264">
        <v>2</v>
      </c>
      <c r="I52" s="257">
        <v>2541.5279999999998</v>
      </c>
      <c r="J52" s="278">
        <v>9.0402872765808998E-3</v>
      </c>
      <c r="K52" s="278">
        <v>0.29685187108234223</v>
      </c>
      <c r="L52" s="278">
        <v>0.17155034294330027</v>
      </c>
      <c r="M52" s="283">
        <v>16.919</v>
      </c>
      <c r="N52" s="265">
        <v>2.3214381269850266</v>
      </c>
      <c r="O52" s="265">
        <v>40.841572471363683</v>
      </c>
      <c r="P52" s="284">
        <v>2</v>
      </c>
      <c r="Q52" s="285">
        <v>59</v>
      </c>
      <c r="R52" s="285">
        <v>1038</v>
      </c>
    </row>
    <row r="53" spans="1:18" ht="16.5">
      <c r="A53" s="260" t="s">
        <v>118</v>
      </c>
      <c r="B53" s="261" t="s">
        <v>293</v>
      </c>
      <c r="C53" s="258" t="s">
        <v>67</v>
      </c>
      <c r="D53" s="259">
        <v>0.83484848484848484</v>
      </c>
      <c r="E53" s="262">
        <v>1448</v>
      </c>
      <c r="F53" s="256" t="s">
        <v>122</v>
      </c>
      <c r="G53" s="263" t="s">
        <v>220</v>
      </c>
      <c r="H53" s="264">
        <v>1</v>
      </c>
      <c r="I53" s="257">
        <v>3633.0889999999999</v>
      </c>
      <c r="J53" s="278">
        <v>2.1985081932011926E-2</v>
      </c>
      <c r="K53" s="278">
        <v>0.23709588600274104</v>
      </c>
      <c r="L53" s="278">
        <v>0.15496454945089427</v>
      </c>
      <c r="M53" s="283">
        <v>11.712</v>
      </c>
      <c r="N53" s="265">
        <v>0</v>
      </c>
      <c r="O53" s="265">
        <v>4.9269368297886453</v>
      </c>
      <c r="P53" s="284">
        <v>6</v>
      </c>
      <c r="Q53" s="285">
        <v>0</v>
      </c>
      <c r="R53" s="285">
        <v>179</v>
      </c>
    </row>
    <row r="54" spans="1:18" ht="16.5">
      <c r="A54" s="260" t="s">
        <v>118</v>
      </c>
      <c r="B54" s="261" t="s">
        <v>295</v>
      </c>
      <c r="C54" s="258" t="s">
        <v>70</v>
      </c>
      <c r="D54" s="259">
        <v>0.79655172413793107</v>
      </c>
      <c r="E54" s="262">
        <v>3560</v>
      </c>
      <c r="F54" s="256" t="s">
        <v>121</v>
      </c>
      <c r="G54" s="263" t="s">
        <v>211</v>
      </c>
      <c r="H54" s="264">
        <v>1</v>
      </c>
      <c r="I54" s="257">
        <v>3430.509</v>
      </c>
      <c r="J54" s="278">
        <v>7.8088914294791919E-3</v>
      </c>
      <c r="K54" s="278">
        <v>0.27751269202215262</v>
      </c>
      <c r="L54" s="278">
        <v>0.16090906626392759</v>
      </c>
      <c r="M54" s="283">
        <v>13.535</v>
      </c>
      <c r="N54" s="265">
        <v>0</v>
      </c>
      <c r="O54" s="265">
        <v>11.01877301589939</v>
      </c>
      <c r="P54" s="284">
        <v>7</v>
      </c>
      <c r="Q54" s="285">
        <v>0</v>
      </c>
      <c r="R54" s="285">
        <v>378</v>
      </c>
    </row>
    <row r="55" spans="1:18" ht="16.5">
      <c r="A55" s="260" t="s">
        <v>118</v>
      </c>
      <c r="B55" s="261" t="s">
        <v>299</v>
      </c>
      <c r="C55" s="258" t="s">
        <v>67</v>
      </c>
      <c r="D55" s="259">
        <v>0.82000000000000006</v>
      </c>
      <c r="E55" s="262">
        <v>335</v>
      </c>
      <c r="F55" s="256" t="s">
        <v>120</v>
      </c>
      <c r="G55" s="263" t="s">
        <v>198</v>
      </c>
      <c r="H55" s="264">
        <v>1</v>
      </c>
      <c r="I55" s="257">
        <v>4771.2619999999997</v>
      </c>
      <c r="J55" s="278">
        <v>2.1360551182440762E-2</v>
      </c>
      <c r="K55" s="278">
        <v>0.20415832883845475</v>
      </c>
      <c r="L55" s="278">
        <v>0.20914754353276185</v>
      </c>
      <c r="M55" s="283">
        <v>13.746</v>
      </c>
      <c r="N55" s="265">
        <v>2.0958815508349785E-2</v>
      </c>
      <c r="O55" s="265">
        <v>10.353654861124793</v>
      </c>
      <c r="P55" s="284">
        <v>17</v>
      </c>
      <c r="Q55" s="285">
        <v>1</v>
      </c>
      <c r="R55" s="285">
        <v>494</v>
      </c>
    </row>
    <row r="56" spans="1:18" ht="16.5">
      <c r="A56" s="260" t="s">
        <v>118</v>
      </c>
      <c r="B56" s="261" t="s">
        <v>301</v>
      </c>
      <c r="C56" s="258" t="s">
        <v>67</v>
      </c>
      <c r="D56" s="259">
        <v>0.84342105263157896</v>
      </c>
      <c r="E56" s="262">
        <v>2964</v>
      </c>
      <c r="F56" s="256" t="s">
        <v>120</v>
      </c>
      <c r="G56" s="263" t="s">
        <v>199</v>
      </c>
      <c r="H56" s="264">
        <v>1</v>
      </c>
      <c r="I56" s="257">
        <v>4373.4870000000001</v>
      </c>
      <c r="J56" s="278">
        <v>3.0230117166194493E-2</v>
      </c>
      <c r="K56" s="278">
        <v>0.21150193924480096</v>
      </c>
      <c r="L56" s="278">
        <v>0.13558974795169162</v>
      </c>
      <c r="M56" s="283">
        <v>13.282</v>
      </c>
      <c r="N56" s="265">
        <v>0</v>
      </c>
      <c r="O56" s="265">
        <v>18.840801401719041</v>
      </c>
      <c r="P56" s="284">
        <v>0</v>
      </c>
      <c r="Q56" s="285">
        <v>0</v>
      </c>
      <c r="R56" s="285">
        <v>824</v>
      </c>
    </row>
    <row r="57" spans="1:18" ht="16.5">
      <c r="A57" s="260" t="s">
        <v>118</v>
      </c>
      <c r="B57" s="261" t="s">
        <v>406</v>
      </c>
      <c r="C57" s="258" t="s">
        <v>70</v>
      </c>
      <c r="D57" s="259">
        <v>0.78781402093546582</v>
      </c>
      <c r="E57" s="262">
        <v>6571</v>
      </c>
      <c r="F57" s="256" t="s">
        <v>121</v>
      </c>
      <c r="G57" s="263" t="s">
        <v>210</v>
      </c>
      <c r="H57" s="264">
        <v>8</v>
      </c>
      <c r="I57" s="257">
        <v>3235.9389999999999</v>
      </c>
      <c r="J57" s="278">
        <v>1.733223615861158E-2</v>
      </c>
      <c r="K57" s="278">
        <v>0.3008962743466983</v>
      </c>
      <c r="L57" s="278">
        <v>0.26978258860874699</v>
      </c>
      <c r="M57" s="283">
        <v>17.081</v>
      </c>
      <c r="N57" s="265">
        <v>0.58715569113014798</v>
      </c>
      <c r="O57" s="265">
        <v>20.921284362900536</v>
      </c>
      <c r="P57" s="284">
        <v>14</v>
      </c>
      <c r="Q57" s="285">
        <v>19</v>
      </c>
      <c r="R57" s="285">
        <v>677</v>
      </c>
    </row>
    <row r="58" spans="1:18" ht="16.5">
      <c r="A58" s="260" t="s">
        <v>118</v>
      </c>
      <c r="B58" s="261" t="s">
        <v>303</v>
      </c>
      <c r="C58" s="258" t="s">
        <v>70</v>
      </c>
      <c r="D58" s="259">
        <v>0.73635201742631551</v>
      </c>
      <c r="E58" s="262">
        <v>5345</v>
      </c>
      <c r="F58" s="256" t="s">
        <v>119</v>
      </c>
      <c r="G58" s="263" t="s">
        <v>197</v>
      </c>
      <c r="H58" s="264">
        <v>2</v>
      </c>
      <c r="I58" s="257">
        <v>1913.4279999999999</v>
      </c>
      <c r="J58" s="278">
        <v>1.1573903403053117E-2</v>
      </c>
      <c r="K58" s="278">
        <v>0.38924348624154093</v>
      </c>
      <c r="L58" s="278">
        <v>0.12072573412744038</v>
      </c>
      <c r="M58" s="283">
        <v>13.281000000000001</v>
      </c>
      <c r="N58" s="265">
        <v>0</v>
      </c>
      <c r="O58" s="265">
        <v>8.4664800556906243</v>
      </c>
      <c r="P58" s="284">
        <v>19</v>
      </c>
      <c r="Q58" s="285">
        <v>0</v>
      </c>
      <c r="R58" s="285">
        <v>162</v>
      </c>
    </row>
    <row r="59" spans="1:18" ht="16.5">
      <c r="A59" s="260" t="s">
        <v>118</v>
      </c>
      <c r="B59" s="261" t="s">
        <v>446</v>
      </c>
      <c r="C59" s="258" t="s">
        <v>70</v>
      </c>
      <c r="D59" s="259">
        <v>0.75750000000000006</v>
      </c>
      <c r="E59" s="262">
        <v>6014</v>
      </c>
      <c r="F59" s="256" t="s">
        <v>123</v>
      </c>
      <c r="G59" s="263" t="s">
        <v>439</v>
      </c>
      <c r="H59" s="264">
        <v>1</v>
      </c>
      <c r="I59" s="257">
        <v>3529.6060000000002</v>
      </c>
      <c r="J59" s="278">
        <v>1.5538568195307001E-2</v>
      </c>
      <c r="K59" s="278">
        <v>0.32898655453376308</v>
      </c>
      <c r="L59" s="278">
        <v>0.20710526897336415</v>
      </c>
      <c r="M59" s="283">
        <v>15.272</v>
      </c>
      <c r="N59" s="265">
        <v>2.8331774141363085E-2</v>
      </c>
      <c r="O59" s="265">
        <v>12.550975944623847</v>
      </c>
      <c r="P59" s="284">
        <v>9</v>
      </c>
      <c r="Q59" s="285">
        <v>1</v>
      </c>
      <c r="R59" s="285">
        <v>443</v>
      </c>
    </row>
    <row r="60" spans="1:18" ht="16.5">
      <c r="A60" s="260" t="s">
        <v>118</v>
      </c>
      <c r="B60" s="261" t="s">
        <v>305</v>
      </c>
      <c r="C60" s="258" t="s">
        <v>70</v>
      </c>
      <c r="D60" s="259">
        <v>0.79520000000000002</v>
      </c>
      <c r="E60" s="262">
        <v>9128</v>
      </c>
      <c r="F60" s="256" t="s">
        <v>119</v>
      </c>
      <c r="G60" s="263" t="s">
        <v>194</v>
      </c>
      <c r="H60" s="264">
        <v>1</v>
      </c>
      <c r="I60" s="257">
        <v>2360.7910000000002</v>
      </c>
      <c r="J60" s="278">
        <v>2.1105705442407557E-2</v>
      </c>
      <c r="K60" s="278">
        <v>0.35395862892843155</v>
      </c>
      <c r="L60" s="278">
        <v>9.6577799559554395E-2</v>
      </c>
      <c r="M60" s="283">
        <v>13.077</v>
      </c>
      <c r="N60" s="265">
        <v>8.4717368034696844E-2</v>
      </c>
      <c r="O60" s="265">
        <v>14.698463354019902</v>
      </c>
      <c r="P60" s="284">
        <v>7</v>
      </c>
      <c r="Q60" s="285">
        <v>2</v>
      </c>
      <c r="R60" s="285">
        <v>347</v>
      </c>
    </row>
    <row r="61" spans="1:18" ht="16.5">
      <c r="A61" s="260" t="s">
        <v>118</v>
      </c>
      <c r="B61" s="261" t="s">
        <v>307</v>
      </c>
      <c r="C61" s="258" t="s">
        <v>70</v>
      </c>
      <c r="D61" s="259">
        <v>0.72799999999999998</v>
      </c>
      <c r="E61" s="262">
        <v>5451</v>
      </c>
      <c r="F61" s="256" t="s">
        <v>119</v>
      </c>
      <c r="G61" s="263" t="s">
        <v>197</v>
      </c>
      <c r="H61" s="264">
        <v>1</v>
      </c>
      <c r="I61" s="257">
        <v>813.04700000000003</v>
      </c>
      <c r="J61" s="278">
        <v>1.7712642742017021E-2</v>
      </c>
      <c r="K61" s="278">
        <v>0.39305743059003173</v>
      </c>
      <c r="L61" s="278">
        <v>0.24352835690925617</v>
      </c>
      <c r="M61" s="283">
        <v>17.099</v>
      </c>
      <c r="N61" s="265">
        <v>0.61497059825569733</v>
      </c>
      <c r="O61" s="265">
        <v>14.759294358136737</v>
      </c>
      <c r="P61" s="284">
        <v>14</v>
      </c>
      <c r="Q61" s="285">
        <v>5</v>
      </c>
      <c r="R61" s="285">
        <v>120</v>
      </c>
    </row>
    <row r="62" spans="1:18" ht="16.5">
      <c r="A62" s="260" t="s">
        <v>118</v>
      </c>
      <c r="B62" s="261" t="s">
        <v>311</v>
      </c>
      <c r="C62" s="258" t="s">
        <v>70</v>
      </c>
      <c r="D62" s="259">
        <v>0.75312500000000004</v>
      </c>
      <c r="E62" s="262">
        <v>7449</v>
      </c>
      <c r="F62" s="256" t="s">
        <v>122</v>
      </c>
      <c r="G62" s="263" t="s">
        <v>221</v>
      </c>
      <c r="H62" s="264">
        <v>1</v>
      </c>
      <c r="I62" s="257">
        <v>3638.8310000000001</v>
      </c>
      <c r="J62" s="278">
        <v>2.650445359001936E-2</v>
      </c>
      <c r="K62" s="278">
        <v>0.26296952198040929</v>
      </c>
      <c r="L62" s="278">
        <v>0.21188123328618449</v>
      </c>
      <c r="M62" s="283">
        <v>16.516999999999999</v>
      </c>
      <c r="N62" s="265">
        <v>0</v>
      </c>
      <c r="O62" s="265">
        <v>4.451979220799207</v>
      </c>
      <c r="P62" s="284">
        <v>5</v>
      </c>
      <c r="Q62" s="285">
        <v>0</v>
      </c>
      <c r="R62" s="285">
        <v>162</v>
      </c>
    </row>
    <row r="63" spans="1:18" ht="16.5">
      <c r="A63" s="260" t="s">
        <v>118</v>
      </c>
      <c r="B63" s="261" t="s">
        <v>313</v>
      </c>
      <c r="C63" s="258" t="s">
        <v>70</v>
      </c>
      <c r="D63" s="259">
        <v>0.76228409639601913</v>
      </c>
      <c r="E63" s="262">
        <v>9498</v>
      </c>
      <c r="F63" s="256" t="s">
        <v>121</v>
      </c>
      <c r="G63" s="263" t="s">
        <v>203</v>
      </c>
      <c r="H63" s="264">
        <v>2</v>
      </c>
      <c r="I63" s="257">
        <v>1498.248</v>
      </c>
      <c r="J63" s="278">
        <v>1.35025488646485E-2</v>
      </c>
      <c r="K63" s="278">
        <v>0.29877745047937682</v>
      </c>
      <c r="L63" s="278">
        <v>0.23160384662619271</v>
      </c>
      <c r="M63" s="283">
        <v>17.704000000000001</v>
      </c>
      <c r="N63" s="265">
        <v>0</v>
      </c>
      <c r="O63" s="265">
        <v>40.51398700348674</v>
      </c>
      <c r="P63" s="284">
        <v>7</v>
      </c>
      <c r="Q63" s="285">
        <v>0</v>
      </c>
      <c r="R63" s="285">
        <v>607</v>
      </c>
    </row>
    <row r="64" spans="1:18" ht="16.5">
      <c r="A64" s="260" t="s">
        <v>118</v>
      </c>
      <c r="B64" s="261" t="s">
        <v>315</v>
      </c>
      <c r="C64" s="258" t="s">
        <v>70</v>
      </c>
      <c r="D64" s="259">
        <v>0.77939393939393942</v>
      </c>
      <c r="E64" s="262">
        <v>6810</v>
      </c>
      <c r="F64" s="256" t="s">
        <v>122</v>
      </c>
      <c r="G64" s="263" t="s">
        <v>217</v>
      </c>
      <c r="H64" s="264">
        <v>1</v>
      </c>
      <c r="I64" s="257">
        <v>3602.145</v>
      </c>
      <c r="J64" s="278">
        <v>1.0723514865236806E-2</v>
      </c>
      <c r="K64" s="278">
        <v>0.26726447496783784</v>
      </c>
      <c r="L64" s="278">
        <v>0.24124514698880806</v>
      </c>
      <c r="M64" s="283">
        <v>14.861000000000001</v>
      </c>
      <c r="N64" s="265">
        <v>0</v>
      </c>
      <c r="O64" s="265">
        <v>24.152275935588378</v>
      </c>
      <c r="P64" s="284">
        <v>6</v>
      </c>
      <c r="Q64" s="285">
        <v>0</v>
      </c>
      <c r="R64" s="285">
        <v>870</v>
      </c>
    </row>
    <row r="65" spans="1:18" ht="16.5">
      <c r="A65" s="260" t="s">
        <v>118</v>
      </c>
      <c r="B65" s="261" t="s">
        <v>387</v>
      </c>
      <c r="C65" s="258" t="s">
        <v>70</v>
      </c>
      <c r="D65" s="259">
        <v>0.75777777777777766</v>
      </c>
      <c r="E65" s="262">
        <v>4337</v>
      </c>
      <c r="F65" s="256" t="s">
        <v>123</v>
      </c>
      <c r="G65" s="263" t="s">
        <v>225</v>
      </c>
      <c r="H65" s="264">
        <v>1</v>
      </c>
      <c r="I65" s="257">
        <v>3658.8879999999999</v>
      </c>
      <c r="J65" s="278">
        <v>1.4196542713362783E-2</v>
      </c>
      <c r="K65" s="278">
        <v>0.32618729090642296</v>
      </c>
      <c r="L65" s="278">
        <v>0.12271487949344173</v>
      </c>
      <c r="M65" s="283">
        <v>16.152999999999999</v>
      </c>
      <c r="N65" s="265">
        <v>0.16398424876629183</v>
      </c>
      <c r="O65" s="265">
        <v>25.171582185625798</v>
      </c>
      <c r="P65" s="284">
        <v>9</v>
      </c>
      <c r="Q65" s="285">
        <v>6</v>
      </c>
      <c r="R65" s="285">
        <v>921</v>
      </c>
    </row>
    <row r="66" spans="1:18" ht="16.5">
      <c r="A66" s="260" t="s">
        <v>118</v>
      </c>
      <c r="B66" s="261" t="s">
        <v>319</v>
      </c>
      <c r="C66" s="258" t="s">
        <v>70</v>
      </c>
      <c r="D66" s="259">
        <v>0.73468749999999994</v>
      </c>
      <c r="E66" s="262">
        <v>6163</v>
      </c>
      <c r="F66" s="256" t="s">
        <v>122</v>
      </c>
      <c r="G66" s="263" t="s">
        <v>214</v>
      </c>
      <c r="H66" s="264">
        <v>1</v>
      </c>
      <c r="I66" s="257">
        <v>3452.9090000000001</v>
      </c>
      <c r="J66" s="278">
        <v>1.5265741777459844E-2</v>
      </c>
      <c r="K66" s="278">
        <v>0.2971510100804724</v>
      </c>
      <c r="L66" s="278">
        <v>0.16826391891590539</v>
      </c>
      <c r="M66" s="283">
        <v>16.632000000000001</v>
      </c>
      <c r="N66" s="265">
        <v>5.792217518619807E-2</v>
      </c>
      <c r="O66" s="265">
        <v>10.54183588388805</v>
      </c>
      <c r="P66" s="284">
        <v>14</v>
      </c>
      <c r="Q66" s="285">
        <v>2</v>
      </c>
      <c r="R66" s="285">
        <v>364</v>
      </c>
    </row>
    <row r="67" spans="1:18" ht="16.5">
      <c r="A67" s="260" t="s">
        <v>118</v>
      </c>
      <c r="B67" s="261" t="s">
        <v>391</v>
      </c>
      <c r="C67" s="258" t="s">
        <v>67</v>
      </c>
      <c r="D67" s="259">
        <v>0.84807692307692306</v>
      </c>
      <c r="E67" s="262">
        <v>6048</v>
      </c>
      <c r="F67" s="256" t="s">
        <v>123</v>
      </c>
      <c r="G67" s="263" t="s">
        <v>343</v>
      </c>
      <c r="H67" s="264">
        <v>1</v>
      </c>
      <c r="I67" s="257">
        <v>2830.7710000000002</v>
      </c>
      <c r="J67" s="278">
        <v>1.114415682711772E-2</v>
      </c>
      <c r="K67" s="278">
        <v>0.36585155804017816</v>
      </c>
      <c r="L67" s="278">
        <v>0.21513573510538295</v>
      </c>
      <c r="M67" s="283">
        <v>14.12</v>
      </c>
      <c r="N67" s="265">
        <v>0.7771734273100861</v>
      </c>
      <c r="O67" s="265">
        <v>48.749969531269038</v>
      </c>
      <c r="P67" s="284">
        <v>1</v>
      </c>
      <c r="Q67" s="285">
        <v>22</v>
      </c>
      <c r="R67" s="285">
        <v>1380</v>
      </c>
    </row>
    <row r="68" spans="1:18" ht="16.5">
      <c r="A68" s="260" t="s">
        <v>118</v>
      </c>
      <c r="B68" s="261" t="s">
        <v>321</v>
      </c>
      <c r="C68" s="258" t="s">
        <v>70</v>
      </c>
      <c r="D68" s="259">
        <v>0.70937499999999998</v>
      </c>
      <c r="E68" s="262">
        <v>6538</v>
      </c>
      <c r="F68" s="256" t="s">
        <v>122</v>
      </c>
      <c r="G68" s="263" t="s">
        <v>221</v>
      </c>
      <c r="H68" s="264">
        <v>1</v>
      </c>
      <c r="I68" s="257">
        <v>3318.2930000000001</v>
      </c>
      <c r="J68" s="278">
        <v>9.5260124118746806E-3</v>
      </c>
      <c r="K68" s="278">
        <v>0.28415121024269258</v>
      </c>
      <c r="L68" s="278">
        <v>0.15881659636445605</v>
      </c>
      <c r="M68" s="283">
        <v>19.07</v>
      </c>
      <c r="N68" s="265">
        <v>0</v>
      </c>
      <c r="O68" s="265">
        <v>20.040424398930412</v>
      </c>
      <c r="P68" s="284">
        <v>3</v>
      </c>
      <c r="Q68" s="285">
        <v>0</v>
      </c>
      <c r="R68" s="285">
        <v>665</v>
      </c>
    </row>
    <row r="69" spans="1:18" ht="16.5">
      <c r="A69" s="260" t="s">
        <v>118</v>
      </c>
      <c r="B69" s="261" t="s">
        <v>323</v>
      </c>
      <c r="C69" s="258" t="s">
        <v>70</v>
      </c>
      <c r="D69" s="259">
        <v>0.77674310157617177</v>
      </c>
      <c r="E69" s="262">
        <v>1362</v>
      </c>
      <c r="F69" s="256" t="s">
        <v>120</v>
      </c>
      <c r="G69" s="263" t="s">
        <v>200</v>
      </c>
      <c r="H69" s="264">
        <v>2</v>
      </c>
      <c r="I69" s="257">
        <v>859.05899999999997</v>
      </c>
      <c r="J69" s="278">
        <v>1.9624788661840774E-2</v>
      </c>
      <c r="K69" s="278">
        <v>0.24633306650944237</v>
      </c>
      <c r="L69" s="278">
        <v>0.21884410733139401</v>
      </c>
      <c r="M69" s="283">
        <v>17.978000000000002</v>
      </c>
      <c r="N69" s="265">
        <v>0</v>
      </c>
      <c r="O69" s="265">
        <v>23.746913774257649</v>
      </c>
      <c r="P69" s="284">
        <v>3</v>
      </c>
      <c r="Q69" s="285">
        <v>0</v>
      </c>
      <c r="R69" s="285">
        <v>204</v>
      </c>
    </row>
    <row r="70" spans="1:18" ht="16.5">
      <c r="A70" s="260" t="s">
        <v>118</v>
      </c>
      <c r="B70" s="261" t="s">
        <v>325</v>
      </c>
      <c r="C70" s="258" t="s">
        <v>67</v>
      </c>
      <c r="D70" s="259">
        <v>0.82906881625630569</v>
      </c>
      <c r="E70" s="262">
        <v>819</v>
      </c>
      <c r="F70" s="256" t="s">
        <v>120</v>
      </c>
      <c r="G70" s="263" t="s">
        <v>199</v>
      </c>
      <c r="H70" s="264">
        <v>9</v>
      </c>
      <c r="I70" s="257">
        <v>3315.8850000000007</v>
      </c>
      <c r="J70" s="278">
        <v>2.3657284333548106E-2</v>
      </c>
      <c r="K70" s="278">
        <v>0.29773898134164117</v>
      </c>
      <c r="L70" s="278">
        <v>0.24638972702611819</v>
      </c>
      <c r="M70" s="283">
        <v>17.846</v>
      </c>
      <c r="N70" s="265">
        <v>0.12063144530042505</v>
      </c>
      <c r="O70" s="265">
        <v>55.46030697687042</v>
      </c>
      <c r="P70" s="284">
        <v>17</v>
      </c>
      <c r="Q70" s="285">
        <v>4</v>
      </c>
      <c r="R70" s="285">
        <v>1839</v>
      </c>
    </row>
    <row r="71" spans="1:18" ht="16.5">
      <c r="A71" s="260" t="s">
        <v>118</v>
      </c>
      <c r="B71" s="261" t="s">
        <v>327</v>
      </c>
      <c r="C71" s="258" t="s">
        <v>70</v>
      </c>
      <c r="D71" s="259">
        <v>0.78830908863494431</v>
      </c>
      <c r="E71" s="262">
        <v>1710</v>
      </c>
      <c r="F71" s="256" t="s">
        <v>122</v>
      </c>
      <c r="G71" s="263" t="s">
        <v>221</v>
      </c>
      <c r="H71" s="264">
        <v>6</v>
      </c>
      <c r="I71" s="257">
        <v>3160.799</v>
      </c>
      <c r="J71" s="278">
        <v>1.1005278931873759E-2</v>
      </c>
      <c r="K71" s="278">
        <v>0.29345759726355086</v>
      </c>
      <c r="L71" s="278">
        <v>0.21355359831485646</v>
      </c>
      <c r="M71" s="283">
        <v>13.920999999999999</v>
      </c>
      <c r="N71" s="265">
        <v>6.327514024143896E-2</v>
      </c>
      <c r="O71" s="265">
        <v>16.8944624444642</v>
      </c>
      <c r="P71" s="284">
        <v>0</v>
      </c>
      <c r="Q71" s="285">
        <v>2</v>
      </c>
      <c r="R71" s="285">
        <v>534</v>
      </c>
    </row>
    <row r="72" spans="1:18" ht="16.5">
      <c r="A72" s="260" t="s">
        <v>118</v>
      </c>
      <c r="B72" s="261" t="s">
        <v>329</v>
      </c>
      <c r="C72" s="258" t="s">
        <v>70</v>
      </c>
      <c r="D72" s="259">
        <v>0.75968749999999996</v>
      </c>
      <c r="E72" s="262">
        <v>3150</v>
      </c>
      <c r="F72" s="256" t="s">
        <v>122</v>
      </c>
      <c r="G72" s="263" t="s">
        <v>215</v>
      </c>
      <c r="H72" s="264">
        <v>1</v>
      </c>
      <c r="I72" s="257">
        <v>4080.4209999999998</v>
      </c>
      <c r="J72" s="278">
        <v>1.4029135135930758E-2</v>
      </c>
      <c r="K72" s="278">
        <v>0.28077447015877016</v>
      </c>
      <c r="L72" s="278">
        <v>0.27546177220438772</v>
      </c>
      <c r="M72" s="283">
        <v>14.798999999999999</v>
      </c>
      <c r="N72" s="265">
        <v>0</v>
      </c>
      <c r="O72" s="265">
        <v>5.1955423227162099</v>
      </c>
      <c r="P72" s="284">
        <v>26</v>
      </c>
      <c r="Q72" s="285">
        <v>0</v>
      </c>
      <c r="R72" s="285">
        <v>212</v>
      </c>
    </row>
    <row r="73" spans="1:18" ht="16.5">
      <c r="A73" s="260" t="s">
        <v>118</v>
      </c>
      <c r="B73" s="261" t="s">
        <v>331</v>
      </c>
      <c r="C73" s="258" t="s">
        <v>67</v>
      </c>
      <c r="D73" s="259">
        <v>0.83426438890761068</v>
      </c>
      <c r="E73" s="262">
        <v>4880</v>
      </c>
      <c r="F73" s="256" t="s">
        <v>121</v>
      </c>
      <c r="G73" s="263" t="s">
        <v>210</v>
      </c>
      <c r="H73" s="264">
        <v>3</v>
      </c>
      <c r="I73" s="257">
        <v>2872.4490000000001</v>
      </c>
      <c r="J73" s="278">
        <v>1.4981936515820212E-2</v>
      </c>
      <c r="K73" s="278">
        <v>0.31298634058753905</v>
      </c>
      <c r="L73" s="278">
        <v>0.24404262704054971</v>
      </c>
      <c r="M73" s="283">
        <v>17.062999999999999</v>
      </c>
      <c r="N73" s="265">
        <v>0</v>
      </c>
      <c r="O73" s="265">
        <v>27.293783109813262</v>
      </c>
      <c r="P73" s="284">
        <v>12</v>
      </c>
      <c r="Q73" s="285">
        <v>0</v>
      </c>
      <c r="R73" s="285">
        <v>784</v>
      </c>
    </row>
    <row r="74" spans="1:18" ht="16.5">
      <c r="A74" s="260" t="s">
        <v>118</v>
      </c>
      <c r="B74" s="261" t="s">
        <v>333</v>
      </c>
      <c r="C74" s="258" t="s">
        <v>70</v>
      </c>
      <c r="D74" s="259">
        <v>0.77655172413793094</v>
      </c>
      <c r="E74" s="262">
        <v>2844</v>
      </c>
      <c r="F74" s="256" t="s">
        <v>121</v>
      </c>
      <c r="G74" s="263" t="s">
        <v>211</v>
      </c>
      <c r="H74" s="264">
        <v>1</v>
      </c>
      <c r="I74" s="257">
        <v>3581.4549999999999</v>
      </c>
      <c r="J74" s="278">
        <v>2.1534140904596367E-2</v>
      </c>
      <c r="K74" s="278">
        <v>0.30882915028620572</v>
      </c>
      <c r="L74" s="278">
        <v>0.16194535461146378</v>
      </c>
      <c r="M74" s="283">
        <v>14.675000000000001</v>
      </c>
      <c r="N74" s="265">
        <v>2.7921612864045479E-2</v>
      </c>
      <c r="O74" s="265">
        <v>11.587469338578874</v>
      </c>
      <c r="P74" s="284">
        <v>30</v>
      </c>
      <c r="Q74" s="285">
        <v>1</v>
      </c>
      <c r="R74" s="285">
        <v>415</v>
      </c>
    </row>
    <row r="75" spans="1:18" ht="16.5">
      <c r="A75" s="260" t="s">
        <v>118</v>
      </c>
      <c r="B75" s="261" t="s">
        <v>415</v>
      </c>
      <c r="C75" s="258" t="s">
        <v>70</v>
      </c>
      <c r="D75" s="259">
        <v>0.6946874999999999</v>
      </c>
      <c r="E75" s="262">
        <v>4474</v>
      </c>
      <c r="F75" s="256" t="s">
        <v>122</v>
      </c>
      <c r="G75" s="263" t="s">
        <v>215</v>
      </c>
      <c r="H75" s="264">
        <v>1</v>
      </c>
      <c r="I75" s="257">
        <v>3606.0039999999999</v>
      </c>
      <c r="J75" s="278">
        <v>1.3751053631358139E-2</v>
      </c>
      <c r="K75" s="278">
        <v>0.28162222112660795</v>
      </c>
      <c r="L75" s="278">
        <v>0.25984441503669992</v>
      </c>
      <c r="M75" s="283">
        <v>17.614999999999998</v>
      </c>
      <c r="N75" s="265">
        <v>5.5463055504098163E-2</v>
      </c>
      <c r="O75" s="265">
        <v>40.404835934735516</v>
      </c>
      <c r="P75" s="284">
        <v>14</v>
      </c>
      <c r="Q75" s="285">
        <v>2</v>
      </c>
      <c r="R75" s="285">
        <v>1457</v>
      </c>
    </row>
    <row r="76" spans="1:18" ht="16.5">
      <c r="A76" s="260" t="s">
        <v>118</v>
      </c>
      <c r="B76" s="261" t="s">
        <v>335</v>
      </c>
      <c r="C76" s="258" t="s">
        <v>70</v>
      </c>
      <c r="D76" s="259">
        <v>0.79873293821555558</v>
      </c>
      <c r="E76" s="262">
        <v>9725</v>
      </c>
      <c r="F76" s="256" t="s">
        <v>121</v>
      </c>
      <c r="G76" s="263" t="s">
        <v>203</v>
      </c>
      <c r="H76" s="264">
        <v>3</v>
      </c>
      <c r="I76" s="257">
        <v>1691.5139999999999</v>
      </c>
      <c r="J76" s="278">
        <v>1.8513371481265046E-2</v>
      </c>
      <c r="K76" s="278">
        <v>0.31331733789462074</v>
      </c>
      <c r="L76" s="278">
        <v>0.22169488399150111</v>
      </c>
      <c r="M76" s="283">
        <v>18.850000000000001</v>
      </c>
      <c r="N76" s="265">
        <v>0</v>
      </c>
      <c r="O76" s="265">
        <v>32.278775109162559</v>
      </c>
      <c r="P76" s="284">
        <v>11</v>
      </c>
      <c r="Q76" s="285">
        <v>0</v>
      </c>
      <c r="R76" s="285">
        <v>546</v>
      </c>
    </row>
    <row r="77" spans="1:18" ht="16.5">
      <c r="A77" s="260" t="s">
        <v>118</v>
      </c>
      <c r="B77" s="261" t="s">
        <v>337</v>
      </c>
      <c r="C77" s="258" t="s">
        <v>70</v>
      </c>
      <c r="D77" s="259">
        <v>0.75615384615384607</v>
      </c>
      <c r="E77" s="262">
        <v>1707</v>
      </c>
      <c r="F77" s="256" t="s">
        <v>119</v>
      </c>
      <c r="G77" s="263" t="s">
        <v>196</v>
      </c>
      <c r="H77" s="264">
        <v>1</v>
      </c>
      <c r="I77" s="257">
        <v>2074.3490000000002</v>
      </c>
      <c r="J77" s="278">
        <v>1.4527104505255937E-2</v>
      </c>
      <c r="K77" s="278">
        <v>0.36649537494205359</v>
      </c>
      <c r="L77" s="278">
        <v>0.21404305639986326</v>
      </c>
      <c r="M77" s="283">
        <v>12.422000000000001</v>
      </c>
      <c r="N77" s="265">
        <v>0.14462368675666437</v>
      </c>
      <c r="O77" s="265">
        <v>4.0976711247721571</v>
      </c>
      <c r="P77" s="284">
        <v>14</v>
      </c>
      <c r="Q77" s="285">
        <v>3</v>
      </c>
      <c r="R77" s="285">
        <v>85</v>
      </c>
    </row>
    <row r="78" spans="1:18" ht="16.5">
      <c r="A78" s="260" t="s">
        <v>118</v>
      </c>
      <c r="B78" s="261" t="s">
        <v>339</v>
      </c>
      <c r="C78" s="258" t="s">
        <v>70</v>
      </c>
      <c r="D78" s="259">
        <v>0.7923637429651299</v>
      </c>
      <c r="E78" s="262">
        <v>6980</v>
      </c>
      <c r="F78" s="256" t="s">
        <v>120</v>
      </c>
      <c r="G78" s="263" t="s">
        <v>199</v>
      </c>
      <c r="H78" s="264">
        <v>6</v>
      </c>
      <c r="I78" s="257">
        <v>2809.748</v>
      </c>
      <c r="J78" s="278">
        <v>1.7015985616342707E-2</v>
      </c>
      <c r="K78" s="278">
        <v>0.32228026191584147</v>
      </c>
      <c r="L78" s="278">
        <v>0.19645889951696735</v>
      </c>
      <c r="M78" s="283">
        <v>17.297999999999998</v>
      </c>
      <c r="N78" s="265">
        <v>0.24913266243093687</v>
      </c>
      <c r="O78" s="265">
        <v>41.178070061799133</v>
      </c>
      <c r="P78" s="284">
        <v>17</v>
      </c>
      <c r="Q78" s="285">
        <v>7</v>
      </c>
      <c r="R78" s="285">
        <v>1345</v>
      </c>
    </row>
  </sheetData>
  <phoneticPr fontId="2" type="noConversion"/>
  <conditionalFormatting sqref="C14:D78">
    <cfRule type="containsText" dxfId="15" priority="1" operator="containsText" text="F">
      <formula>NOT(ISERROR(SEARCH("F",C14)))</formula>
    </cfRule>
    <cfRule type="containsText" dxfId="14" priority="2" operator="containsText" text="D">
      <formula>NOT(ISERROR(SEARCH("D",C14)))</formula>
    </cfRule>
    <cfRule type="containsText" dxfId="13" priority="3" operator="containsText" text="C">
      <formula>NOT(ISERROR(SEARCH("C",C14)))</formula>
    </cfRule>
    <cfRule type="containsText" dxfId="12" priority="4" operator="containsText" text="B">
      <formula>NOT(ISERROR(SEARCH("B",C14)))</formula>
    </cfRule>
    <cfRule type="containsText" dxfId="11" priority="5" operator="containsText" text="A">
      <formula>NOT(ISERROR(SEARCH("A",C14)))</formula>
    </cfRule>
    <cfRule type="containsText" dxfId="1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CFE2-431D-470E-9046-7EF9097FB18A}">
  <sheetPr>
    <tabColor rgb="FFFF0000"/>
  </sheetPr>
  <dimension ref="A1:K59"/>
  <sheetViews>
    <sheetView showGridLines="0" zoomScaleNormal="100" zoomScaleSheetLayoutView="85" workbookViewId="0"/>
  </sheetViews>
  <sheetFormatPr defaultRowHeight="13.5"/>
  <cols>
    <col min="1" max="2" width="9.140625" style="251"/>
    <col min="3" max="3" width="9.85546875" style="251" customWidth="1"/>
    <col min="4" max="16384" width="9.140625" style="251"/>
  </cols>
  <sheetData>
    <row r="1" spans="1:11" ht="3.75" customHeight="1">
      <c r="A1" s="246"/>
      <c r="B1" s="247"/>
      <c r="C1" s="248"/>
      <c r="D1" s="249"/>
      <c r="E1" s="249"/>
      <c r="F1" s="250"/>
      <c r="G1" s="249"/>
      <c r="H1" s="249"/>
      <c r="I1" s="249"/>
      <c r="J1" s="249"/>
      <c r="K1" s="249"/>
    </row>
    <row r="2" spans="1:11" ht="41.25">
      <c r="A2" s="299" t="s">
        <v>448</v>
      </c>
      <c r="B2" s="299"/>
      <c r="C2" s="299"/>
      <c r="D2" s="299"/>
      <c r="E2" s="299"/>
      <c r="F2" s="299"/>
      <c r="G2" s="299"/>
      <c r="H2" s="299"/>
      <c r="I2" s="299"/>
      <c r="J2" s="299"/>
      <c r="K2" s="299"/>
    </row>
    <row r="4" spans="1:11" ht="17.25">
      <c r="A4" s="252" t="s">
        <v>417</v>
      </c>
      <c r="B4" s="253"/>
      <c r="C4" s="253"/>
      <c r="D4" s="253"/>
      <c r="E4" s="253"/>
      <c r="F4" s="253"/>
      <c r="G4" s="253"/>
      <c r="H4" s="253"/>
      <c r="I4" s="253"/>
      <c r="J4" s="253"/>
      <c r="K4" s="253"/>
    </row>
    <row r="6" spans="1:11" ht="26.25">
      <c r="A6" s="254"/>
    </row>
    <row r="7" spans="1:11" ht="130.5" customHeight="1">
      <c r="A7" s="254"/>
    </row>
    <row r="8" spans="1:11" ht="26.25">
      <c r="A8" s="254"/>
    </row>
    <row r="9" spans="1:11" ht="26.25">
      <c r="A9" s="254"/>
    </row>
    <row r="10" spans="1:11" ht="40.5" customHeight="1">
      <c r="A10" s="254" t="s">
        <v>418</v>
      </c>
    </row>
    <row r="11" spans="1:11" ht="19.5" customHeight="1">
      <c r="A11" s="254"/>
    </row>
    <row r="12" spans="1:11" ht="17.25">
      <c r="A12" s="255" t="s">
        <v>419</v>
      </c>
    </row>
    <row r="13" spans="1:11" ht="40.5">
      <c r="A13" s="279" t="s">
        <v>0</v>
      </c>
      <c r="B13" s="280" t="s">
        <v>74</v>
      </c>
      <c r="C13" s="276" t="s">
        <v>65</v>
      </c>
      <c r="D13" s="276" t="s">
        <v>161</v>
      </c>
      <c r="E13" s="281" t="s">
        <v>147</v>
      </c>
      <c r="F13" s="280" t="s">
        <v>152</v>
      </c>
      <c r="G13" s="281" t="s">
        <v>150</v>
      </c>
      <c r="H13" s="281" t="s">
        <v>154</v>
      </c>
      <c r="I13" s="277" t="s">
        <v>156</v>
      </c>
      <c r="J13" s="281" t="s">
        <v>6</v>
      </c>
      <c r="K13" s="286" t="s">
        <v>7</v>
      </c>
    </row>
    <row r="14" spans="1:11" ht="16.5">
      <c r="A14" s="260" t="s">
        <v>118</v>
      </c>
      <c r="B14" s="261">
        <v>4405</v>
      </c>
      <c r="C14" s="258" t="s">
        <v>70</v>
      </c>
      <c r="D14" s="259">
        <v>0.79658056410464972</v>
      </c>
      <c r="E14" s="262">
        <v>4405</v>
      </c>
      <c r="F14" s="256" t="s">
        <v>123</v>
      </c>
      <c r="G14" s="263" t="s">
        <v>346</v>
      </c>
      <c r="H14" s="264">
        <v>4</v>
      </c>
      <c r="I14" s="257">
        <v>2050.8019999999997</v>
      </c>
      <c r="J14" s="265">
        <v>0.63389834806090506</v>
      </c>
      <c r="K14" s="266">
        <v>24.380705694650196</v>
      </c>
    </row>
    <row r="15" spans="1:11" ht="16.5">
      <c r="A15" s="260" t="s">
        <v>118</v>
      </c>
      <c r="B15" s="261" t="s">
        <v>235</v>
      </c>
      <c r="C15" s="258" t="s">
        <v>70</v>
      </c>
      <c r="D15" s="259">
        <v>0.74567567567567561</v>
      </c>
      <c r="E15" s="262">
        <v>3444</v>
      </c>
      <c r="F15" s="256" t="s">
        <v>120</v>
      </c>
      <c r="G15" s="263" t="s">
        <v>200</v>
      </c>
      <c r="H15" s="264">
        <v>1</v>
      </c>
      <c r="I15" s="257">
        <v>4365.2179999999998</v>
      </c>
      <c r="J15" s="265">
        <v>2.2908363339471247E-2</v>
      </c>
      <c r="K15" s="266">
        <v>56.675290901851866</v>
      </c>
    </row>
    <row r="16" spans="1:11" ht="16.5">
      <c r="A16" s="260" t="s">
        <v>118</v>
      </c>
      <c r="B16" s="261" t="s">
        <v>237</v>
      </c>
      <c r="C16" s="258" t="s">
        <v>69</v>
      </c>
      <c r="D16" s="259">
        <v>0.85576923076923073</v>
      </c>
      <c r="E16" s="262">
        <v>2653</v>
      </c>
      <c r="F16" s="256" t="s">
        <v>121</v>
      </c>
      <c r="G16" s="263" t="s">
        <v>210</v>
      </c>
      <c r="H16" s="264">
        <v>1</v>
      </c>
      <c r="I16" s="257">
        <v>921.81700000000001</v>
      </c>
      <c r="J16" s="265">
        <v>0.10848140140613592</v>
      </c>
      <c r="K16" s="266">
        <v>57.820586949470446</v>
      </c>
    </row>
    <row r="17" spans="1:11" ht="16.5">
      <c r="A17" s="260" t="s">
        <v>118</v>
      </c>
      <c r="B17" s="261" t="s">
        <v>353</v>
      </c>
      <c r="C17" s="258" t="s">
        <v>69</v>
      </c>
      <c r="D17" s="259">
        <v>0.8684615384615384</v>
      </c>
      <c r="E17" s="262">
        <v>5222</v>
      </c>
      <c r="F17" s="256" t="s">
        <v>123</v>
      </c>
      <c r="G17" s="263" t="s">
        <v>230</v>
      </c>
      <c r="H17" s="264">
        <v>1</v>
      </c>
      <c r="I17" s="257">
        <v>3030.1959999999999</v>
      </c>
      <c r="J17" s="265">
        <v>0.16500582800584518</v>
      </c>
      <c r="K17" s="266">
        <v>28.149994257797186</v>
      </c>
    </row>
    <row r="18" spans="1:11" ht="16.5">
      <c r="A18" s="260" t="s">
        <v>118</v>
      </c>
      <c r="B18" s="261" t="s">
        <v>243</v>
      </c>
      <c r="C18" s="258" t="s">
        <v>70</v>
      </c>
      <c r="D18" s="259">
        <v>0.72892857142857148</v>
      </c>
      <c r="E18" s="262">
        <v>972</v>
      </c>
      <c r="F18" s="256" t="s">
        <v>121</v>
      </c>
      <c r="G18" s="263" t="s">
        <v>206</v>
      </c>
      <c r="H18" s="264">
        <v>1</v>
      </c>
      <c r="I18" s="257">
        <v>1017.948</v>
      </c>
      <c r="J18" s="265">
        <v>0</v>
      </c>
      <c r="K18" s="266">
        <v>36.838816914027042</v>
      </c>
    </row>
    <row r="19" spans="1:11" ht="16.5">
      <c r="A19" s="260" t="s">
        <v>118</v>
      </c>
      <c r="B19" s="261" t="s">
        <v>355</v>
      </c>
      <c r="C19" s="258" t="s">
        <v>70</v>
      </c>
      <c r="D19" s="259">
        <v>0.69333333333333336</v>
      </c>
      <c r="E19" s="262">
        <v>8368</v>
      </c>
      <c r="F19" s="256" t="s">
        <v>123</v>
      </c>
      <c r="G19" s="263" t="s">
        <v>225</v>
      </c>
      <c r="H19" s="264">
        <v>1</v>
      </c>
      <c r="I19" s="257">
        <v>4028.98</v>
      </c>
      <c r="J19" s="265">
        <v>0.17374124468227689</v>
      </c>
      <c r="K19" s="266">
        <v>23.827370699283691</v>
      </c>
    </row>
    <row r="20" spans="1:11" ht="16.5">
      <c r="A20" s="260" t="s">
        <v>118</v>
      </c>
      <c r="B20" s="261" t="s">
        <v>173</v>
      </c>
      <c r="C20" s="258" t="s">
        <v>70</v>
      </c>
      <c r="D20" s="259">
        <v>0.69593199280689133</v>
      </c>
      <c r="E20" s="262">
        <v>2724</v>
      </c>
      <c r="F20" s="256" t="s">
        <v>122</v>
      </c>
      <c r="G20" s="263" t="s">
        <v>221</v>
      </c>
      <c r="H20" s="264">
        <v>5</v>
      </c>
      <c r="I20" s="257">
        <v>3547.5039999999999</v>
      </c>
      <c r="J20" s="265">
        <v>0.22551066890974614</v>
      </c>
      <c r="K20" s="266">
        <v>22.29736738845115</v>
      </c>
    </row>
    <row r="21" spans="1:11" ht="16.5">
      <c r="A21" s="260" t="s">
        <v>118</v>
      </c>
      <c r="B21" s="261" t="s">
        <v>246</v>
      </c>
      <c r="C21" s="258" t="s">
        <v>68</v>
      </c>
      <c r="D21" s="259">
        <v>0.90389002059139867</v>
      </c>
      <c r="E21" s="262">
        <v>9192</v>
      </c>
      <c r="F21" s="256" t="s">
        <v>123</v>
      </c>
      <c r="G21" s="263" t="s">
        <v>342</v>
      </c>
      <c r="H21" s="264">
        <v>7</v>
      </c>
      <c r="I21" s="257">
        <v>2769.402</v>
      </c>
      <c r="J21" s="265">
        <v>1.5526817702883149</v>
      </c>
      <c r="K21" s="266">
        <v>41.128012473450944</v>
      </c>
    </row>
    <row r="22" spans="1:11" ht="16.5">
      <c r="A22" s="260" t="s">
        <v>118</v>
      </c>
      <c r="B22" s="261" t="s">
        <v>357</v>
      </c>
      <c r="C22" s="258" t="s">
        <v>68</v>
      </c>
      <c r="D22" s="259">
        <v>0.9111538461538462</v>
      </c>
      <c r="E22" s="262">
        <v>4059</v>
      </c>
      <c r="F22" s="256" t="s">
        <v>123</v>
      </c>
      <c r="G22" s="263" t="s">
        <v>345</v>
      </c>
      <c r="H22" s="264">
        <v>1</v>
      </c>
      <c r="I22" s="257">
        <v>3507.2860000000001</v>
      </c>
      <c r="J22" s="265">
        <v>0.57024149156926462</v>
      </c>
      <c r="K22" s="266">
        <v>33.302103107645053</v>
      </c>
    </row>
    <row r="23" spans="1:11" ht="16.5">
      <c r="A23" s="260" t="s">
        <v>118</v>
      </c>
      <c r="B23" s="261" t="s">
        <v>430</v>
      </c>
      <c r="C23" s="258" t="s">
        <v>70</v>
      </c>
      <c r="D23" s="259">
        <v>0.74972972972972973</v>
      </c>
      <c r="E23" s="262">
        <v>7905</v>
      </c>
      <c r="F23" s="256" t="s">
        <v>120</v>
      </c>
      <c r="G23" s="263" t="s">
        <v>201</v>
      </c>
      <c r="H23" s="264">
        <v>1</v>
      </c>
      <c r="I23" s="257">
        <v>5679.53</v>
      </c>
      <c r="J23" s="265">
        <v>0</v>
      </c>
      <c r="K23" s="266">
        <v>26.304993547001249</v>
      </c>
    </row>
    <row r="24" spans="1:11" ht="16.5">
      <c r="A24" s="260" t="s">
        <v>118</v>
      </c>
      <c r="B24" s="261" t="s">
        <v>248</v>
      </c>
      <c r="C24" s="258" t="s">
        <v>70</v>
      </c>
      <c r="D24" s="259">
        <v>0.79285714285714293</v>
      </c>
      <c r="E24" s="262">
        <v>1658</v>
      </c>
      <c r="F24" s="256" t="s">
        <v>121</v>
      </c>
      <c r="G24" s="263" t="s">
        <v>207</v>
      </c>
      <c r="H24" s="264">
        <v>1</v>
      </c>
      <c r="I24" s="257">
        <v>3444.4270000000001</v>
      </c>
      <c r="J24" s="265">
        <v>0</v>
      </c>
      <c r="K24" s="266">
        <v>38.409871946770828</v>
      </c>
    </row>
    <row r="25" spans="1:11" ht="16.5">
      <c r="A25" s="260" t="s">
        <v>118</v>
      </c>
      <c r="B25" s="261" t="s">
        <v>250</v>
      </c>
      <c r="C25" s="258" t="s">
        <v>70</v>
      </c>
      <c r="D25" s="259">
        <v>0.71512095083406313</v>
      </c>
      <c r="E25" s="262">
        <v>4106</v>
      </c>
      <c r="F25" s="256" t="s">
        <v>122</v>
      </c>
      <c r="G25" s="263" t="s">
        <v>220</v>
      </c>
      <c r="H25" s="264">
        <v>2</v>
      </c>
      <c r="I25" s="257">
        <v>3653.3590000000004</v>
      </c>
      <c r="J25" s="265">
        <v>2.7372070469942864E-2</v>
      </c>
      <c r="K25" s="266">
        <v>39.005200419668583</v>
      </c>
    </row>
    <row r="26" spans="1:11" ht="16.5">
      <c r="A26" s="260" t="s">
        <v>118</v>
      </c>
      <c r="B26" s="261" t="s">
        <v>254</v>
      </c>
      <c r="C26" s="258" t="s">
        <v>70</v>
      </c>
      <c r="D26" s="259">
        <v>0.7661290322580645</v>
      </c>
      <c r="E26" s="262">
        <v>2377</v>
      </c>
      <c r="F26" s="256" t="s">
        <v>122</v>
      </c>
      <c r="G26" s="263" t="s">
        <v>218</v>
      </c>
      <c r="H26" s="264">
        <v>1</v>
      </c>
      <c r="I26" s="257">
        <v>3681.973</v>
      </c>
      <c r="J26" s="265">
        <v>0</v>
      </c>
      <c r="K26" s="266">
        <v>25.828543555316674</v>
      </c>
    </row>
    <row r="27" spans="1:11" ht="16.5">
      <c r="A27" s="260" t="s">
        <v>118</v>
      </c>
      <c r="B27" s="261" t="s">
        <v>256</v>
      </c>
      <c r="C27" s="258" t="s">
        <v>70</v>
      </c>
      <c r="D27" s="259">
        <v>0.77500401056244195</v>
      </c>
      <c r="E27" s="262">
        <v>3233</v>
      </c>
      <c r="F27" s="256" t="s">
        <v>121</v>
      </c>
      <c r="G27" s="263" t="s">
        <v>204</v>
      </c>
      <c r="H27" s="264">
        <v>2</v>
      </c>
      <c r="I27" s="257">
        <v>2318.9110000000001</v>
      </c>
      <c r="J27" s="265">
        <v>0</v>
      </c>
      <c r="K27" s="266">
        <v>30.143459580811854</v>
      </c>
    </row>
    <row r="28" spans="1:11" ht="16.5">
      <c r="A28" s="260" t="s">
        <v>118</v>
      </c>
      <c r="B28" s="261" t="s">
        <v>258</v>
      </c>
      <c r="C28" s="258" t="s">
        <v>70</v>
      </c>
      <c r="D28" s="259">
        <v>0.73601957293444609</v>
      </c>
      <c r="E28" s="262">
        <v>2557</v>
      </c>
      <c r="F28" s="256" t="s">
        <v>120</v>
      </c>
      <c r="G28" s="263" t="s">
        <v>408</v>
      </c>
      <c r="H28" s="264">
        <v>10</v>
      </c>
      <c r="I28" s="257">
        <v>23300.184000000001</v>
      </c>
      <c r="J28" s="265">
        <v>0.45922384132245475</v>
      </c>
      <c r="K28" s="266">
        <v>25.5362790268094</v>
      </c>
    </row>
    <row r="29" spans="1:11" ht="16.5">
      <c r="A29" s="260" t="s">
        <v>118</v>
      </c>
      <c r="B29" s="261" t="s">
        <v>363</v>
      </c>
      <c r="C29" s="258" t="s">
        <v>69</v>
      </c>
      <c r="D29" s="259">
        <v>0.87307692307692308</v>
      </c>
      <c r="E29" s="262">
        <v>7147</v>
      </c>
      <c r="F29" s="256" t="s">
        <v>123</v>
      </c>
      <c r="G29" s="263" t="s">
        <v>341</v>
      </c>
      <c r="H29" s="264">
        <v>1</v>
      </c>
      <c r="I29" s="257">
        <v>961.44399999999996</v>
      </c>
      <c r="J29" s="265">
        <v>2.3922350131676935</v>
      </c>
      <c r="K29" s="266">
        <v>25.690523837061754</v>
      </c>
    </row>
    <row r="30" spans="1:11" ht="16.5">
      <c r="A30" s="260" t="s">
        <v>118</v>
      </c>
      <c r="B30" s="261" t="s">
        <v>265</v>
      </c>
      <c r="C30" s="258" t="s">
        <v>70</v>
      </c>
      <c r="D30" s="259">
        <v>0.73263157894736841</v>
      </c>
      <c r="E30" s="262">
        <v>5584</v>
      </c>
      <c r="F30" s="256" t="s">
        <v>120</v>
      </c>
      <c r="G30" s="263" t="s">
        <v>199</v>
      </c>
      <c r="H30" s="264">
        <v>1</v>
      </c>
      <c r="I30" s="257">
        <v>4889.9009999999998</v>
      </c>
      <c r="J30" s="265">
        <v>2.0450311775228169E-2</v>
      </c>
      <c r="K30" s="266">
        <v>20.041305539723606</v>
      </c>
    </row>
    <row r="31" spans="1:11" ht="16.5">
      <c r="A31" s="260" t="s">
        <v>118</v>
      </c>
      <c r="B31" s="261" t="s">
        <v>369</v>
      </c>
      <c r="C31" s="258" t="s">
        <v>68</v>
      </c>
      <c r="D31" s="259">
        <v>0.9226923076923077</v>
      </c>
      <c r="E31" s="262">
        <v>6719</v>
      </c>
      <c r="F31" s="256" t="s">
        <v>123</v>
      </c>
      <c r="G31" s="263" t="s">
        <v>230</v>
      </c>
      <c r="H31" s="264">
        <v>1</v>
      </c>
      <c r="I31" s="257">
        <v>3416.6750000000002</v>
      </c>
      <c r="J31" s="265">
        <v>8.7804663891063672E-2</v>
      </c>
      <c r="K31" s="266">
        <v>20.721900678291028</v>
      </c>
    </row>
    <row r="32" spans="1:11" ht="16.5">
      <c r="A32" s="260" t="s">
        <v>118</v>
      </c>
      <c r="B32" s="261" t="s">
        <v>273</v>
      </c>
      <c r="C32" s="258" t="s">
        <v>70</v>
      </c>
      <c r="D32" s="259">
        <v>0.76414034909281148</v>
      </c>
      <c r="E32" s="262">
        <v>4156</v>
      </c>
      <c r="F32" s="256" t="s">
        <v>122</v>
      </c>
      <c r="G32" s="263" t="s">
        <v>214</v>
      </c>
      <c r="H32" s="264">
        <v>7</v>
      </c>
      <c r="I32" s="257">
        <v>2774.1140000000005</v>
      </c>
      <c r="J32" s="265">
        <v>0.32442790743278749</v>
      </c>
      <c r="K32" s="266">
        <v>28.26127549192282</v>
      </c>
    </row>
    <row r="33" spans="1:11" ht="16.5">
      <c r="A33" s="260" t="s">
        <v>118</v>
      </c>
      <c r="B33" s="261" t="s">
        <v>277</v>
      </c>
      <c r="C33" s="258" t="s">
        <v>67</v>
      </c>
      <c r="D33" s="259">
        <v>0.80482908231197159</v>
      </c>
      <c r="E33" s="262">
        <v>1862</v>
      </c>
      <c r="F33" s="256" t="s">
        <v>123</v>
      </c>
      <c r="G33" s="263" t="s">
        <v>343</v>
      </c>
      <c r="H33" s="264">
        <v>8</v>
      </c>
      <c r="I33" s="257">
        <v>3214.5720000000001</v>
      </c>
      <c r="J33" s="265">
        <v>0.40440842513404585</v>
      </c>
      <c r="K33" s="266">
        <v>36.054566517719934</v>
      </c>
    </row>
    <row r="34" spans="1:11" ht="16.5">
      <c r="A34" s="260" t="s">
        <v>118</v>
      </c>
      <c r="B34" s="261" t="s">
        <v>371</v>
      </c>
      <c r="C34" s="258" t="s">
        <v>70</v>
      </c>
      <c r="D34" s="259">
        <v>0.77127914336562764</v>
      </c>
      <c r="E34" s="262">
        <v>5292</v>
      </c>
      <c r="F34" s="256" t="s">
        <v>120</v>
      </c>
      <c r="G34" s="263" t="s">
        <v>201</v>
      </c>
      <c r="H34" s="264">
        <v>9</v>
      </c>
      <c r="I34" s="257">
        <v>3764.0730000000003</v>
      </c>
      <c r="J34" s="265">
        <v>0.69074112005797972</v>
      </c>
      <c r="K34" s="266">
        <v>63.388781248397677</v>
      </c>
    </row>
    <row r="35" spans="1:11" ht="16.5">
      <c r="A35" s="260" t="s">
        <v>118</v>
      </c>
      <c r="B35" s="261" t="s">
        <v>444</v>
      </c>
      <c r="C35" s="258" t="s">
        <v>69</v>
      </c>
      <c r="D35" s="259">
        <v>0.86576923076923074</v>
      </c>
      <c r="E35" s="262">
        <v>5035</v>
      </c>
      <c r="F35" s="256" t="s">
        <v>123</v>
      </c>
      <c r="G35" s="263" t="s">
        <v>343</v>
      </c>
      <c r="H35" s="264">
        <v>1</v>
      </c>
      <c r="I35" s="257">
        <v>2760.3739999999998</v>
      </c>
      <c r="J35" s="265">
        <v>0.39849672544372611</v>
      </c>
      <c r="K35" s="266">
        <v>28.655537256907945</v>
      </c>
    </row>
    <row r="36" spans="1:11" ht="16.5">
      <c r="A36" s="260" t="s">
        <v>118</v>
      </c>
      <c r="B36" s="261" t="s">
        <v>373</v>
      </c>
      <c r="C36" s="258" t="s">
        <v>67</v>
      </c>
      <c r="D36" s="259">
        <v>0.84461538461538466</v>
      </c>
      <c r="E36" s="262">
        <v>3449</v>
      </c>
      <c r="F36" s="256" t="s">
        <v>123</v>
      </c>
      <c r="G36" s="263" t="s">
        <v>341</v>
      </c>
      <c r="H36" s="264">
        <v>1</v>
      </c>
      <c r="I36" s="257">
        <v>1288.115</v>
      </c>
      <c r="J36" s="265">
        <v>0.15526564010200952</v>
      </c>
      <c r="K36" s="266">
        <v>31.441292120656929</v>
      </c>
    </row>
    <row r="37" spans="1:11" ht="16.5">
      <c r="A37" s="260" t="s">
        <v>118</v>
      </c>
      <c r="B37" s="261" t="s">
        <v>281</v>
      </c>
      <c r="C37" s="258" t="s">
        <v>70</v>
      </c>
      <c r="D37" s="259">
        <v>0.79138497024330734</v>
      </c>
      <c r="E37" s="262">
        <v>4503</v>
      </c>
      <c r="F37" s="256" t="s">
        <v>121</v>
      </c>
      <c r="G37" s="263" t="s">
        <v>205</v>
      </c>
      <c r="H37" s="264">
        <v>2</v>
      </c>
      <c r="I37" s="257">
        <v>3448.2510000000002</v>
      </c>
      <c r="J37" s="265">
        <v>0.17400125454904528</v>
      </c>
      <c r="K37" s="266">
        <v>33.727243173423275</v>
      </c>
    </row>
    <row r="38" spans="1:11" ht="16.5">
      <c r="A38" s="260" t="s">
        <v>118</v>
      </c>
      <c r="B38" s="261" t="s">
        <v>285</v>
      </c>
      <c r="C38" s="258" t="s">
        <v>67</v>
      </c>
      <c r="D38" s="259">
        <v>0.82678571428571435</v>
      </c>
      <c r="E38" s="262">
        <v>6555</v>
      </c>
      <c r="F38" s="256" t="s">
        <v>121</v>
      </c>
      <c r="G38" s="263" t="s">
        <v>209</v>
      </c>
      <c r="H38" s="264">
        <v>1</v>
      </c>
      <c r="I38" s="257">
        <v>3508.0329999999999</v>
      </c>
      <c r="J38" s="265">
        <v>0</v>
      </c>
      <c r="K38" s="266">
        <v>26.197016960786858</v>
      </c>
    </row>
    <row r="39" spans="1:11" ht="16.5">
      <c r="A39" s="260" t="s">
        <v>118</v>
      </c>
      <c r="B39" s="261" t="s">
        <v>287</v>
      </c>
      <c r="C39" s="258" t="s">
        <v>70</v>
      </c>
      <c r="D39" s="259">
        <v>0.76115384615384618</v>
      </c>
      <c r="E39" s="262">
        <v>6860</v>
      </c>
      <c r="F39" s="256" t="s">
        <v>121</v>
      </c>
      <c r="G39" s="263" t="s">
        <v>203</v>
      </c>
      <c r="H39" s="264">
        <v>1</v>
      </c>
      <c r="I39" s="257">
        <v>2996.4949999999999</v>
      </c>
      <c r="J39" s="265">
        <v>0</v>
      </c>
      <c r="K39" s="266">
        <v>33.505812624416194</v>
      </c>
    </row>
    <row r="40" spans="1:11" ht="16.5">
      <c r="A40" s="260" t="s">
        <v>118</v>
      </c>
      <c r="B40" s="261" t="s">
        <v>375</v>
      </c>
      <c r="C40" s="258" t="s">
        <v>67</v>
      </c>
      <c r="D40" s="259">
        <v>0.84000000000000008</v>
      </c>
      <c r="E40" s="262">
        <v>9396</v>
      </c>
      <c r="F40" s="256" t="s">
        <v>123</v>
      </c>
      <c r="G40" s="263" t="s">
        <v>346</v>
      </c>
      <c r="H40" s="264">
        <v>1</v>
      </c>
      <c r="I40" s="257">
        <v>3227.3789999999999</v>
      </c>
      <c r="J40" s="265">
        <v>2.7576556704372188</v>
      </c>
      <c r="K40" s="266">
        <v>74.549657787325259</v>
      </c>
    </row>
    <row r="41" spans="1:11" ht="16.5">
      <c r="A41" s="260" t="s">
        <v>118</v>
      </c>
      <c r="B41" s="261" t="s">
        <v>289</v>
      </c>
      <c r="C41" s="258" t="s">
        <v>70</v>
      </c>
      <c r="D41" s="259">
        <v>0.72727036755947894</v>
      </c>
      <c r="E41" s="262">
        <v>3055</v>
      </c>
      <c r="F41" s="256" t="s">
        <v>120</v>
      </c>
      <c r="G41" s="263" t="s">
        <v>201</v>
      </c>
      <c r="H41" s="264">
        <v>2</v>
      </c>
      <c r="I41" s="257">
        <v>1843.355</v>
      </c>
      <c r="J41" s="265">
        <v>0</v>
      </c>
      <c r="K41" s="266">
        <v>34.610804755459476</v>
      </c>
    </row>
    <row r="42" spans="1:11" ht="16.5">
      <c r="A42" s="260" t="s">
        <v>118</v>
      </c>
      <c r="B42" s="261" t="s">
        <v>379</v>
      </c>
      <c r="C42" s="258" t="s">
        <v>69</v>
      </c>
      <c r="D42" s="259">
        <v>0.85038461538461529</v>
      </c>
      <c r="E42" s="262">
        <v>9560</v>
      </c>
      <c r="F42" s="256" t="s">
        <v>123</v>
      </c>
      <c r="G42" s="263" t="s">
        <v>227</v>
      </c>
      <c r="H42" s="264">
        <v>1</v>
      </c>
      <c r="I42" s="257">
        <v>3346.5459999999998</v>
      </c>
      <c r="J42" s="265">
        <v>0.77692044274903138</v>
      </c>
      <c r="K42" s="266">
        <v>28.267951493868605</v>
      </c>
    </row>
    <row r="43" spans="1:11" ht="16.5">
      <c r="A43" s="260" t="s">
        <v>118</v>
      </c>
      <c r="B43" s="261" t="s">
        <v>291</v>
      </c>
      <c r="C43" s="258" t="s">
        <v>70</v>
      </c>
      <c r="D43" s="259">
        <v>0.74659240027656992</v>
      </c>
      <c r="E43" s="262">
        <v>6826</v>
      </c>
      <c r="F43" s="256" t="s">
        <v>121</v>
      </c>
      <c r="G43" s="263" t="s">
        <v>208</v>
      </c>
      <c r="H43" s="264">
        <v>2</v>
      </c>
      <c r="I43" s="257">
        <v>2541.5279999999998</v>
      </c>
      <c r="J43" s="265">
        <v>2.3214381269850266</v>
      </c>
      <c r="K43" s="266">
        <v>40.841572471363683</v>
      </c>
    </row>
    <row r="44" spans="1:11" ht="16.5">
      <c r="A44" s="260" t="s">
        <v>118</v>
      </c>
      <c r="B44" s="261" t="s">
        <v>381</v>
      </c>
      <c r="C44" s="258" t="s">
        <v>68</v>
      </c>
      <c r="D44" s="259">
        <v>0.94230769230769229</v>
      </c>
      <c r="E44" s="262">
        <v>5862</v>
      </c>
      <c r="F44" s="256" t="s">
        <v>123</v>
      </c>
      <c r="G44" s="263" t="s">
        <v>342</v>
      </c>
      <c r="H44" s="264">
        <v>1</v>
      </c>
      <c r="I44" s="257">
        <v>3218.2489999999998</v>
      </c>
      <c r="J44" s="265">
        <v>0.80789273918829774</v>
      </c>
      <c r="K44" s="266">
        <v>30.264904921900079</v>
      </c>
    </row>
    <row r="45" spans="1:11" ht="16.5">
      <c r="A45" s="260" t="s">
        <v>118</v>
      </c>
      <c r="B45" s="261" t="s">
        <v>383</v>
      </c>
      <c r="C45" s="258" t="s">
        <v>69</v>
      </c>
      <c r="D45" s="259">
        <v>0.89872037969048957</v>
      </c>
      <c r="E45" s="262">
        <v>703</v>
      </c>
      <c r="F45" s="256" t="s">
        <v>123</v>
      </c>
      <c r="G45" s="263" t="s">
        <v>342</v>
      </c>
      <c r="H45" s="264">
        <v>3</v>
      </c>
      <c r="I45" s="257">
        <v>3225.9959999999996</v>
      </c>
      <c r="J45" s="265">
        <v>0.40297632111137155</v>
      </c>
      <c r="K45" s="266">
        <v>25.759486372580749</v>
      </c>
    </row>
    <row r="46" spans="1:11" ht="16.5">
      <c r="A46" s="260" t="s">
        <v>118</v>
      </c>
      <c r="B46" s="261" t="s">
        <v>406</v>
      </c>
      <c r="C46" s="258" t="s">
        <v>70</v>
      </c>
      <c r="D46" s="259">
        <v>0.78781402093546582</v>
      </c>
      <c r="E46" s="262">
        <v>6571</v>
      </c>
      <c r="F46" s="256" t="s">
        <v>121</v>
      </c>
      <c r="G46" s="263" t="s">
        <v>210</v>
      </c>
      <c r="H46" s="264">
        <v>8</v>
      </c>
      <c r="I46" s="257">
        <v>3235.9389999999999</v>
      </c>
      <c r="J46" s="265">
        <v>0.58715569113014798</v>
      </c>
      <c r="K46" s="266">
        <v>20.921284362900536</v>
      </c>
    </row>
    <row r="47" spans="1:11" ht="16.5">
      <c r="A47" s="260" t="s">
        <v>118</v>
      </c>
      <c r="B47" s="261" t="s">
        <v>385</v>
      </c>
      <c r="C47" s="258" t="s">
        <v>69</v>
      </c>
      <c r="D47" s="259">
        <v>0.88346153846153852</v>
      </c>
      <c r="E47" s="262">
        <v>5786</v>
      </c>
      <c r="F47" s="256" t="s">
        <v>123</v>
      </c>
      <c r="G47" s="263" t="s">
        <v>344</v>
      </c>
      <c r="H47" s="264">
        <v>1</v>
      </c>
      <c r="I47" s="257">
        <v>3209.6480000000001</v>
      </c>
      <c r="J47" s="265">
        <v>0.28040458019072495</v>
      </c>
      <c r="K47" s="266">
        <v>50.535136563261766</v>
      </c>
    </row>
    <row r="48" spans="1:11" ht="16.5">
      <c r="A48" s="260" t="s">
        <v>118</v>
      </c>
      <c r="B48" s="261" t="s">
        <v>313</v>
      </c>
      <c r="C48" s="258" t="s">
        <v>70</v>
      </c>
      <c r="D48" s="259">
        <v>0.76228409639601913</v>
      </c>
      <c r="E48" s="262">
        <v>9498</v>
      </c>
      <c r="F48" s="256" t="s">
        <v>121</v>
      </c>
      <c r="G48" s="263" t="s">
        <v>203</v>
      </c>
      <c r="H48" s="264">
        <v>2</v>
      </c>
      <c r="I48" s="257">
        <v>1498.248</v>
      </c>
      <c r="J48" s="265">
        <v>0</v>
      </c>
      <c r="K48" s="266">
        <v>40.51398700348674</v>
      </c>
    </row>
    <row r="49" spans="1:11" ht="16.5">
      <c r="A49" s="260" t="s">
        <v>118</v>
      </c>
      <c r="B49" s="261" t="s">
        <v>315</v>
      </c>
      <c r="C49" s="258" t="s">
        <v>70</v>
      </c>
      <c r="D49" s="259">
        <v>0.77939393939393942</v>
      </c>
      <c r="E49" s="262">
        <v>6810</v>
      </c>
      <c r="F49" s="256" t="s">
        <v>122</v>
      </c>
      <c r="G49" s="263" t="s">
        <v>217</v>
      </c>
      <c r="H49" s="264">
        <v>1</v>
      </c>
      <c r="I49" s="257">
        <v>3602.145</v>
      </c>
      <c r="J49" s="265">
        <v>0</v>
      </c>
      <c r="K49" s="266">
        <v>24.152275935588378</v>
      </c>
    </row>
    <row r="50" spans="1:11" ht="16.5">
      <c r="A50" s="260" t="s">
        <v>118</v>
      </c>
      <c r="B50" s="261" t="s">
        <v>387</v>
      </c>
      <c r="C50" s="258" t="s">
        <v>70</v>
      </c>
      <c r="D50" s="259">
        <v>0.75777777777777766</v>
      </c>
      <c r="E50" s="262">
        <v>4337</v>
      </c>
      <c r="F50" s="256" t="s">
        <v>123</v>
      </c>
      <c r="G50" s="263" t="s">
        <v>225</v>
      </c>
      <c r="H50" s="264">
        <v>1</v>
      </c>
      <c r="I50" s="257">
        <v>3658.8879999999999</v>
      </c>
      <c r="J50" s="265">
        <v>0.16398424876629183</v>
      </c>
      <c r="K50" s="266">
        <v>25.171582185625798</v>
      </c>
    </row>
    <row r="51" spans="1:11" ht="16.5">
      <c r="A51" s="260" t="s">
        <v>118</v>
      </c>
      <c r="B51" s="261" t="s">
        <v>391</v>
      </c>
      <c r="C51" s="258" t="s">
        <v>67</v>
      </c>
      <c r="D51" s="259">
        <v>0.84807692307692306</v>
      </c>
      <c r="E51" s="262">
        <v>6048</v>
      </c>
      <c r="F51" s="256" t="s">
        <v>123</v>
      </c>
      <c r="G51" s="263" t="s">
        <v>343</v>
      </c>
      <c r="H51" s="264">
        <v>1</v>
      </c>
      <c r="I51" s="257">
        <v>2830.7710000000002</v>
      </c>
      <c r="J51" s="265">
        <v>0.7771734273100861</v>
      </c>
      <c r="K51" s="266">
        <v>48.749969531269038</v>
      </c>
    </row>
    <row r="52" spans="1:11" ht="16.5">
      <c r="A52" s="260" t="s">
        <v>118</v>
      </c>
      <c r="B52" s="261" t="s">
        <v>321</v>
      </c>
      <c r="C52" s="258" t="s">
        <v>70</v>
      </c>
      <c r="D52" s="259">
        <v>0.70937499999999998</v>
      </c>
      <c r="E52" s="262">
        <v>6538</v>
      </c>
      <c r="F52" s="256" t="s">
        <v>122</v>
      </c>
      <c r="G52" s="263" t="s">
        <v>221</v>
      </c>
      <c r="H52" s="264">
        <v>1</v>
      </c>
      <c r="I52" s="257">
        <v>3318.2930000000001</v>
      </c>
      <c r="J52" s="265">
        <v>0</v>
      </c>
      <c r="K52" s="266">
        <v>20.040424398930412</v>
      </c>
    </row>
    <row r="53" spans="1:11" ht="16.5">
      <c r="A53" s="260" t="s">
        <v>118</v>
      </c>
      <c r="B53" s="261" t="s">
        <v>323</v>
      </c>
      <c r="C53" s="258" t="s">
        <v>70</v>
      </c>
      <c r="D53" s="259">
        <v>0.77674310157617177</v>
      </c>
      <c r="E53" s="262">
        <v>1362</v>
      </c>
      <c r="F53" s="256" t="s">
        <v>120</v>
      </c>
      <c r="G53" s="263" t="s">
        <v>200</v>
      </c>
      <c r="H53" s="264">
        <v>2</v>
      </c>
      <c r="I53" s="257">
        <v>859.05899999999997</v>
      </c>
      <c r="J53" s="265">
        <v>0</v>
      </c>
      <c r="K53" s="266">
        <v>23.746913774257649</v>
      </c>
    </row>
    <row r="54" spans="1:11" ht="16.5">
      <c r="A54" s="260" t="s">
        <v>118</v>
      </c>
      <c r="B54" s="261" t="s">
        <v>325</v>
      </c>
      <c r="C54" s="258" t="s">
        <v>67</v>
      </c>
      <c r="D54" s="259">
        <v>0.82906881625630569</v>
      </c>
      <c r="E54" s="262">
        <v>819</v>
      </c>
      <c r="F54" s="256" t="s">
        <v>120</v>
      </c>
      <c r="G54" s="263" t="s">
        <v>199</v>
      </c>
      <c r="H54" s="264">
        <v>9</v>
      </c>
      <c r="I54" s="257">
        <v>3315.8850000000007</v>
      </c>
      <c r="J54" s="265">
        <v>0.12063144530042505</v>
      </c>
      <c r="K54" s="266">
        <v>55.46030697687042</v>
      </c>
    </row>
    <row r="55" spans="1:11" ht="16.5">
      <c r="A55" s="260" t="s">
        <v>118</v>
      </c>
      <c r="B55" s="261" t="s">
        <v>331</v>
      </c>
      <c r="C55" s="258" t="s">
        <v>67</v>
      </c>
      <c r="D55" s="259">
        <v>0.83426438890761068</v>
      </c>
      <c r="E55" s="262">
        <v>4880</v>
      </c>
      <c r="F55" s="256" t="s">
        <v>121</v>
      </c>
      <c r="G55" s="263" t="s">
        <v>210</v>
      </c>
      <c r="H55" s="264">
        <v>3</v>
      </c>
      <c r="I55" s="257">
        <v>2872.4490000000001</v>
      </c>
      <c r="J55" s="265">
        <v>0</v>
      </c>
      <c r="K55" s="266">
        <v>27.293783109813262</v>
      </c>
    </row>
    <row r="56" spans="1:11" ht="16.5">
      <c r="A56" s="260" t="s">
        <v>118</v>
      </c>
      <c r="B56" s="261" t="s">
        <v>415</v>
      </c>
      <c r="C56" s="258" t="s">
        <v>70</v>
      </c>
      <c r="D56" s="259">
        <v>0.6946874999999999</v>
      </c>
      <c r="E56" s="262">
        <v>4474</v>
      </c>
      <c r="F56" s="256" t="s">
        <v>122</v>
      </c>
      <c r="G56" s="263" t="s">
        <v>215</v>
      </c>
      <c r="H56" s="264">
        <v>1</v>
      </c>
      <c r="I56" s="257">
        <v>3606.0039999999999</v>
      </c>
      <c r="J56" s="265">
        <v>5.5463055504098163E-2</v>
      </c>
      <c r="K56" s="266">
        <v>40.404835934735516</v>
      </c>
    </row>
    <row r="57" spans="1:11" ht="16.5">
      <c r="A57" s="260" t="s">
        <v>118</v>
      </c>
      <c r="B57" s="261" t="s">
        <v>335</v>
      </c>
      <c r="C57" s="258" t="s">
        <v>70</v>
      </c>
      <c r="D57" s="259">
        <v>0.79873293821555558</v>
      </c>
      <c r="E57" s="262">
        <v>9725</v>
      </c>
      <c r="F57" s="256" t="s">
        <v>121</v>
      </c>
      <c r="G57" s="263" t="s">
        <v>203</v>
      </c>
      <c r="H57" s="264">
        <v>3</v>
      </c>
      <c r="I57" s="257">
        <v>1691.5139999999999</v>
      </c>
      <c r="J57" s="265">
        <v>0</v>
      </c>
      <c r="K57" s="266">
        <v>32.278775109162559</v>
      </c>
    </row>
    <row r="58" spans="1:11" ht="16.5">
      <c r="A58" s="260" t="s">
        <v>118</v>
      </c>
      <c r="B58" s="261" t="s">
        <v>393</v>
      </c>
      <c r="C58" s="258" t="s">
        <v>68</v>
      </c>
      <c r="D58" s="259">
        <v>0.93692307692307686</v>
      </c>
      <c r="E58" s="262">
        <v>2007</v>
      </c>
      <c r="F58" s="256" t="s">
        <v>123</v>
      </c>
      <c r="G58" s="263" t="s">
        <v>346</v>
      </c>
      <c r="H58" s="264">
        <v>1</v>
      </c>
      <c r="I58" s="257">
        <v>2639.8620000000001</v>
      </c>
      <c r="J58" s="265">
        <v>0.60609228815748695</v>
      </c>
      <c r="K58" s="266">
        <v>27.842364487234558</v>
      </c>
    </row>
    <row r="59" spans="1:11" ht="16.5">
      <c r="A59" s="260" t="s">
        <v>118</v>
      </c>
      <c r="B59" s="261" t="s">
        <v>339</v>
      </c>
      <c r="C59" s="258" t="s">
        <v>70</v>
      </c>
      <c r="D59" s="259">
        <v>0.7923637429651299</v>
      </c>
      <c r="E59" s="262">
        <v>6980</v>
      </c>
      <c r="F59" s="256" t="s">
        <v>120</v>
      </c>
      <c r="G59" s="263" t="s">
        <v>199</v>
      </c>
      <c r="H59" s="264">
        <v>6</v>
      </c>
      <c r="I59" s="257">
        <v>2809.748</v>
      </c>
      <c r="J59" s="265">
        <v>0.24913266243093687</v>
      </c>
      <c r="K59" s="266">
        <v>41.178070061799133</v>
      </c>
    </row>
  </sheetData>
  <mergeCells count="1">
    <mergeCell ref="A2:K2"/>
  </mergeCells>
  <phoneticPr fontId="2" type="noConversion"/>
  <conditionalFormatting sqref="C14:D59">
    <cfRule type="containsText" dxfId="9" priority="1" operator="containsText" text="F">
      <formula>NOT(ISERROR(SEARCH("F",C14)))</formula>
    </cfRule>
    <cfRule type="containsText" dxfId="8" priority="2" operator="containsText" text="D">
      <formula>NOT(ISERROR(SEARCH("D",C14)))</formula>
    </cfRule>
    <cfRule type="containsText" dxfId="7" priority="3" operator="containsText" text="C">
      <formula>NOT(ISERROR(SEARCH("C",C14)))</formula>
    </cfRule>
    <cfRule type="containsText" dxfId="6" priority="4" operator="containsText" text="B">
      <formula>NOT(ISERROR(SEARCH("B",C14)))</formula>
    </cfRule>
    <cfRule type="containsText" dxfId="5" priority="5" operator="containsText" text="A">
      <formula>NOT(ISERROR(SEARCH("A",C14)))</formula>
    </cfRule>
    <cfRule type="containsText" dxfId="4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2024-08-30T02:48:04Z</dcterms:modified>
</cp:coreProperties>
</file>