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BD7EFBC8-6E9F-4850-8751-9BA508739A0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운전자별!$A$1:$R$253</definedName>
    <definedName name="_xlnm.Print_Area" localSheetId="1">종합!$A$1:$L$126</definedName>
    <definedName name="_xlnm.Print_Area" localSheetId="3">차량별!$A$1:$T$103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5" i="7"/>
  <c r="A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B114" i="12"/>
  <c r="B115" i="12"/>
  <c r="B116" i="12"/>
  <c r="B117" i="12"/>
  <c r="B118" i="12"/>
  <c r="D117" i="12" l="1"/>
  <c r="D118" i="12"/>
  <c r="D116" i="12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P181" i="7"/>
  <c r="Q181" i="7"/>
  <c r="R181" i="7"/>
  <c r="A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F76" i="60" s="1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F84" i="60" s="1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F92" i="60" s="1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F100" i="60" s="1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F103" i="60" l="1"/>
  <c r="F74" i="60"/>
  <c r="F50" i="60"/>
  <c r="F42" i="60"/>
  <c r="F66" i="60"/>
  <c r="F18" i="60"/>
  <c r="F32" i="60"/>
  <c r="J114" i="12"/>
  <c r="E117" i="12"/>
  <c r="F118" i="12"/>
  <c r="J117" i="12"/>
  <c r="H114" i="12"/>
  <c r="E118" i="12"/>
  <c r="E116" i="12"/>
  <c r="F117" i="12"/>
  <c r="G118" i="12"/>
  <c r="E115" i="12"/>
  <c r="G117" i="12"/>
  <c r="H118" i="12"/>
  <c r="F115" i="12"/>
  <c r="F114" i="12"/>
  <c r="I117" i="12"/>
  <c r="J118" i="12"/>
  <c r="H115" i="12"/>
  <c r="I115" i="12"/>
  <c r="J115" i="12"/>
  <c r="F116" i="12"/>
  <c r="G116" i="12"/>
  <c r="H116" i="12"/>
  <c r="I116" i="12"/>
  <c r="I114" i="12"/>
  <c r="E114" i="12"/>
  <c r="H117" i="12"/>
  <c r="I118" i="12"/>
  <c r="G115" i="12"/>
  <c r="G114" i="12"/>
  <c r="J116" i="12"/>
  <c r="D115" i="12"/>
  <c r="D114" i="12"/>
  <c r="F58" i="60"/>
  <c r="F34" i="60"/>
  <c r="F16" i="60"/>
  <c r="F26" i="60"/>
  <c r="F35" i="60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K46" i="12" l="1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0" i="12" s="1"/>
  <c r="K26" i="12"/>
  <c r="D26" i="12" l="1"/>
  <c r="I49" i="12" a="1"/>
  <c r="H49" i="12" a="1"/>
  <c r="G49" i="12" a="1"/>
  <c r="F49" i="12" a="1"/>
  <c r="D49" i="12" a="1"/>
  <c r="E49" i="12" a="1"/>
  <c r="N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<sst xmlns="http://schemas.openxmlformats.org/spreadsheetml/2006/main" count="6498" uniqueCount="1178">
  <si>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</si>
  <si>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</si>
  <si>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</si>
  <si>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</si>
  <si>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</si>
  <si>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</si>
  <si>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</si>
  <si>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</si>
  <si>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</si>
  <si>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</si>
  <si>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</si>
  <si>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</si>
  <si>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</si>
  <si>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</si>
  <si>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</si>
  <si>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</si>
  <si>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</si>
  <si>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</si>
  <si>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</si>
  <si>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</si>
  <si>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</si>
  <si>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</si>
  <si>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</si>
  <si>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</si>
  <si>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</si>
  <si>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</si>
  <si>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</si>
  <si>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</si>
  <si>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</si>
  <si>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</si>
  <si>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</si>
  <si>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</si>
  <si>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</si>
  <si>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</si>
  <si>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</si>
  <si>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</si>
  <si>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</si>
  <si>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</si>
  <si>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</si>
  <si>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</si>
  <si>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</si>
  <si>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</si>
  <si>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</si>
  <si>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</si>
  <si>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</si>
  <si>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</si>
  <si>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</si>
  <si>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</si>
  <si>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</si>
  <si>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</si>
  <si>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</si>
  <si>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</si>
  <si>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</si>
  <si>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</si>
  <si>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</si>
  <si>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</si>
  <si>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</si>
  <si>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</si>
  <si>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</si>
  <si>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</si>
  <si>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</si>
  <si>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</si>
  <si>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</si>
  <si>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</si>
  <si>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</si>
  <si>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</si>
  <si>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</si>
  <si>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</si>
  <si>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</si>
  <si>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</si>
  <si>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</si>
  <si>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</si>
  <si>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</si>
  <si>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</si>
  <si>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</si>
  <si>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</si>
  <si>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</si>
  <si>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</si>
  <si>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</si>
  <si>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</si>
  <si>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</si>
  <si>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</si>
  <si>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</si>
  <si>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</si>
  <si>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</si>
  <si>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</si>
  <si>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</si>
  <si>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</si>
  <si>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</si>
  <si>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</si>
  <si>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</si>
  <si>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</si>
  <si>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</si>
  <si>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</si>
  <si>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</si>
  <si>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</si>
  <si>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</si>
  <si>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</si>
  <si>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</si>
  <si>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</si>
  <si>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</si>
  <si>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</si>
  <si>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</si>
  <si>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</si>
  <si>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</si>
  <si>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</si>
  <si>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</si>
  <si>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</si>
  <si>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</si>
  <si>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</si>
  <si>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</si>
  <si>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</si>
  <si>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</si>
  <si>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</si>
  <si>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</si>
  <si>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</si>
  <si>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</si>
  <si>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</si>
  <si>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동화운수</t>
  </si>
  <si>
    <t>10</t>
  </si>
  <si>
    <t>2</t>
  </si>
  <si>
    <t>2-1</t>
  </si>
  <si>
    <t>45</t>
  </si>
  <si>
    <t>급행95</t>
  </si>
  <si>
    <t>22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</si>
  <si>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</si>
  <si>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</si>
  <si>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</si>
  <si>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</si>
  <si>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</si>
  <si>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</si>
  <si>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</si>
  <si>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</si>
  <si>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</si>
  <si>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</si>
  <si>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</si>
  <si>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</si>
  <si>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</si>
  <si>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</si>
  <si>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</si>
  <si>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</si>
  <si>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</si>
  <si>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</si>
  <si>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</si>
  <si>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</si>
  <si>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</si>
  <si>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</si>
  <si>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</si>
  <si>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</si>
  <si>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</si>
  <si>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</si>
  <si>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</si>
  <si>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</si>
  <si>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</si>
  <si>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</si>
  <si>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</si>
  <si>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</si>
  <si>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</si>
  <si>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</si>
  <si>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</si>
  <si>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</si>
  <si>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</si>
  <si>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</si>
  <si>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</si>
  <si>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</si>
  <si>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</si>
  <si>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</si>
  <si>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</si>
  <si>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</si>
  <si>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</si>
  <si>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</si>
  <si>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</si>
  <si>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</si>
  <si>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</si>
  <si>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</si>
  <si>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</si>
  <si>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</si>
  <si>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</si>
  <si>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</si>
  <si>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</si>
  <si>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</si>
  <si>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</si>
  <si>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</si>
  <si>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</si>
  <si>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</si>
  <si>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</si>
  <si>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</si>
  <si>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</si>
  <si>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</si>
  <si>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</si>
  <si>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</si>
  <si>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</si>
  <si>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</si>
  <si>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</si>
  <si>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</si>
  <si>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</si>
  <si>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동화운수</t>
    <phoneticPr fontId="2" type="noConversion"/>
  </si>
  <si>
    <t>1010</t>
  </si>
  <si>
    <t>70바1824</t>
  </si>
  <si>
    <t>70바1839</t>
  </si>
  <si>
    <t>70바1856</t>
  </si>
  <si>
    <t>70바1859</t>
  </si>
  <si>
    <t>동화운수10F1</t>
  </si>
  <si>
    <t>70바1902</t>
  </si>
  <si>
    <t>70바1918</t>
  </si>
  <si>
    <t>동화운수10F2</t>
  </si>
  <si>
    <t>70바1920</t>
  </si>
  <si>
    <t>70바1924</t>
  </si>
  <si>
    <t>70바1927</t>
  </si>
  <si>
    <t>70바1928</t>
  </si>
  <si>
    <t>70바1929</t>
  </si>
  <si>
    <t>동화운수10F3</t>
  </si>
  <si>
    <t>70바1935</t>
  </si>
  <si>
    <t>70바1940</t>
  </si>
  <si>
    <t>70바1803</t>
  </si>
  <si>
    <t>저상</t>
  </si>
  <si>
    <t>70바1809</t>
  </si>
  <si>
    <t>70바1815</t>
  </si>
  <si>
    <t>70바1816</t>
  </si>
  <si>
    <t>동화운수2B1</t>
  </si>
  <si>
    <t>70바1817</t>
  </si>
  <si>
    <t>70바1845</t>
  </si>
  <si>
    <t>70바1847</t>
  </si>
  <si>
    <t>70바1853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</si>
  <si>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</si>
  <si>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</si>
  <si>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</si>
  <si>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</si>
  <si>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</si>
  <si>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</si>
  <si>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</si>
  <si>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</si>
  <si>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</si>
  <si>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</si>
  <si>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</si>
  <si>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</si>
  <si>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</si>
  <si>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</si>
  <si>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</si>
  <si>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</si>
  <si>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</si>
  <si>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</si>
  <si>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</si>
  <si>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</si>
  <si>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</si>
  <si>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</si>
  <si>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</si>
  <si>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</si>
  <si>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</si>
  <si>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</si>
  <si>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</si>
  <si>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</si>
  <si>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</si>
  <si>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</si>
  <si>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</si>
  <si>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</si>
  <si>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</si>
  <si>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</si>
  <si>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</si>
  <si>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</si>
  <si>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</si>
  <si>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</si>
  <si>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70바1808</t>
  </si>
  <si>
    <t>70바1810</t>
  </si>
  <si>
    <t>70바1813</t>
  </si>
  <si>
    <t>70바1818</t>
  </si>
  <si>
    <t>동화운수45A1</t>
  </si>
  <si>
    <t>70바1822</t>
  </si>
  <si>
    <t>70바1827</t>
  </si>
  <si>
    <t>70바1830</t>
  </si>
  <si>
    <t>70바1835</t>
  </si>
  <si>
    <t>70바1841</t>
  </si>
  <si>
    <t>70바1842</t>
  </si>
  <si>
    <t>70바1844</t>
  </si>
  <si>
    <t>70바1846</t>
  </si>
  <si>
    <t>70바1849</t>
  </si>
  <si>
    <t>동화운수45C1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</si>
  <si>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</si>
  <si>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</si>
  <si>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</si>
  <si>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</si>
  <si>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</si>
  <si>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</si>
  <si>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</si>
  <si>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</si>
  <si>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</si>
  <si>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</si>
  <si>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70바1895</t>
  </si>
  <si>
    <t>70바1899</t>
  </si>
  <si>
    <t>70바1900</t>
  </si>
  <si>
    <t>동화운수45D1</t>
  </si>
  <si>
    <t>70바1926</t>
  </si>
  <si>
    <t>70바1933</t>
  </si>
  <si>
    <t>70바1934</t>
  </si>
  <si>
    <t>70바1943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</si>
  <si>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</si>
  <si>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</si>
  <si>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</si>
  <si>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</si>
  <si>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</si>
  <si>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</si>
  <si>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</si>
  <si>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</si>
  <si>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70바1864</t>
  </si>
  <si>
    <t>70바1903</t>
  </si>
  <si>
    <t>70바1909</t>
  </si>
  <si>
    <t>70바1914</t>
  </si>
  <si>
    <t>70바1925</t>
  </si>
  <si>
    <t>70바1936</t>
  </si>
  <si>
    <t>70바1939</t>
  </si>
  <si>
    <t>강경훈</t>
  </si>
  <si>
    <t>5075726</t>
  </si>
  <si>
    <t>강병호</t>
  </si>
  <si>
    <t>5077813</t>
  </si>
  <si>
    <t>강성균</t>
  </si>
  <si>
    <t>5076871</t>
  </si>
  <si>
    <t>강신권</t>
  </si>
  <si>
    <t>5078660</t>
  </si>
  <si>
    <t>강한춘</t>
  </si>
  <si>
    <t>5072458</t>
  </si>
  <si>
    <t>강현구</t>
  </si>
  <si>
    <t>5078471</t>
  </si>
  <si>
    <t>경윤노</t>
  </si>
  <si>
    <t>5079072</t>
  </si>
  <si>
    <t>권오찬</t>
  </si>
  <si>
    <t>5072354</t>
  </si>
  <si>
    <t>김강원</t>
  </si>
  <si>
    <t>5077302</t>
  </si>
  <si>
    <t>김경유</t>
  </si>
  <si>
    <t>5072161</t>
  </si>
  <si>
    <t>김광호</t>
  </si>
  <si>
    <t>5071608</t>
  </si>
  <si>
    <t>김기섭</t>
  </si>
  <si>
    <t>5075614</t>
  </si>
  <si>
    <t>김남진</t>
  </si>
  <si>
    <t>5075815</t>
  </si>
  <si>
    <t>김도형</t>
  </si>
  <si>
    <t>5071139</t>
  </si>
  <si>
    <t>김동섭</t>
  </si>
  <si>
    <t>5071129</t>
  </si>
  <si>
    <t>김동영</t>
  </si>
  <si>
    <t>5075681</t>
  </si>
  <si>
    <t>김동은</t>
  </si>
  <si>
    <t>5075251</t>
  </si>
  <si>
    <t>김동철</t>
  </si>
  <si>
    <t>5072130</t>
  </si>
  <si>
    <t>김동호</t>
  </si>
  <si>
    <t>5073793</t>
  </si>
  <si>
    <t>김만배</t>
  </si>
  <si>
    <t>5075956</t>
  </si>
  <si>
    <t>김명수</t>
  </si>
  <si>
    <t>5075089</t>
  </si>
  <si>
    <t>김명식</t>
  </si>
  <si>
    <t>5079395</t>
  </si>
  <si>
    <t>김무경</t>
  </si>
  <si>
    <t>5078347</t>
  </si>
  <si>
    <t>김배현</t>
  </si>
  <si>
    <t>507645</t>
  </si>
  <si>
    <t>김병태</t>
  </si>
  <si>
    <t>507410</t>
  </si>
  <si>
    <t>김상록</t>
  </si>
  <si>
    <t>5077147</t>
  </si>
  <si>
    <t>김상철</t>
  </si>
  <si>
    <t>5073712</t>
  </si>
  <si>
    <t>김석욱</t>
  </si>
  <si>
    <t>5073055</t>
  </si>
  <si>
    <t>김석철</t>
  </si>
  <si>
    <t>507899</t>
  </si>
  <si>
    <t>김선기</t>
  </si>
  <si>
    <t>5072094</t>
  </si>
  <si>
    <t>김선기B</t>
  </si>
  <si>
    <t>5075393</t>
  </si>
  <si>
    <t>김성근</t>
  </si>
  <si>
    <t>5079875</t>
  </si>
  <si>
    <t>김성남</t>
  </si>
  <si>
    <t>5079197</t>
  </si>
  <si>
    <t>김성덕</t>
  </si>
  <si>
    <t>5075406</t>
  </si>
  <si>
    <t>김성익</t>
  </si>
  <si>
    <t>5073585</t>
  </si>
  <si>
    <t>김성진</t>
  </si>
  <si>
    <t>5077975</t>
  </si>
  <si>
    <t>김성찬</t>
  </si>
  <si>
    <t>5071999</t>
  </si>
  <si>
    <t>김수민</t>
  </si>
  <si>
    <t>5074464</t>
  </si>
  <si>
    <t>김승남</t>
  </si>
  <si>
    <t>5075008</t>
  </si>
  <si>
    <t>김영관</t>
  </si>
  <si>
    <t>5075805</t>
  </si>
  <si>
    <t>김용운</t>
  </si>
  <si>
    <t>507709</t>
  </si>
  <si>
    <t>김우승</t>
  </si>
  <si>
    <t>5078996</t>
  </si>
  <si>
    <t>김윤식</t>
  </si>
  <si>
    <t>5077820</t>
  </si>
  <si>
    <t>김윤호</t>
  </si>
  <si>
    <t>5078819</t>
  </si>
  <si>
    <t>김응섭</t>
  </si>
  <si>
    <t>5074310</t>
  </si>
  <si>
    <t>김재철</t>
  </si>
  <si>
    <t>5073801</t>
  </si>
  <si>
    <t>김재택</t>
  </si>
  <si>
    <t>507747</t>
  </si>
  <si>
    <t>김재희</t>
  </si>
  <si>
    <t>5071039</t>
  </si>
  <si>
    <t>김정수</t>
  </si>
  <si>
    <t>5076508</t>
  </si>
  <si>
    <t>김정수B</t>
  </si>
  <si>
    <t>507452</t>
  </si>
  <si>
    <t>김정인</t>
  </si>
  <si>
    <t>5075874</t>
  </si>
  <si>
    <t>김정현</t>
  </si>
  <si>
    <t>5079124</t>
  </si>
  <si>
    <t>김제황</t>
  </si>
  <si>
    <t>5077662</t>
  </si>
  <si>
    <t>김종문</t>
  </si>
  <si>
    <t>5077556</t>
  </si>
  <si>
    <t>김준성</t>
  </si>
  <si>
    <t>507943</t>
  </si>
  <si>
    <t>김지헌</t>
  </si>
  <si>
    <t>5074094</t>
  </si>
  <si>
    <t>김창일</t>
  </si>
  <si>
    <t>5078937</t>
  </si>
  <si>
    <t>김태경</t>
  </si>
  <si>
    <t>50732</t>
  </si>
  <si>
    <t>김태복</t>
  </si>
  <si>
    <t>5076105</t>
  </si>
  <si>
    <t>김태영</t>
  </si>
  <si>
    <t>5072464</t>
  </si>
  <si>
    <t>김태우</t>
  </si>
  <si>
    <t>5072543</t>
  </si>
  <si>
    <t>김태준</t>
  </si>
  <si>
    <t>5078468</t>
  </si>
  <si>
    <t>김필선</t>
  </si>
  <si>
    <t>5078166</t>
  </si>
  <si>
    <t>김학열</t>
  </si>
  <si>
    <t>5071556</t>
  </si>
  <si>
    <t>김한우</t>
  </si>
  <si>
    <t>5078367</t>
  </si>
  <si>
    <t>김훈태</t>
  </si>
  <si>
    <t>5076178</t>
  </si>
  <si>
    <t>나병삼</t>
  </si>
  <si>
    <t>5077317</t>
  </si>
  <si>
    <t>나성엽</t>
  </si>
  <si>
    <t>5072395</t>
  </si>
  <si>
    <t>남권우</t>
  </si>
  <si>
    <t>5074641</t>
  </si>
  <si>
    <t>노남지</t>
  </si>
  <si>
    <t>5079988</t>
  </si>
  <si>
    <t>마금환</t>
  </si>
  <si>
    <t>5076003</t>
  </si>
  <si>
    <t>민정구</t>
  </si>
  <si>
    <t>5074099</t>
  </si>
  <si>
    <t>박상민</t>
  </si>
  <si>
    <t>5078865</t>
  </si>
  <si>
    <t>박상현</t>
  </si>
  <si>
    <t>5072570</t>
  </si>
  <si>
    <t>박성수</t>
  </si>
  <si>
    <t>5077547</t>
  </si>
  <si>
    <t>박순철</t>
  </si>
  <si>
    <t>5072262</t>
  </si>
  <si>
    <t>박시준</t>
  </si>
  <si>
    <t>5072374</t>
  </si>
  <si>
    <t>박종운</t>
  </si>
  <si>
    <t>5071131</t>
  </si>
  <si>
    <t>박찬용</t>
  </si>
  <si>
    <t>5078908</t>
  </si>
  <si>
    <t>박철수</t>
  </si>
  <si>
    <t>5071955</t>
  </si>
  <si>
    <t>박철우</t>
  </si>
  <si>
    <t>5077010</t>
  </si>
  <si>
    <t>박태후</t>
  </si>
  <si>
    <t>5076899</t>
  </si>
  <si>
    <t>박형준</t>
  </si>
  <si>
    <t>5076978</t>
  </si>
  <si>
    <t>배성준</t>
  </si>
  <si>
    <t>507172</t>
  </si>
  <si>
    <t>배영규</t>
  </si>
  <si>
    <t>5076708</t>
  </si>
  <si>
    <t>변찬웅</t>
  </si>
  <si>
    <t>5078982</t>
  </si>
  <si>
    <t>서근원</t>
  </si>
  <si>
    <t>5076315</t>
  </si>
  <si>
    <t>서민수</t>
  </si>
  <si>
    <t>5077066</t>
  </si>
  <si>
    <t>서영태</t>
  </si>
  <si>
    <t>5076699</t>
  </si>
  <si>
    <t>서윤실</t>
  </si>
  <si>
    <t>5074569</t>
  </si>
  <si>
    <t>서인석</t>
  </si>
  <si>
    <t>5074018</t>
  </si>
  <si>
    <t>서장석</t>
  </si>
  <si>
    <t>5079325</t>
  </si>
  <si>
    <t>서정철</t>
  </si>
  <si>
    <t>5074955</t>
  </si>
  <si>
    <t>선형래</t>
  </si>
  <si>
    <t>5077739</t>
  </si>
  <si>
    <t>송병상</t>
  </si>
  <si>
    <t>5079326</t>
  </si>
  <si>
    <t>송승국</t>
  </si>
  <si>
    <t>5078949</t>
  </si>
  <si>
    <t>송태민</t>
  </si>
  <si>
    <t>5071889</t>
  </si>
  <si>
    <t>신봉식</t>
  </si>
  <si>
    <t>5079619</t>
  </si>
  <si>
    <t>신삼일</t>
  </si>
  <si>
    <t>5079341</t>
  </si>
  <si>
    <t>신성섭</t>
  </si>
  <si>
    <t>5078914</t>
  </si>
  <si>
    <t>안재형</t>
  </si>
  <si>
    <t>5079525</t>
  </si>
  <si>
    <t>안준모</t>
  </si>
  <si>
    <t>5073559</t>
  </si>
  <si>
    <t>양승현</t>
  </si>
  <si>
    <t>5071317</t>
  </si>
  <si>
    <t>양인병</t>
  </si>
  <si>
    <t>5073442</t>
  </si>
  <si>
    <t>양회중</t>
  </si>
  <si>
    <t>5074835</t>
  </si>
  <si>
    <t>어영</t>
  </si>
  <si>
    <t>507623</t>
  </si>
  <si>
    <t>엄일용</t>
  </si>
  <si>
    <t>5079417</t>
  </si>
  <si>
    <t>오서진</t>
  </si>
  <si>
    <t>507805</t>
  </si>
  <si>
    <t>오석만</t>
  </si>
  <si>
    <t>5077167</t>
  </si>
  <si>
    <t>오승렬</t>
  </si>
  <si>
    <t>5079530</t>
  </si>
  <si>
    <t>오용태</t>
  </si>
  <si>
    <t>5073652</t>
  </si>
  <si>
    <t>오인택</t>
  </si>
  <si>
    <t>5075050</t>
  </si>
  <si>
    <t>원유성</t>
  </si>
  <si>
    <t>5076602</t>
  </si>
  <si>
    <t>유돈수</t>
  </si>
  <si>
    <t>5079531</t>
  </si>
  <si>
    <t>유병기</t>
  </si>
  <si>
    <t>5071087</t>
  </si>
  <si>
    <t>유인석</t>
  </si>
  <si>
    <t>507401</t>
  </si>
  <si>
    <t>윤보근</t>
  </si>
  <si>
    <t>5072082</t>
  </si>
  <si>
    <t>윤보현</t>
  </si>
  <si>
    <t>5077965</t>
  </si>
  <si>
    <t>윤준호</t>
  </si>
  <si>
    <t>5077525</t>
  </si>
  <si>
    <t>윤필봉</t>
  </si>
  <si>
    <t>5071801</t>
  </si>
  <si>
    <t>이경호</t>
  </si>
  <si>
    <t>5078062</t>
  </si>
  <si>
    <t>이계명</t>
  </si>
  <si>
    <t>5072306</t>
  </si>
  <si>
    <t>이명철</t>
  </si>
  <si>
    <t>5073862</t>
  </si>
  <si>
    <t>이명철B</t>
  </si>
  <si>
    <t>5074034</t>
  </si>
  <si>
    <t>이몽기</t>
  </si>
  <si>
    <t>5073884</t>
  </si>
  <si>
    <t>이민경</t>
  </si>
  <si>
    <t>5074595</t>
  </si>
  <si>
    <t>이상덕</t>
  </si>
  <si>
    <t>5072004</t>
  </si>
  <si>
    <t>이상옥</t>
  </si>
  <si>
    <t>5072579</t>
  </si>
  <si>
    <t>이선우</t>
  </si>
  <si>
    <t>5078355</t>
  </si>
  <si>
    <t>이성재</t>
  </si>
  <si>
    <t>5072744</t>
  </si>
  <si>
    <t>이영균</t>
  </si>
  <si>
    <t>5074578</t>
  </si>
  <si>
    <t>이용상</t>
  </si>
  <si>
    <t>5072049</t>
  </si>
  <si>
    <t>이원호</t>
  </si>
  <si>
    <t>5079786</t>
  </si>
  <si>
    <t>이응우</t>
  </si>
  <si>
    <t>5078037</t>
  </si>
  <si>
    <t>이정호</t>
  </si>
  <si>
    <t>5077583</t>
  </si>
  <si>
    <t>이정후</t>
  </si>
  <si>
    <t>5077584</t>
  </si>
  <si>
    <t>이종대</t>
  </si>
  <si>
    <t>5074584</t>
  </si>
  <si>
    <t>이진학</t>
  </si>
  <si>
    <t>5077610</t>
  </si>
  <si>
    <t>이창용</t>
  </si>
  <si>
    <t>5078934</t>
  </si>
  <si>
    <t>이창우</t>
  </si>
  <si>
    <t>5072158</t>
  </si>
  <si>
    <t>이희수</t>
  </si>
  <si>
    <t>5075611</t>
  </si>
  <si>
    <t>임동순</t>
  </si>
  <si>
    <t>5072869</t>
  </si>
  <si>
    <t>임성필</t>
  </si>
  <si>
    <t>5073172</t>
  </si>
  <si>
    <t>임세현</t>
  </si>
  <si>
    <t>5074455</t>
  </si>
  <si>
    <t>장경석</t>
  </si>
  <si>
    <t>5075371</t>
  </si>
  <si>
    <t>장광태</t>
  </si>
  <si>
    <t>5075265</t>
  </si>
  <si>
    <t>장도</t>
  </si>
  <si>
    <t>507487</t>
  </si>
  <si>
    <t>장두식</t>
  </si>
  <si>
    <t>507694</t>
  </si>
  <si>
    <t>장인수</t>
  </si>
  <si>
    <t>5075221</t>
  </si>
  <si>
    <t>전경순</t>
  </si>
  <si>
    <t>5072398</t>
  </si>
  <si>
    <t>전득수</t>
  </si>
  <si>
    <t>5071721</t>
  </si>
  <si>
    <t>전부만</t>
  </si>
  <si>
    <t>5078890</t>
  </si>
  <si>
    <t>전창수</t>
  </si>
  <si>
    <t>5076090</t>
  </si>
  <si>
    <t>정경권</t>
  </si>
  <si>
    <t>5073706</t>
  </si>
  <si>
    <t>정균</t>
  </si>
  <si>
    <t>507555</t>
  </si>
  <si>
    <t>정근택</t>
  </si>
  <si>
    <t>5079897</t>
  </si>
  <si>
    <t>5076955</t>
  </si>
  <si>
    <t>정기운</t>
  </si>
  <si>
    <t>5072973</t>
  </si>
  <si>
    <t>정대석</t>
  </si>
  <si>
    <t>5078144</t>
  </si>
  <si>
    <t>정대준</t>
  </si>
  <si>
    <t>5079007</t>
  </si>
  <si>
    <t>정배성</t>
  </si>
  <si>
    <t>5078441</t>
  </si>
  <si>
    <t>정삼채</t>
  </si>
  <si>
    <t>5078593</t>
  </si>
  <si>
    <t>정성훈</t>
  </si>
  <si>
    <t>5075343</t>
  </si>
  <si>
    <t>정용권</t>
  </si>
  <si>
    <t>5072462</t>
  </si>
  <si>
    <t>정의운</t>
  </si>
  <si>
    <t>5079488</t>
  </si>
  <si>
    <t>정인철</t>
  </si>
  <si>
    <t>5074805</t>
  </si>
  <si>
    <t>정장희</t>
  </si>
  <si>
    <t>5079065</t>
  </si>
  <si>
    <t>정재화</t>
  </si>
  <si>
    <t>5077133</t>
  </si>
  <si>
    <t>정정화</t>
  </si>
  <si>
    <t>5071845</t>
  </si>
  <si>
    <t>정진천</t>
  </si>
  <si>
    <t>5072078</t>
  </si>
  <si>
    <t>정태호</t>
  </si>
  <si>
    <t>5074987</t>
  </si>
  <si>
    <t>정한철</t>
  </si>
  <si>
    <t>5072536</t>
  </si>
  <si>
    <t>정흥균</t>
  </si>
  <si>
    <t>5077541</t>
  </si>
  <si>
    <t>조성재</t>
  </si>
  <si>
    <t>5078852</t>
  </si>
  <si>
    <t>조영준</t>
  </si>
  <si>
    <t>5073806</t>
  </si>
  <si>
    <t>조용남</t>
  </si>
  <si>
    <t>5078538</t>
  </si>
  <si>
    <t>조윤행</t>
  </si>
  <si>
    <t>5072695</t>
  </si>
  <si>
    <t>조재희</t>
  </si>
  <si>
    <t>5075810</t>
  </si>
  <si>
    <t>조희석</t>
  </si>
  <si>
    <t>5071472</t>
  </si>
  <si>
    <t>지광선</t>
  </si>
  <si>
    <t>5072483</t>
  </si>
  <si>
    <t>지정호</t>
  </si>
  <si>
    <t>5073116</t>
  </si>
  <si>
    <t>지태규</t>
  </si>
  <si>
    <t>5076586</t>
  </si>
  <si>
    <t>지현근</t>
  </si>
  <si>
    <t>5072009</t>
  </si>
  <si>
    <t>지현열</t>
  </si>
  <si>
    <t>5072583</t>
  </si>
  <si>
    <t>차경남</t>
  </si>
  <si>
    <t>5071308</t>
  </si>
  <si>
    <t>차주선</t>
  </si>
  <si>
    <t>5076956</t>
  </si>
  <si>
    <t>천광일</t>
  </si>
  <si>
    <t>5073792</t>
  </si>
  <si>
    <t>천차영</t>
  </si>
  <si>
    <t>5072286</t>
  </si>
  <si>
    <t>최기병</t>
  </si>
  <si>
    <t>5074139</t>
  </si>
  <si>
    <t>최기석</t>
  </si>
  <si>
    <t>5073376</t>
  </si>
  <si>
    <t>최민성</t>
  </si>
  <si>
    <t>5078728</t>
  </si>
  <si>
    <t>최성수</t>
  </si>
  <si>
    <t>5075219</t>
  </si>
  <si>
    <t>최세원</t>
  </si>
  <si>
    <t>5072554</t>
  </si>
  <si>
    <t>최영기</t>
  </si>
  <si>
    <t>5072986</t>
  </si>
  <si>
    <t>최영준</t>
  </si>
  <si>
    <t>5071912</t>
  </si>
  <si>
    <t>최중열</t>
  </si>
  <si>
    <t>507136</t>
  </si>
  <si>
    <t>최진호</t>
  </si>
  <si>
    <t>5074640</t>
  </si>
  <si>
    <t>최창수</t>
  </si>
  <si>
    <t>5075259</t>
  </si>
  <si>
    <t>최창수B</t>
  </si>
  <si>
    <t>5076016</t>
  </si>
  <si>
    <t>최춘식</t>
  </si>
  <si>
    <t>5072855</t>
  </si>
  <si>
    <t>한경호</t>
  </si>
  <si>
    <t>5072931</t>
  </si>
  <si>
    <t>한상현</t>
  </si>
  <si>
    <t>5071509</t>
  </si>
  <si>
    <t>한승진</t>
  </si>
  <si>
    <t>5075056</t>
  </si>
  <si>
    <t>한철운</t>
  </si>
  <si>
    <t>507613</t>
  </si>
  <si>
    <t>홍기우</t>
  </si>
  <si>
    <t>5076618</t>
  </si>
  <si>
    <t>홍대석</t>
  </si>
  <si>
    <t>5079276</t>
  </si>
  <si>
    <t>황석주</t>
  </si>
  <si>
    <t>5072988</t>
  </si>
  <si>
    <t>황인화</t>
  </si>
  <si>
    <t>5074646</t>
  </si>
  <si>
    <t>황중하</t>
  </si>
  <si>
    <t>5073809</t>
  </si>
  <si>
    <t>동화운수10C2</t>
  </si>
  <si>
    <t>동화운수10C1</t>
  </si>
  <si>
    <t>70바1821</t>
  </si>
  <si>
    <t>NEW</t>
  </si>
  <si>
    <t>new</t>
  </si>
  <si>
    <t>동화운수45D5</t>
  </si>
  <si>
    <t>동화운수45D4</t>
  </si>
  <si>
    <t>동화운수45C2</t>
  </si>
  <si>
    <t>동화운수45C4</t>
  </si>
  <si>
    <t>동화운수급행95D1</t>
  </si>
  <si>
    <t>김민광</t>
  </si>
  <si>
    <t>5072139</t>
  </si>
  <si>
    <t>김용구</t>
  </si>
  <si>
    <t>5079957</t>
  </si>
  <si>
    <t>박성만</t>
  </si>
  <si>
    <t>5075773</t>
  </si>
  <si>
    <t>유윤식</t>
  </si>
  <si>
    <t>5078026</t>
  </si>
  <si>
    <t>함금섭</t>
  </si>
  <si>
    <t>5073673</t>
  </si>
  <si>
    <t>김연혁</t>
  </si>
  <si>
    <t>나호진</t>
  </si>
  <si>
    <t>5078241</t>
  </si>
  <si>
    <t>5075469</t>
  </si>
  <si>
    <t>오해민</t>
  </si>
  <si>
    <t>5072319</t>
  </si>
  <si>
    <t>임춘택</t>
  </si>
  <si>
    <t>5076127</t>
  </si>
  <si>
    <t>홍순태</t>
  </si>
  <si>
    <t>5071255</t>
  </si>
  <si>
    <t>동화운수45C3</t>
  </si>
  <si>
    <t>동화운수45F1</t>
  </si>
  <si>
    <t>동화운수급행95D3</t>
  </si>
  <si>
    <t>동화운수10D2</t>
  </si>
  <si>
    <t>동화운수10D3</t>
  </si>
  <si>
    <t>동화운수10D4</t>
  </si>
  <si>
    <t>동화운수10D1</t>
  </si>
  <si>
    <t>동화운수2D5</t>
  </si>
  <si>
    <t>동화운수2D2</t>
  </si>
  <si>
    <t>동화운수2D6</t>
  </si>
  <si>
    <t>동화운수2D4</t>
  </si>
  <si>
    <t>동화운수2D10</t>
  </si>
  <si>
    <t>동화운수2D9</t>
  </si>
  <si>
    <t>동화운수2D11</t>
  </si>
  <si>
    <t>동화운수2D7</t>
  </si>
  <si>
    <t>동화운수2D3</t>
  </si>
  <si>
    <t>70바1919</t>
  </si>
  <si>
    <t>동화운수45D8</t>
  </si>
  <si>
    <t>동화운수45D7</t>
  </si>
  <si>
    <t>동화운수45D6</t>
  </si>
  <si>
    <t>동화운수45F4</t>
  </si>
  <si>
    <t>동화운수45F2</t>
  </si>
  <si>
    <t>동화운수45F3</t>
  </si>
  <si>
    <t>동화운수급행95F2</t>
  </si>
  <si>
    <t>곽천근</t>
  </si>
  <si>
    <t>5077276</t>
  </si>
  <si>
    <t>김영삼</t>
  </si>
  <si>
    <t>5074598</t>
  </si>
  <si>
    <t>윤주헌</t>
  </si>
  <si>
    <t>5078723</t>
  </si>
  <si>
    <t>윤창훈</t>
  </si>
  <si>
    <t>5073354</t>
  </si>
  <si>
    <t>정준용</t>
  </si>
  <si>
    <t>채상환</t>
  </si>
  <si>
    <t>5073291</t>
  </si>
  <si>
    <t>최경식</t>
  </si>
  <si>
    <t>5072702</t>
  </si>
  <si>
    <t>최성욱</t>
  </si>
  <si>
    <t>5074798</t>
  </si>
  <si>
    <t>최종천</t>
  </si>
  <si>
    <t>5073270</t>
  </si>
  <si>
    <t>70바1807</t>
  </si>
  <si>
    <t>▽</t>
  </si>
  <si>
    <t>=</t>
  </si>
  <si>
    <t>70바1874</t>
  </si>
  <si>
    <t>동화운수10F4</t>
  </si>
  <si>
    <t>70바1854</t>
  </si>
  <si>
    <t>70바1840</t>
  </si>
  <si>
    <t>▲</t>
  </si>
  <si>
    <t>강대복</t>
  </si>
  <si>
    <t>5073898</t>
  </si>
  <si>
    <t>권영문</t>
  </si>
  <si>
    <t>5072936</t>
  </si>
  <si>
    <t>김연철</t>
  </si>
  <si>
    <t>5072807</t>
  </si>
  <si>
    <t>박원섭</t>
  </si>
  <si>
    <t>5073179</t>
  </si>
  <si>
    <t>안동균</t>
  </si>
  <si>
    <t>5079800</t>
  </si>
  <si>
    <t>오병창</t>
  </si>
  <si>
    <t>5078861</t>
  </si>
  <si>
    <t>유재신</t>
  </si>
  <si>
    <t>5078027</t>
  </si>
  <si>
    <t>이민우</t>
  </si>
  <si>
    <t>50778</t>
  </si>
  <si>
    <t>이유돈</t>
  </si>
  <si>
    <t>5074494</t>
  </si>
  <si>
    <t>임원재</t>
  </si>
  <si>
    <t>5076864</t>
  </si>
  <si>
    <t>0%(0명)</t>
  </si>
  <si>
    <t>10%(1명)</t>
  </si>
  <si>
    <t>20%(2명)</t>
  </si>
  <si>
    <t>3%(1명)</t>
  </si>
  <si>
    <t>40%(4명)</t>
  </si>
  <si>
    <t>13%(2명)</t>
  </si>
  <si>
    <t>4%(10명)</t>
  </si>
  <si>
    <t>인천전체</t>
  </si>
  <si>
    <t>개선율(유카전)</t>
  </si>
  <si>
    <t>24'08</t>
    <phoneticPr fontId="2" type="noConversion"/>
  </si>
  <si>
    <t>분석기간: 24.08.01-24.08.28</t>
  </si>
  <si>
    <t>14위/(32개사)</t>
  </si>
  <si>
    <t>13%(4명)</t>
  </si>
  <si>
    <t>30%(3명)</t>
  </si>
  <si>
    <t>48%(15명)</t>
  </si>
  <si>
    <t>41%(13명)</t>
  </si>
  <si>
    <t>25%(4명)</t>
  </si>
  <si>
    <t>32%(10명)</t>
  </si>
  <si>
    <t>50%(5명)</t>
  </si>
  <si>
    <t>63%(10명)</t>
  </si>
  <si>
    <t>70바1826</t>
  </si>
  <si>
    <t>동화운수10F7</t>
  </si>
  <si>
    <t>동화운수10F8</t>
  </si>
  <si>
    <t>동화운수10F6</t>
  </si>
  <si>
    <t>동화운수10F9</t>
  </si>
  <si>
    <t>동화운수10F5</t>
  </si>
  <si>
    <t>동화운수10F10</t>
  </si>
  <si>
    <t>동화운수2D13</t>
  </si>
  <si>
    <t>동화운수2F2</t>
  </si>
  <si>
    <t>동화운수2F3</t>
  </si>
  <si>
    <t>동화운수2F8</t>
  </si>
  <si>
    <t>동화운수2F5</t>
  </si>
  <si>
    <t>동화운수2D14</t>
  </si>
  <si>
    <t>동화운수2F4</t>
  </si>
  <si>
    <t>동화운수2F9</t>
  </si>
  <si>
    <t>동화운수2F6</t>
  </si>
  <si>
    <t>동화운수2F10</t>
  </si>
  <si>
    <t>동화운수2D12</t>
  </si>
  <si>
    <t>동화운수2F7</t>
  </si>
  <si>
    <t>동화운수2F1</t>
  </si>
  <si>
    <t>동화운수2D15</t>
  </si>
  <si>
    <t>2-12-1</t>
  </si>
  <si>
    <t>동화운수2-1D1</t>
  </si>
  <si>
    <t>동화운수2-1D2</t>
  </si>
  <si>
    <t>동화운수2-1C2</t>
  </si>
  <si>
    <t>동화운수2-1C4</t>
  </si>
  <si>
    <t>동화운수2-1D3</t>
  </si>
  <si>
    <t>동화운수2-1F2</t>
  </si>
  <si>
    <t>동화운수2-1F1</t>
  </si>
  <si>
    <t>동화운수2-1C1</t>
  </si>
  <si>
    <t>동화운수2-1A1</t>
  </si>
  <si>
    <t>동화운수2-1C3</t>
  </si>
  <si>
    <t>동화운수45D12</t>
  </si>
  <si>
    <t>동화운수45F6</t>
  </si>
  <si>
    <t>동화운수45F7</t>
  </si>
  <si>
    <t>동화운수45F5</t>
  </si>
  <si>
    <t>동화운수45F13</t>
  </si>
  <si>
    <t>동화운수45D11</t>
  </si>
  <si>
    <t>동화운수45F11</t>
  </si>
  <si>
    <t>동화운수45F9</t>
  </si>
  <si>
    <t>동화운수45D13</t>
  </si>
  <si>
    <t>동화운수45F10</t>
  </si>
  <si>
    <t>동화운수45D10</t>
  </si>
  <si>
    <t>동화운수45F8</t>
  </si>
  <si>
    <t>동화운수45F12</t>
  </si>
  <si>
    <t>동화운수45D9</t>
  </si>
  <si>
    <t>동화운수급행95C2</t>
  </si>
  <si>
    <t>동화운수급행95F3</t>
  </si>
  <si>
    <t>동화운수급행95F4</t>
  </si>
  <si>
    <t>동화운수급행95F5</t>
  </si>
  <si>
    <t>동화운수급행95C1</t>
  </si>
  <si>
    <t>동화운수급행95D2</t>
  </si>
  <si>
    <t>NULL</t>
  </si>
  <si>
    <t>507602</t>
  </si>
  <si>
    <t>507602463.948</t>
  </si>
  <si>
    <t>5072285</t>
  </si>
  <si>
    <t>5072285822.394</t>
  </si>
  <si>
    <t>5073421</t>
  </si>
  <si>
    <t>5073421358.692</t>
  </si>
  <si>
    <t>5074779</t>
  </si>
  <si>
    <t>5074779739.32</t>
  </si>
  <si>
    <t>50757262149.018</t>
  </si>
  <si>
    <t>50738981038.73</t>
  </si>
  <si>
    <t>50778131892.108</t>
  </si>
  <si>
    <t>50768712196.602</t>
  </si>
  <si>
    <t>50786604855.672</t>
  </si>
  <si>
    <t>5072458694.562</t>
  </si>
  <si>
    <t>50784712167.003</t>
  </si>
  <si>
    <t>50790724080.326</t>
  </si>
  <si>
    <t>50772762080.001</t>
  </si>
  <si>
    <t>5072936365.502</t>
  </si>
  <si>
    <t>50723541367.25</t>
  </si>
  <si>
    <t>50773022202.651</t>
  </si>
  <si>
    <t>5072161854.804</t>
  </si>
  <si>
    <t>50716084404.328</t>
  </si>
  <si>
    <t>50756142876.434</t>
  </si>
  <si>
    <t>50758153742.19</t>
  </si>
  <si>
    <t>50711391494.498</t>
  </si>
  <si>
    <t>50711293962.376</t>
  </si>
  <si>
    <t>50756811566.099</t>
  </si>
  <si>
    <t>5075251749.466</t>
  </si>
  <si>
    <t>50721304700.376</t>
  </si>
  <si>
    <t>50737934379.034</t>
  </si>
  <si>
    <t>50759562634.566</t>
  </si>
  <si>
    <t>50750894321.256</t>
  </si>
  <si>
    <t>50793954193.374</t>
  </si>
  <si>
    <t>50783473511.948</t>
  </si>
  <si>
    <t>5072139606.474</t>
  </si>
  <si>
    <t>507645359.834</t>
  </si>
  <si>
    <t>5074104795.372</t>
  </si>
  <si>
    <t>50771472192.298</t>
  </si>
  <si>
    <t>50737124793.308</t>
  </si>
  <si>
    <t>50730554311.612</t>
  </si>
  <si>
    <t>5078993897.598</t>
  </si>
  <si>
    <t>50720941584.831</t>
  </si>
  <si>
    <t>50753931609.143</t>
  </si>
  <si>
    <t>5079875367.78</t>
  </si>
  <si>
    <t>50791971956.896</t>
  </si>
  <si>
    <t>5075406992.868</t>
  </si>
  <si>
    <t>50735855588.04</t>
  </si>
  <si>
    <t>50779751728.977</t>
  </si>
  <si>
    <t>5071999858.704</t>
  </si>
  <si>
    <t>5074464423.868</t>
  </si>
  <si>
    <t>5075008873.436</t>
  </si>
  <si>
    <t>5072807428.11</t>
  </si>
  <si>
    <t>5078241342.712</t>
  </si>
  <si>
    <t>50758051367.912</t>
  </si>
  <si>
    <t>5074598262.16</t>
  </si>
  <si>
    <t>김오섭</t>
  </si>
  <si>
    <t>5075883</t>
  </si>
  <si>
    <t>50758832519.762</t>
  </si>
  <si>
    <t>50799571786.984</t>
  </si>
  <si>
    <t>5077093936.944</t>
  </si>
  <si>
    <t>50789962343.74</t>
  </si>
  <si>
    <t>50778201535.785</t>
  </si>
  <si>
    <t>50788194062.938</t>
  </si>
  <si>
    <t>50743102488.788</t>
  </si>
  <si>
    <t>50738013851.812</t>
  </si>
  <si>
    <t>5077474476.606</t>
  </si>
  <si>
    <t>50710392974.042</t>
  </si>
  <si>
    <t>50765082311.799</t>
  </si>
  <si>
    <t>5074522591.144</t>
  </si>
  <si>
    <t>50758741989.096</t>
  </si>
  <si>
    <t>50791244278.118</t>
  </si>
  <si>
    <t>50776622327.721</t>
  </si>
  <si>
    <t>50775563469.802</t>
  </si>
  <si>
    <t>507943472.765</t>
  </si>
  <si>
    <t>5074094678.564</t>
  </si>
  <si>
    <t>50789371542.559</t>
  </si>
  <si>
    <t>507323032.84</t>
  </si>
  <si>
    <t>50761053886.116</t>
  </si>
  <si>
    <t>50724641928.076</t>
  </si>
  <si>
    <t>50725431261.862</t>
  </si>
  <si>
    <t>50784682144.201</t>
  </si>
  <si>
    <t>50781662126.52</t>
  </si>
  <si>
    <t>50715562574.25</t>
  </si>
  <si>
    <t>50783671780.971</t>
  </si>
  <si>
    <t>50761781808.913</t>
  </si>
  <si>
    <t>5077317472.338</t>
  </si>
  <si>
    <t>50723953161.698</t>
  </si>
  <si>
    <t>5075469902.6</t>
  </si>
  <si>
    <t>50746412511.905</t>
  </si>
  <si>
    <t>50799883105.07</t>
  </si>
  <si>
    <t>50760037231.708</t>
  </si>
  <si>
    <t>50740993340.966</t>
  </si>
  <si>
    <t>50788652593.274</t>
  </si>
  <si>
    <t>50725701718.852</t>
  </si>
  <si>
    <t>5075773579.08</t>
  </si>
  <si>
    <t>50775472228.65</t>
  </si>
  <si>
    <t>50722622313.531</t>
  </si>
  <si>
    <t>50723741327.909</t>
  </si>
  <si>
    <t>5073179865.5</t>
  </si>
  <si>
    <t>50711315014.504</t>
  </si>
  <si>
    <t>50789085194.052</t>
  </si>
  <si>
    <t>50719554825.964</t>
  </si>
  <si>
    <t>50770101054.662</t>
  </si>
  <si>
    <t>50768993019.75</t>
  </si>
  <si>
    <t>50769781005.182</t>
  </si>
  <si>
    <t>박홍준</t>
  </si>
  <si>
    <t>5077949</t>
  </si>
  <si>
    <t>50779492031.547</t>
  </si>
  <si>
    <t>배석현</t>
  </si>
  <si>
    <t>5079574</t>
  </si>
  <si>
    <t>50795741514.686</t>
  </si>
  <si>
    <t>507172603.589</t>
  </si>
  <si>
    <t>5076708878.528</t>
  </si>
  <si>
    <t>50789822255.81</t>
  </si>
  <si>
    <t>50763154047.172</t>
  </si>
  <si>
    <t>50770662154.252</t>
  </si>
  <si>
    <t>50766994064.592</t>
  </si>
  <si>
    <t>50745694888.9</t>
  </si>
  <si>
    <t>50740183640.7</t>
  </si>
  <si>
    <t>50793252275.327</t>
  </si>
  <si>
    <t>5074955707.695</t>
  </si>
  <si>
    <t>50777391509.532</t>
  </si>
  <si>
    <t>50793265542.708</t>
  </si>
  <si>
    <t>50789491984.68</t>
  </si>
  <si>
    <t>송인실</t>
  </si>
  <si>
    <t>5071868</t>
  </si>
  <si>
    <t>50718682071.529</t>
  </si>
  <si>
    <t>50718894798.626</t>
  </si>
  <si>
    <t>50796192467.348</t>
  </si>
  <si>
    <t>50793412855.114</t>
  </si>
  <si>
    <t>50789141992.608</t>
  </si>
  <si>
    <t>5079800992.754</t>
  </si>
  <si>
    <t>50795254032.946</t>
  </si>
  <si>
    <t>50735592064.661</t>
  </si>
  <si>
    <t>50713173149.062</t>
  </si>
  <si>
    <t>5073442825.19</t>
  </si>
  <si>
    <t>50748351918.233</t>
  </si>
  <si>
    <t>5076231115.516</t>
  </si>
  <si>
    <t>50794173835.55</t>
  </si>
  <si>
    <t>5078861778.97</t>
  </si>
  <si>
    <t>5078051006.046</t>
  </si>
  <si>
    <t>50771672858.348</t>
  </si>
  <si>
    <t>5079530507.4</t>
  </si>
  <si>
    <t>50736522006.562</t>
  </si>
  <si>
    <t>50750501710.162</t>
  </si>
  <si>
    <t>5072319642.434</t>
  </si>
  <si>
    <t>50766025374.732</t>
  </si>
  <si>
    <t>50795311652.44</t>
  </si>
  <si>
    <t>5071087747.55</t>
  </si>
  <si>
    <t>5078026732.075</t>
  </si>
  <si>
    <t>507401785.214</t>
  </si>
  <si>
    <t>5078027443.216</t>
  </si>
  <si>
    <t>50720821268.366</t>
  </si>
  <si>
    <t>50779652104.164</t>
  </si>
  <si>
    <t>50787232693.766</t>
  </si>
  <si>
    <t>50775251576.358</t>
  </si>
  <si>
    <t>5073354632.626</t>
  </si>
  <si>
    <t>50718017653.342</t>
  </si>
  <si>
    <t>50780621888.428</t>
  </si>
  <si>
    <t>50723062304.698</t>
  </si>
  <si>
    <t>이구연</t>
  </si>
  <si>
    <t>5072839</t>
  </si>
  <si>
    <t>50728395522.232</t>
  </si>
  <si>
    <t>50738624769.954</t>
  </si>
  <si>
    <t>50740341052.482</t>
  </si>
  <si>
    <t>50738842494.473</t>
  </si>
  <si>
    <t>50745952282.099</t>
  </si>
  <si>
    <t>507782357.804</t>
  </si>
  <si>
    <t>50720044651.846</t>
  </si>
  <si>
    <t>5072579482.349</t>
  </si>
  <si>
    <t>50783554337.222</t>
  </si>
  <si>
    <t>50727442163.123</t>
  </si>
  <si>
    <t>50745783631.148</t>
  </si>
  <si>
    <t>50720492107.681</t>
  </si>
  <si>
    <t>50797865523.816</t>
  </si>
  <si>
    <t>50744941640.533</t>
  </si>
  <si>
    <t>5078037694.44</t>
  </si>
  <si>
    <t>이재철</t>
  </si>
  <si>
    <t>5073733</t>
  </si>
  <si>
    <t>5073733246.56</t>
  </si>
  <si>
    <t>5077583684.556</t>
  </si>
  <si>
    <t>50775843769.552</t>
  </si>
  <si>
    <t>50745842031.966</t>
  </si>
  <si>
    <t>5077610634.243</t>
  </si>
  <si>
    <t>50789341837.306</t>
  </si>
  <si>
    <t>50721583542.994</t>
  </si>
  <si>
    <t>50756111083.443</t>
  </si>
  <si>
    <t>5072869579.524</t>
  </si>
  <si>
    <t>임상철</t>
  </si>
  <si>
    <t>5073885</t>
  </si>
  <si>
    <t>50738851509.023</t>
  </si>
  <si>
    <t>50731722074.168</t>
  </si>
  <si>
    <t>5074455326.563</t>
  </si>
  <si>
    <t>50768642427.515</t>
  </si>
  <si>
    <t>50761275928.04</t>
  </si>
  <si>
    <t>50753714398.044</t>
  </si>
  <si>
    <t>50752654196.61</t>
  </si>
  <si>
    <t>5074871665.28</t>
  </si>
  <si>
    <t>5076942589.274</t>
  </si>
  <si>
    <t>5075221346.234</t>
  </si>
  <si>
    <t>50723983276.982</t>
  </si>
  <si>
    <t>50717212354.389</t>
  </si>
  <si>
    <t>50788901688.474</t>
  </si>
  <si>
    <t>5076090356.871</t>
  </si>
  <si>
    <t>50737062499.26</t>
  </si>
  <si>
    <t>5075552360.471</t>
  </si>
  <si>
    <t>50798975079.066</t>
  </si>
  <si>
    <t>50729732335.355</t>
  </si>
  <si>
    <t>50781444356.924</t>
  </si>
  <si>
    <t>50790071772.021</t>
  </si>
  <si>
    <t>50784412115.394</t>
  </si>
  <si>
    <t>50785932552.083</t>
  </si>
  <si>
    <t>50753431803.088</t>
  </si>
  <si>
    <t>50724621683.917</t>
  </si>
  <si>
    <t>50794881361.912</t>
  </si>
  <si>
    <t>50748054220.662</t>
  </si>
  <si>
    <t>50790651102.48</t>
  </si>
  <si>
    <t>50771333187.792</t>
  </si>
  <si>
    <t>50718453668.65</t>
  </si>
  <si>
    <t>정종하</t>
  </si>
  <si>
    <t>5078754</t>
  </si>
  <si>
    <t>50787542064.86</t>
  </si>
  <si>
    <t>50769551443.598</t>
  </si>
  <si>
    <t>50720782126.522</t>
  </si>
  <si>
    <t>50749872497.249</t>
  </si>
  <si>
    <t>5072536592.753</t>
  </si>
  <si>
    <t>50775413498.898</t>
  </si>
  <si>
    <t>50788523146.712</t>
  </si>
  <si>
    <t>50738063737.696</t>
  </si>
  <si>
    <t>50785381633.628</t>
  </si>
  <si>
    <t>50726953161.826</t>
  </si>
  <si>
    <t>50758102797.156</t>
  </si>
  <si>
    <t>5071472661.646</t>
  </si>
  <si>
    <t>50724832018.42</t>
  </si>
  <si>
    <t>50731161866.954</t>
  </si>
  <si>
    <t>50765861763.866</t>
  </si>
  <si>
    <t>50720091203.302</t>
  </si>
  <si>
    <t>5072583956.069</t>
  </si>
  <si>
    <t>50713081426.942</t>
  </si>
  <si>
    <t>50769561597.008</t>
  </si>
  <si>
    <t>50732912306.471</t>
  </si>
  <si>
    <t>50737923585.768</t>
  </si>
  <si>
    <t>5072286746.328</t>
  </si>
  <si>
    <t>5072702822.766</t>
  </si>
  <si>
    <t>50741394136.172</t>
  </si>
  <si>
    <t>50733762316.598</t>
  </si>
  <si>
    <t>50787283634.18</t>
  </si>
  <si>
    <t>5075219701.452</t>
  </si>
  <si>
    <t>5074798247.358</t>
  </si>
  <si>
    <t>5072554923.23</t>
  </si>
  <si>
    <t>50729862076.838</t>
  </si>
  <si>
    <t>50719124152.322</t>
  </si>
  <si>
    <t>50732702123.54</t>
  </si>
  <si>
    <t>5071362183.373</t>
  </si>
  <si>
    <t>50746402877.36</t>
  </si>
  <si>
    <t>50752594100.7</t>
  </si>
  <si>
    <t>50760161901.028</t>
  </si>
  <si>
    <t>50728551321.78</t>
  </si>
  <si>
    <t>50729311071.636</t>
  </si>
  <si>
    <t>50715094199.84</t>
  </si>
  <si>
    <t>5075056273.242</t>
  </si>
  <si>
    <t>507613771.858</t>
  </si>
  <si>
    <t>5073673735.932</t>
  </si>
  <si>
    <t>5076618432.416</t>
  </si>
  <si>
    <t>50792762320.084</t>
  </si>
  <si>
    <t>50712554109.016</t>
  </si>
  <si>
    <t>50729881701.601</t>
  </si>
  <si>
    <t>50746463846.568</t>
  </si>
  <si>
    <t>50738091908.033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</si>
  <si>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</si>
  <si>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</si>
  <si>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</si>
  <si>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</si>
  <si>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</si>
  <si>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2%(6명)</t>
  </si>
  <si>
    <t>4%(9명)</t>
  </si>
  <si>
    <t>17%(42명)</t>
  </si>
  <si>
    <t>27%(68명)</t>
  </si>
  <si>
    <t>46%(114명)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</si>
</sst>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7" fontId="53" fillId="10" borderId="50" xfId="2" applyNumberFormat="1" applyFont="1" applyFill="1" applyBorder="1" applyAlignment="1">
      <alignment horizontal="center" vertical="center"/>
    </xf>
    <xf numFmtId="187" fontId="53" fillId="10" borderId="51" xfId="2" applyNumberFormat="1" applyFont="1" applyFill="1" applyBorder="1" applyAlignment="1">
      <alignment horizontal="center" vertical="center"/>
    </xf>
  </cellXfs>
  <cellStyles count="569">
    <cellStyle name="나쁨 2" xfId="568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7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4F1-4FCC-9230-4C46BD71757C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F57-4B04-9B68-790284A291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1.942385647261839</c:v>
                </c:pt>
                <c:pt idx="1">
                  <c:v>2.3028891740856352</c:v>
                </c:pt>
                <c:pt idx="2">
                  <c:v>2.3448335524702837</c:v>
                </c:pt>
                <c:pt idx="3">
                  <c:v>2.2777680811598144</c:v>
                </c:pt>
                <c:pt idx="4">
                  <c:v>2.2131123861393842</c:v>
                </c:pt>
                <c:pt idx="5">
                  <c:v>2.0820015153175646</c:v>
                </c:pt>
                <c:pt idx="6">
                  <c:v>2.0054677540630155</c:v>
                </c:pt>
                <c:pt idx="7">
                  <c:v>1.9523839192036017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2.4096385542168676E-2</c:v>
                </c:pt>
                <c:pt idx="1">
                  <c:v>3.614457831325301E-2</c:v>
                </c:pt>
                <c:pt idx="2">
                  <c:v>4.0160642570281124E-2</c:v>
                </c:pt>
                <c:pt idx="3">
                  <c:v>0.16867469879518071</c:v>
                </c:pt>
                <c:pt idx="4">
                  <c:v>0.27309236947791166</c:v>
                </c:pt>
                <c:pt idx="5">
                  <c:v>0.45783132530120479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0.2</c:v>
                </c:pt>
                <c:pt idx="1">
                  <c:v>0.32258064516129031</c:v>
                </c:pt>
                <c:pt idx="2">
                  <c:v>0.40625</c:v>
                </c:pt>
                <c:pt idx="3">
                  <c:v>0.5</c:v>
                </c:pt>
                <c:pt idx="4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0.3</c:v>
                </c:pt>
                <c:pt idx="1">
                  <c:v>0.4838709677419355</c:v>
                </c:pt>
                <c:pt idx="2">
                  <c:v>0.40625</c:v>
                </c:pt>
                <c:pt idx="3">
                  <c:v>0.3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0.4</c:v>
                </c:pt>
                <c:pt idx="1">
                  <c:v>0.12903225806451613</c:v>
                </c:pt>
                <c:pt idx="2">
                  <c:v>0.125</c:v>
                </c:pt>
                <c:pt idx="3">
                  <c:v>0.2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3.2258064516129031E-2</c:v>
                </c:pt>
                <c:pt idx="2">
                  <c:v>3.125E-2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0.1</c:v>
                </c:pt>
                <c:pt idx="1">
                  <c:v>0</c:v>
                </c:pt>
                <c:pt idx="2">
                  <c:v>3.125E-2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</c:v>
                </c:pt>
                <c:pt idx="1">
                  <c:v>3.2258064516129031E-2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45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974912</xdr:colOff>
      <xdr:row>19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762000</xdr:colOff>
      <xdr:row>8</xdr:row>
      <xdr:rowOff>571500</xdr:rowOff>
    </xdr:from>
    <xdr:to>
      <xdr:col>2</xdr:col>
      <xdr:colOff>280147</xdr:colOff>
      <xdr:row>16</xdr:row>
      <xdr:rowOff>179295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62853" y="2756647"/>
          <a:ext cx="448235" cy="2521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201705</xdr:colOff>
      <xdr:row>11</xdr:row>
      <xdr:rowOff>78443</xdr:rowOff>
    </xdr:from>
    <xdr:to>
      <xdr:col>2</xdr:col>
      <xdr:colOff>302562</xdr:colOff>
      <xdr:row>12</xdr:row>
      <xdr:rowOff>268944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8" y="372035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228602</xdr:colOff>
      <xdr:row>13</xdr:row>
      <xdr:rowOff>116539</xdr:rowOff>
    </xdr:from>
    <xdr:to>
      <xdr:col>6</xdr:col>
      <xdr:colOff>385489</xdr:colOff>
      <xdr:row>15</xdr:row>
      <xdr:rowOff>15687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4AC14389-281F-4861-8565-381C12E73F84}"/>
            </a:ext>
          </a:extLst>
        </xdr:cNvPr>
        <xdr:cNvSpPr txBox="1"/>
      </xdr:nvSpPr>
      <xdr:spPr>
        <a:xfrm>
          <a:off x="3881720" y="434115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377ECAF-7553-4FCB-90FD-8DE5AFC7432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407894</xdr:colOff>
      <xdr:row>13</xdr:row>
      <xdr:rowOff>194983</xdr:rowOff>
    </xdr:from>
    <xdr:to>
      <xdr:col>5</xdr:col>
      <xdr:colOff>672353</xdr:colOff>
      <xdr:row>15</xdr:row>
      <xdr:rowOff>100852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6E1DE6A5-5DD9-4CBC-9BD6-7A3046960285}"/>
            </a:ext>
          </a:extLst>
        </xdr:cNvPr>
        <xdr:cNvCxnSpPr/>
      </xdr:nvCxnSpPr>
      <xdr:spPr>
        <a:xfrm>
          <a:off x="4061012" y="4419601"/>
          <a:ext cx="264459" cy="4885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818032</xdr:colOff>
      <xdr:row>14</xdr:row>
      <xdr:rowOff>268940</xdr:rowOff>
    </xdr:from>
    <xdr:to>
      <xdr:col>6</xdr:col>
      <xdr:colOff>974919</xdr:colOff>
      <xdr:row>16</xdr:row>
      <xdr:rowOff>168089</xdr:rowOff>
    </xdr:to>
    <xdr:sp macro="" textlink="$K$18">
      <xdr:nvSpPr>
        <xdr:cNvPr id="19" name="TextBox 18">
          <a:extLst>
            <a:ext uri="{FF2B5EF4-FFF2-40B4-BE49-F238E27FC236}">
              <a16:creationId xmlns:a16="http://schemas.microsoft.com/office/drawing/2014/main" id="{737FCC9B-F646-453B-8B3E-CB5592ECFED7}"/>
            </a:ext>
          </a:extLst>
        </xdr:cNvPr>
        <xdr:cNvSpPr txBox="1"/>
      </xdr:nvSpPr>
      <xdr:spPr>
        <a:xfrm>
          <a:off x="4471150" y="478491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2DE8D9-FC69-445F-8898-9AB12EAED5F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100854</xdr:colOff>
      <xdr:row>15</xdr:row>
      <xdr:rowOff>168089</xdr:rowOff>
    </xdr:from>
    <xdr:to>
      <xdr:col>6</xdr:col>
      <xdr:colOff>414618</xdr:colOff>
      <xdr:row>16</xdr:row>
      <xdr:rowOff>246530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CCD63CC-FB14-4A19-A478-02515382033E}"/>
            </a:ext>
          </a:extLst>
        </xdr:cNvPr>
        <xdr:cNvCxnSpPr/>
      </xdr:nvCxnSpPr>
      <xdr:spPr>
        <a:xfrm>
          <a:off x="4628030" y="4975413"/>
          <a:ext cx="313764" cy="36979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2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" style="4" customWidth="1"/>
    <col min="8" max="8" width="13.7109375" style="4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836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81" t="s">
        <v>38</v>
      </c>
      <c r="D4" s="281"/>
      <c r="E4" s="62" t="s">
        <v>112</v>
      </c>
      <c r="F4" s="62" t="s">
        <v>64</v>
      </c>
      <c r="G4" s="279" t="s">
        <v>115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835</v>
      </c>
      <c r="C5" s="282" t="s">
        <v>196</v>
      </c>
      <c r="D5" s="282"/>
      <c r="E5" s="63">
        <v>5</v>
      </c>
      <c r="F5" s="64">
        <v>106</v>
      </c>
      <c r="G5" s="94" t="s">
        <v>67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6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0"/>
      <c r="P9" s="280"/>
    </row>
    <row r="10" spans="1:28" ht="23.25" customHeight="1" thickBot="1">
      <c r="G10" s="6"/>
      <c r="H10" s="204" t="s">
        <v>91</v>
      </c>
      <c r="I10" s="205" t="s">
        <v>92</v>
      </c>
      <c r="J10" s="206" t="str">
        <f>C5</f>
        <v>동화운수</v>
      </c>
      <c r="K10" s="207" t="s">
        <v>93</v>
      </c>
      <c r="X10" s="246"/>
      <c r="Z10" s="39"/>
      <c r="AA10" s="39"/>
      <c r="AB10" s="39"/>
    </row>
    <row r="11" spans="1:28" ht="23.25" customHeight="1" thickTop="1">
      <c r="G11" s="6"/>
      <c r="H11" s="241">
        <v>1</v>
      </c>
      <c r="I11" s="201">
        <v>2.0099999999999998</v>
      </c>
      <c r="J11" s="202">
        <v>1.942385647261839</v>
      </c>
      <c r="K11" s="203"/>
      <c r="M11" s="2"/>
      <c r="Y11" s="249"/>
      <c r="Z11" s="250"/>
      <c r="AA11" s="247"/>
      <c r="AB11" s="39"/>
    </row>
    <row r="12" spans="1:28" ht="23.25" customHeight="1">
      <c r="G12" s="6"/>
      <c r="H12" s="242">
        <v>2</v>
      </c>
      <c r="I12" s="195">
        <v>2.3662575846193561</v>
      </c>
      <c r="J12" s="202">
        <v>2.3028891740856352</v>
      </c>
      <c r="K12" s="243">
        <v>0.18559832715608993</v>
      </c>
      <c r="M12" s="247"/>
      <c r="Y12" s="249"/>
      <c r="Z12" s="250"/>
      <c r="AA12" s="247"/>
      <c r="AB12" s="39"/>
    </row>
    <row r="13" spans="1:28" ht="23.25" customHeight="1">
      <c r="G13" s="6"/>
      <c r="H13" s="242">
        <v>3</v>
      </c>
      <c r="I13" s="195">
        <v>2.37</v>
      </c>
      <c r="J13" s="202">
        <v>2.3448335524702837</v>
      </c>
      <c r="K13" s="245">
        <v>1.8213806750514872E-2</v>
      </c>
      <c r="M13" s="247"/>
      <c r="Y13" s="249"/>
      <c r="Z13" s="250"/>
      <c r="AA13" s="247"/>
      <c r="AB13" s="39"/>
    </row>
    <row r="14" spans="1:28" ht="23.25" customHeight="1">
      <c r="G14" s="6"/>
      <c r="H14" s="242">
        <v>4</v>
      </c>
      <c r="I14" s="195">
        <v>2.33</v>
      </c>
      <c r="J14" s="202">
        <v>2.2777680811598144</v>
      </c>
      <c r="K14" s="245">
        <v>-2.8601378225680762E-2</v>
      </c>
      <c r="M14" s="247"/>
      <c r="Y14" s="249"/>
      <c r="Z14" s="250"/>
      <c r="AA14" s="247"/>
      <c r="AB14" s="39"/>
    </row>
    <row r="15" spans="1:28" ht="23.25" customHeight="1">
      <c r="G15" s="6"/>
      <c r="H15" s="242">
        <v>5</v>
      </c>
      <c r="I15" s="195">
        <v>2.2850259626150282</v>
      </c>
      <c r="J15" s="202">
        <v>2.2131123861393842</v>
      </c>
      <c r="K15" s="245">
        <v>-2.8385547920887655E-2</v>
      </c>
      <c r="M15" s="247"/>
      <c r="Y15" s="249"/>
      <c r="Z15" s="250"/>
      <c r="AA15" s="247"/>
      <c r="AB15" s="39"/>
    </row>
    <row r="16" spans="1:28" ht="23.25" customHeight="1">
      <c r="G16" s="6"/>
      <c r="H16" s="242">
        <v>6</v>
      </c>
      <c r="I16" s="195">
        <v>2.0664933427553414</v>
      </c>
      <c r="J16" s="202">
        <v>2.0820015153175646</v>
      </c>
      <c r="K16" s="245">
        <v>-5.9242753166518169E-2</v>
      </c>
      <c r="M16" s="247"/>
      <c r="Y16" s="249"/>
      <c r="Z16" s="250"/>
      <c r="AA16" s="247"/>
      <c r="AB16" s="39"/>
    </row>
    <row r="17" spans="2:28" ht="23.25" customHeight="1">
      <c r="G17" s="6"/>
      <c r="H17" s="242">
        <v>7</v>
      </c>
      <c r="I17" s="195">
        <v>2.13</v>
      </c>
      <c r="J17" s="202">
        <v>2.0054677540630155</v>
      </c>
      <c r="K17" s="245">
        <v>-3.675970487604352E-2</v>
      </c>
      <c r="M17" s="247"/>
      <c r="Y17" s="249"/>
      <c r="Z17" s="250"/>
      <c r="AA17" s="247"/>
      <c r="AB17" s="39"/>
    </row>
    <row r="18" spans="2:28" ht="23.25" customHeight="1">
      <c r="G18" s="6"/>
      <c r="H18" s="242">
        <v>8</v>
      </c>
      <c r="I18" s="195">
        <v>2.08</v>
      </c>
      <c r="J18" s="202">
        <v>1.9523839192036017</v>
      </c>
      <c r="K18" s="245">
        <v>-2.6469552926925655E-2</v>
      </c>
      <c r="M18" s="247"/>
      <c r="Y18" s="249"/>
      <c r="Z18" s="250"/>
      <c r="AA18" s="247"/>
      <c r="AB18" s="39"/>
    </row>
    <row r="19" spans="2:28" ht="23.25" customHeight="1">
      <c r="G19" s="6"/>
      <c r="H19" s="244" t="s">
        <v>834</v>
      </c>
      <c r="I19" s="196">
        <v>3.4825870646766344E-2</v>
      </c>
      <c r="J19" s="197">
        <v>5.1474185653384019E-3</v>
      </c>
      <c r="K19" s="198">
        <v>-2.9678452081427942E-2</v>
      </c>
      <c r="M19" s="247"/>
      <c r="Y19" s="249"/>
      <c r="Z19" s="250"/>
      <c r="AA19" s="247"/>
      <c r="AB19" s="39"/>
    </row>
    <row r="20" spans="2:28" ht="23.25" customHeight="1">
      <c r="H20" s="199" t="s">
        <v>108</v>
      </c>
      <c r="I20" s="200"/>
      <c r="J20" s="283" t="s">
        <v>837</v>
      </c>
      <c r="K20" s="284"/>
      <c r="M20" s="247"/>
      <c r="X20" s="2"/>
      <c r="Y20" s="2"/>
      <c r="AB20" s="39"/>
    </row>
    <row r="21" spans="2:28" ht="9" customHeight="1">
      <c r="M21" s="247"/>
      <c r="X21" s="2"/>
      <c r="Y21" s="2"/>
      <c r="AB21" s="247"/>
    </row>
    <row r="22" spans="2:28" ht="16.5" customHeight="1">
      <c r="B22" s="52" t="s">
        <v>130</v>
      </c>
      <c r="C22" s="52"/>
      <c r="D22" s="51"/>
      <c r="E22" s="51"/>
      <c r="F22" s="51"/>
      <c r="G22" s="51"/>
      <c r="H22" s="51"/>
      <c r="I22" s="51"/>
      <c r="J22" s="51"/>
      <c r="K22" s="51"/>
      <c r="M22" s="247"/>
      <c r="X22" s="2"/>
      <c r="Y22" s="2"/>
      <c r="AB22" s="247"/>
    </row>
    <row r="23" spans="2:28" ht="27.75" customHeight="1">
      <c r="B23" s="56" t="s">
        <v>62</v>
      </c>
      <c r="C23" s="56" t="s">
        <v>100</v>
      </c>
      <c r="D23" s="56" t="s">
        <v>102</v>
      </c>
      <c r="E23" s="56" t="s">
        <v>103</v>
      </c>
      <c r="F23" s="56" t="s">
        <v>104</v>
      </c>
      <c r="G23" s="56" t="s">
        <v>105</v>
      </c>
      <c r="H23" s="56" t="s">
        <v>6</v>
      </c>
      <c r="I23" s="56" t="s">
        <v>7</v>
      </c>
      <c r="J23" s="56" t="s">
        <v>106</v>
      </c>
      <c r="K23" s="56" t="s">
        <v>72</v>
      </c>
      <c r="M23" s="247"/>
      <c r="X23" s="2"/>
      <c r="Y23" s="2"/>
      <c r="AB23" s="247"/>
    </row>
    <row r="24" spans="2:28" ht="23.25" customHeight="1">
      <c r="B24" s="76" t="s">
        <v>833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47"/>
      <c r="N24" s="251" t="s">
        <v>118</v>
      </c>
      <c r="Y24" s="2"/>
    </row>
    <row r="25" spans="2:28" ht="22.5" customHeight="1">
      <c r="B25" s="237" t="s">
        <v>118</v>
      </c>
      <c r="C25" s="69">
        <v>8</v>
      </c>
      <c r="D25" s="70">
        <v>1.4532293835603871E-2</v>
      </c>
      <c r="E25" s="70">
        <v>0.35189324898410645</v>
      </c>
      <c r="F25" s="70">
        <v>0.17205457299444551</v>
      </c>
      <c r="G25" s="71">
        <v>14.805909090909088</v>
      </c>
      <c r="H25" s="72">
        <v>0.12747227816741474</v>
      </c>
      <c r="I25" s="72">
        <v>13.949963826440818</v>
      </c>
      <c r="J25" s="73">
        <v>1.9523839192036017</v>
      </c>
      <c r="K25" s="74" t="s">
        <v>67</v>
      </c>
      <c r="M25" s="247"/>
      <c r="N25" s="39" t="s">
        <v>67</v>
      </c>
      <c r="O25" s="39">
        <v>249</v>
      </c>
      <c r="Y25" s="2"/>
    </row>
    <row r="26" spans="2:28" ht="22.5" customHeight="1">
      <c r="B26" s="53" t="s">
        <v>107</v>
      </c>
      <c r="C26" s="53"/>
      <c r="D26" s="67">
        <f>D25/D24-1</f>
        <v>-0.39511182423197877</v>
      </c>
      <c r="E26" s="67">
        <f t="shared" ref="E26:J26" si="0">E25/E24-1</f>
        <v>-4.0746373119830981E-3</v>
      </c>
      <c r="F26" s="67">
        <f t="shared" si="0"/>
        <v>5.0265222140459365E-2</v>
      </c>
      <c r="G26" s="67">
        <f t="shared" si="0"/>
        <v>9.1624244293957435E-3</v>
      </c>
      <c r="H26" s="67">
        <f t="shared" si="0"/>
        <v>-0.28588288579218224</v>
      </c>
      <c r="I26" s="67">
        <f t="shared" si="0"/>
        <v>-7.5644402148104417E-2</v>
      </c>
      <c r="J26" s="67">
        <f t="shared" si="0"/>
        <v>-6.1997873548941485E-2</v>
      </c>
      <c r="K26" s="68" t="str">
        <f>J20</f>
        <v>14위/(32개사)</v>
      </c>
      <c r="M26" s="2" t="s">
        <v>187</v>
      </c>
      <c r="N26" s="252">
        <v>2.4096385542168676E-2</v>
      </c>
      <c r="O26" s="39">
        <v>6</v>
      </c>
      <c r="X26" s="2"/>
      <c r="Y26" s="2"/>
    </row>
    <row r="27" spans="2:28" ht="22.5" customHeight="1">
      <c r="M27" s="2" t="s">
        <v>188</v>
      </c>
      <c r="N27" s="252">
        <v>3.614457831325301E-2</v>
      </c>
      <c r="O27" s="39">
        <v>9</v>
      </c>
      <c r="X27" s="2"/>
      <c r="Y27" s="2"/>
    </row>
    <row r="28" spans="2:28" ht="17.25" customHeight="1">
      <c r="B28" s="52" t="s">
        <v>131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117</v>
      </c>
      <c r="N28" s="252">
        <v>4.0160642570281124E-2</v>
      </c>
      <c r="O28" s="39">
        <v>10</v>
      </c>
      <c r="X28" s="2"/>
      <c r="Y28" s="2"/>
    </row>
    <row r="29" spans="2:28" ht="22.5" customHeight="1">
      <c r="B29" s="60"/>
      <c r="C29" s="60"/>
      <c r="M29" s="2" t="s">
        <v>189</v>
      </c>
      <c r="N29" s="252">
        <v>0.16867469879518071</v>
      </c>
      <c r="O29" s="39">
        <v>42</v>
      </c>
      <c r="X29" s="2"/>
      <c r="Y29" s="2"/>
    </row>
    <row r="30" spans="2:28" ht="22.5" customHeight="1" thickBot="1">
      <c r="H30" s="208" t="s">
        <v>91</v>
      </c>
      <c r="I30" s="209" t="s">
        <v>92</v>
      </c>
      <c r="J30" s="210" t="str">
        <f>J10</f>
        <v>동화운수</v>
      </c>
      <c r="K30" s="211" t="s">
        <v>116</v>
      </c>
      <c r="M30" s="2" t="s">
        <v>190</v>
      </c>
      <c r="N30" s="252">
        <v>0.27309236947791166</v>
      </c>
      <c r="O30" s="39">
        <v>68</v>
      </c>
      <c r="X30" s="2"/>
      <c r="Y30" s="2"/>
    </row>
    <row r="31" spans="2:28" ht="22.5" customHeight="1" thickTop="1">
      <c r="H31" s="216" t="s">
        <v>110</v>
      </c>
      <c r="I31" s="217" t="s">
        <v>67</v>
      </c>
      <c r="J31" s="218" t="s">
        <v>67</v>
      </c>
      <c r="K31" s="219"/>
      <c r="M31" s="2" t="s">
        <v>76</v>
      </c>
      <c r="N31" s="252">
        <v>0.45783132530120479</v>
      </c>
      <c r="O31" s="39">
        <v>114</v>
      </c>
      <c r="X31" s="2"/>
      <c r="Z31" s="39"/>
      <c r="AA31" s="39"/>
      <c r="AB31" s="39"/>
    </row>
    <row r="32" spans="2:28" ht="21" customHeight="1">
      <c r="H32" s="212" t="s">
        <v>94</v>
      </c>
      <c r="I32" s="213">
        <v>2.4096385542168676E-2</v>
      </c>
      <c r="J32" s="214" t="s">
        <v>1173</v>
      </c>
      <c r="K32" s="215">
        <v>0</v>
      </c>
      <c r="M32" s="2"/>
      <c r="X32" s="2"/>
      <c r="Z32" s="39"/>
      <c r="AA32" s="39"/>
      <c r="AB32" s="39"/>
    </row>
    <row r="33" spans="2:28" ht="21" customHeight="1">
      <c r="H33" s="187" t="s">
        <v>95</v>
      </c>
      <c r="I33" s="179">
        <v>4.0258595357037907E-2</v>
      </c>
      <c r="J33" s="188" t="s">
        <v>1174</v>
      </c>
      <c r="K33" s="189">
        <v>-4.1140170437848969E-3</v>
      </c>
      <c r="L33" s="4"/>
      <c r="M33" s="2"/>
      <c r="X33" s="2"/>
      <c r="Z33" s="39"/>
      <c r="AA33" s="39"/>
      <c r="AB33" s="39"/>
    </row>
    <row r="34" spans="2:28" ht="21" customHeight="1">
      <c r="H34" s="186" t="s">
        <v>96</v>
      </c>
      <c r="I34" s="179">
        <v>9.22715251248898E-2</v>
      </c>
      <c r="J34" s="188" t="s">
        <v>832</v>
      </c>
      <c r="K34" s="189">
        <v>-5.2110882554608676E-2</v>
      </c>
      <c r="L34" s="4"/>
      <c r="M34" s="2"/>
      <c r="X34" s="2"/>
      <c r="Z34" s="39"/>
      <c r="AA34" s="39"/>
      <c r="AB34" s="39"/>
    </row>
    <row r="35" spans="2:28" ht="21" customHeight="1">
      <c r="H35" s="186" t="s">
        <v>99</v>
      </c>
      <c r="I35" s="179">
        <v>0.18806935057302379</v>
      </c>
      <c r="J35" s="188" t="s">
        <v>1175</v>
      </c>
      <c r="K35" s="189">
        <v>-1.939465177784308E-2</v>
      </c>
      <c r="L35" s="4"/>
      <c r="M35" s="2"/>
      <c r="X35" s="2"/>
      <c r="Z35" s="39"/>
      <c r="AA35" s="39"/>
      <c r="AB35" s="39"/>
    </row>
    <row r="36" spans="2:28" ht="21" customHeight="1">
      <c r="H36" s="190" t="s">
        <v>97</v>
      </c>
      <c r="I36" s="179">
        <v>0.24507787246547164</v>
      </c>
      <c r="J36" s="188" t="s">
        <v>1176</v>
      </c>
      <c r="K36" s="189">
        <v>2.8014497012440021E-2</v>
      </c>
      <c r="L36" s="4"/>
      <c r="M36" s="2"/>
      <c r="X36" s="2"/>
      <c r="Z36" s="39"/>
      <c r="AA36" s="39"/>
      <c r="AB36" s="39"/>
    </row>
    <row r="37" spans="2:28" ht="21" customHeight="1">
      <c r="H37" s="191" t="s">
        <v>98</v>
      </c>
      <c r="I37" s="192">
        <v>0.41022627093740816</v>
      </c>
      <c r="J37" s="193" t="s">
        <v>1177</v>
      </c>
      <c r="K37" s="194">
        <v>4.7605054363796639E-2</v>
      </c>
      <c r="L37" s="4"/>
      <c r="M37" s="2"/>
      <c r="X37" s="2"/>
      <c r="Z37" s="39"/>
      <c r="AA37" s="39"/>
      <c r="AB37" s="39"/>
    </row>
    <row r="38" spans="2:28" ht="22.5" customHeight="1">
      <c r="L38" s="4"/>
      <c r="M38" s="2"/>
      <c r="X38" s="2"/>
      <c r="Z38" s="39"/>
      <c r="AA38" s="39"/>
      <c r="AB38" s="39"/>
    </row>
    <row r="39" spans="2:28" ht="18" customHeight="1">
      <c r="B39" s="52" t="s">
        <v>132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>
      <c r="B40" s="56" t="s">
        <v>62</v>
      </c>
      <c r="C40" s="56" t="s">
        <v>101</v>
      </c>
      <c r="D40" s="56" t="s">
        <v>102</v>
      </c>
      <c r="E40" s="56" t="s">
        <v>103</v>
      </c>
      <c r="F40" s="56" t="s">
        <v>104</v>
      </c>
      <c r="G40" s="56" t="s">
        <v>105</v>
      </c>
      <c r="H40" s="56" t="s">
        <v>6</v>
      </c>
      <c r="I40" s="56" t="s">
        <v>7</v>
      </c>
      <c r="J40" s="56" t="s">
        <v>106</v>
      </c>
      <c r="K40" s="56" t="s">
        <v>72</v>
      </c>
      <c r="L40" s="4"/>
      <c r="M40" s="2"/>
      <c r="N40" s="39" t="s">
        <v>125</v>
      </c>
      <c r="X40" s="2"/>
      <c r="Z40" s="39"/>
      <c r="AA40" s="39"/>
      <c r="AB40" s="39"/>
    </row>
    <row r="41" spans="2:28" ht="22.5" customHeight="1">
      <c r="B41" s="239" t="s">
        <v>118</v>
      </c>
      <c r="C41" s="77">
        <v>1</v>
      </c>
      <c r="D41" s="78">
        <v>4.4323265284370542E-2</v>
      </c>
      <c r="E41" s="78">
        <v>0.39376057232507494</v>
      </c>
      <c r="F41" s="78">
        <v>0.19834054976951324</v>
      </c>
      <c r="G41" s="79">
        <v>15.11476041666667</v>
      </c>
      <c r="H41" s="80">
        <v>2.393493761537508</v>
      </c>
      <c r="I41" s="80">
        <v>39.997825931257303</v>
      </c>
      <c r="J41" s="81">
        <v>1.942385647261839</v>
      </c>
      <c r="K41" s="83" t="s">
        <v>76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>
      <c r="B42" s="237" t="s">
        <v>118</v>
      </c>
      <c r="C42" s="69">
        <v>2</v>
      </c>
      <c r="D42" s="70">
        <v>2.7281390599647407E-2</v>
      </c>
      <c r="E42" s="70">
        <v>0.34974676679855576</v>
      </c>
      <c r="F42" s="70">
        <v>0.15841757301210058</v>
      </c>
      <c r="G42" s="71">
        <v>10.701669902912625</v>
      </c>
      <c r="H42" s="72">
        <v>0.14048747969042982</v>
      </c>
      <c r="I42" s="72">
        <v>11.541341464329795</v>
      </c>
      <c r="J42" s="73">
        <v>2.3028891740856352</v>
      </c>
      <c r="K42" s="74" t="s">
        <v>188</v>
      </c>
      <c r="M42" s="2"/>
      <c r="N42" s="39">
        <v>5</v>
      </c>
      <c r="X42" s="2"/>
      <c r="Z42" s="39"/>
      <c r="AA42" s="39"/>
      <c r="AB42" s="39"/>
    </row>
    <row r="43" spans="2:28" ht="22.5" customHeight="1">
      <c r="B43" s="237" t="s">
        <v>118</v>
      </c>
      <c r="C43" s="69">
        <v>3</v>
      </c>
      <c r="D43" s="70">
        <v>1.1078532419071694E-2</v>
      </c>
      <c r="E43" s="70">
        <v>0.34782287057000666</v>
      </c>
      <c r="F43" s="70">
        <v>0.166496864790349</v>
      </c>
      <c r="G43" s="71">
        <v>10.414617647058822</v>
      </c>
      <c r="H43" s="72">
        <v>0.204887999837507</v>
      </c>
      <c r="I43" s="72">
        <v>10.550293384093948</v>
      </c>
      <c r="J43" s="73">
        <v>2.3448335524702837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37" t="s">
        <v>118</v>
      </c>
      <c r="C44" s="69">
        <v>4</v>
      </c>
      <c r="D44" s="70">
        <v>9.5267680215552503E-3</v>
      </c>
      <c r="E44" s="70">
        <v>0.3497829572198104</v>
      </c>
      <c r="F44" s="70">
        <v>0.18195532077644874</v>
      </c>
      <c r="G44" s="71">
        <v>11.058242718446607</v>
      </c>
      <c r="H44" s="72">
        <v>0.17705420668563157</v>
      </c>
      <c r="I44" s="72">
        <v>11.178444998350992</v>
      </c>
      <c r="J44" s="73">
        <v>2.2777680811598144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37" t="s">
        <v>118</v>
      </c>
      <c r="C45" s="69">
        <v>5</v>
      </c>
      <c r="D45" s="70">
        <v>9.0930169028559642E-3</v>
      </c>
      <c r="E45" s="70">
        <v>0.34768450423313335</v>
      </c>
      <c r="F45" s="70">
        <v>0.18142295552593418</v>
      </c>
      <c r="G45" s="71">
        <v>11.794333333333329</v>
      </c>
      <c r="H45" s="72">
        <v>0.18874295949546774</v>
      </c>
      <c r="I45" s="72">
        <v>12.284063804329458</v>
      </c>
      <c r="J45" s="73">
        <v>2.2131123861393842</v>
      </c>
      <c r="K45" s="74" t="s">
        <v>117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37" t="s">
        <v>118</v>
      </c>
      <c r="C46" s="69">
        <v>6</v>
      </c>
      <c r="D46" s="70">
        <v>9.9522923587071765E-3</v>
      </c>
      <c r="E46" s="70">
        <v>0.34944011250176416</v>
      </c>
      <c r="F46" s="70">
        <v>0.17502349252409605</v>
      </c>
      <c r="G46" s="71">
        <v>13.085819999999996</v>
      </c>
      <c r="H46" s="72">
        <v>0.1412461009639826</v>
      </c>
      <c r="I46" s="72">
        <v>12.094087184288075</v>
      </c>
      <c r="J46" s="73">
        <v>2.0820015153175646</v>
      </c>
      <c r="K46" s="74" t="str">
        <f>$J$31</f>
        <v>D</v>
      </c>
      <c r="M46" s="2"/>
      <c r="N46" s="39">
        <v>2</v>
      </c>
      <c r="X46" s="2"/>
      <c r="Z46" s="39"/>
      <c r="AA46" s="39"/>
      <c r="AB46" s="39"/>
    </row>
    <row r="47" spans="2:28" ht="22.5" customHeight="1">
      <c r="B47" s="237" t="s">
        <v>118</v>
      </c>
      <c r="C47" s="69">
        <v>7</v>
      </c>
      <c r="D47" s="70">
        <v>1.1568082238246886E-2</v>
      </c>
      <c r="E47" s="70">
        <v>0.3525537675591941</v>
      </c>
      <c r="F47" s="70">
        <v>0.17644495202730923</v>
      </c>
      <c r="G47" s="71">
        <v>13.914313131313127</v>
      </c>
      <c r="H47" s="72">
        <v>0.2137989771026057</v>
      </c>
      <c r="I47" s="72">
        <v>12.462149854904965</v>
      </c>
      <c r="J47" s="73">
        <v>2.0054677540630155</v>
      </c>
      <c r="K47" s="74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37" t="s">
        <v>118</v>
      </c>
      <c r="C48" s="69">
        <v>8</v>
      </c>
      <c r="D48" s="70">
        <v>1.4532293835603871E-2</v>
      </c>
      <c r="E48" s="70">
        <v>0.35189324898410645</v>
      </c>
      <c r="F48" s="70">
        <v>0.17205457299444551</v>
      </c>
      <c r="G48" s="71">
        <v>14.805909090909088</v>
      </c>
      <c r="H48" s="72">
        <v>0.12747227816741474</v>
      </c>
      <c r="I48" s="72">
        <v>13.949963826440818</v>
      </c>
      <c r="J48" s="73">
        <v>1.9523839192036017</v>
      </c>
      <c r="K48" s="74" t="s">
        <v>190</v>
      </c>
      <c r="M48" s="2"/>
      <c r="N48" s="39">
        <v>2</v>
      </c>
      <c r="X48" s="2"/>
      <c r="Z48" s="39"/>
      <c r="AA48" s="39"/>
      <c r="AB48" s="39"/>
    </row>
    <row r="49" spans="2:28" ht="25.5" customHeight="1">
      <c r="B49" s="53" t="s">
        <v>107</v>
      </c>
      <c r="C49" s="53"/>
      <c r="D49" s="67" cm="1">
        <f t="array" aca="1" ref="D49" ca="1">(INDIRECT(ADDRESS(ROW()-1,COLUMN()))/INDIRECT(ADDRESS(ROW()-2,COLUMN())))-1</f>
        <v>0.25624053635758059</v>
      </c>
      <c r="E49" s="67" cm="1">
        <f t="array" aca="1" ref="E49" ca="1">(INDIRECT(ADDRESS(ROW()-1,COLUMN()))/INDIRECT(ADDRESS(ROW()-2,COLUMN())))-1</f>
        <v>-1.8735257877416922E-3</v>
      </c>
      <c r="F49" s="67" cm="1">
        <f t="array" aca="1" ref="F49" ca="1">(INDIRECT(ADDRESS(ROW()-1,COLUMN()))/INDIRECT(ADDRESS(ROW()-2,COLUMN())))-1</f>
        <v>-2.4882429235970394E-2</v>
      </c>
      <c r="G49" s="67" cm="1">
        <f t="array" aca="1" ref="G49" ca="1">(INDIRECT(ADDRESS(ROW()-1,COLUMN()))/INDIRECT(ADDRESS(ROW()-2,COLUMN())))-1</f>
        <v>6.4077612109324278E-2</v>
      </c>
      <c r="H49" s="67" cm="1">
        <f t="array" aca="1" ref="H49" ca="1">(INDIRECT(ADDRESS(ROW()-1,COLUMN()))/INDIRECT(ADDRESS(ROW()-2,COLUMN())))-1</f>
        <v>-0.40377507930620893</v>
      </c>
      <c r="I49" s="67" cm="1">
        <f t="array" aca="1" ref="I49" ca="1">(INDIRECT(ADDRESS(ROW()-1,COLUMN()))/INDIRECT(ADDRESS(ROW()-2,COLUMN())))-1</f>
        <v>0.11938662179946946</v>
      </c>
      <c r="J49" s="67" cm="1">
        <f t="array" aca="1" ref="J49" ca="1">(INDIRECT(ADDRESS(ROW()-1,COLUMN()))/INDIRECT(ADDRESS(ROW()-2,COLUMN())))-1</f>
        <v>-2.6469552926925655E-2</v>
      </c>
      <c r="K49" s="75" t="str" cm="1">
        <f t="array" aca="1" ref="K49" ca="1">_xlfn.IFS(N49=0,"등급유지",N49&gt;0,N49&amp;"등급 상승",N49&lt;0,N49&amp;"등급 하락")</f>
        <v>등급유지</v>
      </c>
      <c r="M49" s="253"/>
      <c r="N49" s="39" cm="1">
        <f t="array" aca="1" ref="N49" ca="1">(INDIRECT(ADDRESS(ROW()-1,COLUMN()))-INDIRECT(ADDRESS(ROW()-2,COLUMN())))</f>
        <v>0</v>
      </c>
      <c r="O49" s="39" t="s">
        <v>126</v>
      </c>
      <c r="X49" s="248"/>
      <c r="Z49" s="254"/>
      <c r="AA49" s="39"/>
      <c r="AB49" s="39"/>
    </row>
    <row r="50" spans="2:28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3"/>
      <c r="N50" s="2"/>
      <c r="O50" s="2"/>
      <c r="X50" s="248"/>
      <c r="Z50" s="254"/>
      <c r="AA50" s="39"/>
      <c r="AB50" s="39"/>
    </row>
    <row r="51" spans="2:28" ht="18" customHeight="1">
      <c r="B51" s="52" t="s">
        <v>133</v>
      </c>
      <c r="C51" s="52"/>
      <c r="D51" s="51"/>
      <c r="E51" s="51"/>
      <c r="F51" s="51"/>
      <c r="G51" s="51"/>
      <c r="H51" s="51"/>
      <c r="I51" s="51"/>
      <c r="J51" s="51"/>
      <c r="K51" s="51"/>
      <c r="M51" s="253"/>
      <c r="X51" s="248"/>
      <c r="Z51" s="254"/>
      <c r="AA51" s="39"/>
      <c r="AB51" s="39"/>
    </row>
    <row r="52" spans="2:28" ht="21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53"/>
      <c r="X52" s="248"/>
      <c r="Z52" s="254"/>
      <c r="AA52" s="39"/>
      <c r="AB52" s="39"/>
    </row>
    <row r="53" spans="2:28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53"/>
      <c r="N53" s="248"/>
      <c r="P53" s="254"/>
      <c r="AA53" s="40"/>
    </row>
    <row r="54" spans="2:28" ht="25.5" customHeight="1">
      <c r="B54" s="48"/>
      <c r="C54" s="48"/>
      <c r="D54" s="49"/>
      <c r="M54" s="253"/>
      <c r="N54" s="248"/>
      <c r="P54" s="254"/>
      <c r="AA54" s="40"/>
    </row>
    <row r="55" spans="2:28" ht="25.5" customHeight="1">
      <c r="B55" s="48"/>
      <c r="C55" s="48"/>
      <c r="D55" s="49"/>
      <c r="M55" s="253"/>
      <c r="N55" s="248"/>
      <c r="P55" s="254"/>
      <c r="AA55" s="40"/>
    </row>
    <row r="56" spans="2:28" ht="25.5" customHeight="1">
      <c r="B56" s="48"/>
      <c r="C56" s="48"/>
      <c r="D56" s="49"/>
      <c r="M56" s="253"/>
      <c r="N56" s="248"/>
      <c r="P56" s="254"/>
      <c r="AA56" s="40"/>
    </row>
    <row r="57" spans="2:28" ht="25.5" customHeight="1">
      <c r="B57" s="48"/>
      <c r="C57" s="48"/>
      <c r="D57" s="49"/>
      <c r="M57" s="253"/>
      <c r="N57" s="248"/>
      <c r="P57" s="254"/>
      <c r="AA57" s="40"/>
    </row>
    <row r="58" spans="2:28" ht="25.5" customHeight="1">
      <c r="B58" s="48"/>
      <c r="C58" s="48"/>
      <c r="D58" s="49"/>
      <c r="M58" s="253"/>
      <c r="N58" s="248"/>
      <c r="P58" s="254"/>
      <c r="AA58" s="40"/>
    </row>
    <row r="59" spans="2:28" ht="25.5" customHeight="1">
      <c r="B59" s="48"/>
      <c r="C59" s="48"/>
      <c r="D59" s="49"/>
      <c r="M59" s="253"/>
      <c r="N59" s="248"/>
      <c r="P59" s="254"/>
      <c r="AA59" s="40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53"/>
      <c r="N60" s="248"/>
      <c r="P60" s="254"/>
      <c r="AA60" s="40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53"/>
      <c r="N61" s="248"/>
      <c r="P61" s="254"/>
      <c r="AA61" s="40"/>
    </row>
    <row r="62" spans="2:28" ht="25.5" customHeight="1" thickBot="1">
      <c r="B62" s="220" t="s">
        <v>91</v>
      </c>
      <c r="C62" s="221" t="s">
        <v>121</v>
      </c>
      <c r="D62" s="221" t="s">
        <v>120</v>
      </c>
      <c r="E62" s="221" t="s">
        <v>122</v>
      </c>
      <c r="F62" s="221" t="s">
        <v>123</v>
      </c>
      <c r="G62" s="221" t="s">
        <v>119</v>
      </c>
      <c r="H62" s="221" t="s">
        <v>177</v>
      </c>
      <c r="I62" s="221" t="s">
        <v>177</v>
      </c>
      <c r="J62" s="221" t="s">
        <v>177</v>
      </c>
      <c r="K62" s="222" t="s">
        <v>177</v>
      </c>
      <c r="M62" s="255">
        <v>1</v>
      </c>
      <c r="N62" s="256">
        <v>2</v>
      </c>
      <c r="O62" s="256">
        <v>3</v>
      </c>
      <c r="P62" s="255">
        <v>4</v>
      </c>
      <c r="Q62" s="256">
        <v>5</v>
      </c>
      <c r="R62" s="256"/>
      <c r="S62" s="255"/>
      <c r="T62" s="256"/>
      <c r="U62" s="257"/>
      <c r="AA62" s="40"/>
    </row>
    <row r="63" spans="2:28" ht="25.5" customHeight="1" thickTop="1">
      <c r="B63" s="225" t="s">
        <v>110</v>
      </c>
      <c r="C63" s="226" t="s">
        <v>69</v>
      </c>
      <c r="D63" s="227" t="s">
        <v>67</v>
      </c>
      <c r="E63" s="227" t="s">
        <v>67</v>
      </c>
      <c r="F63" s="227" t="s">
        <v>70</v>
      </c>
      <c r="G63" s="227" t="s">
        <v>70</v>
      </c>
      <c r="H63" s="227" t="s">
        <v>177</v>
      </c>
      <c r="I63" s="227" t="s">
        <v>177</v>
      </c>
      <c r="J63" s="227" t="s">
        <v>177</v>
      </c>
      <c r="K63" s="227" t="s">
        <v>177</v>
      </c>
      <c r="M63" s="255" t="s">
        <v>121</v>
      </c>
      <c r="N63" s="255" t="s">
        <v>120</v>
      </c>
      <c r="O63" s="255" t="s">
        <v>122</v>
      </c>
      <c r="P63" s="255" t="s">
        <v>123</v>
      </c>
      <c r="Q63" s="255" t="s">
        <v>119</v>
      </c>
      <c r="R63" s="255"/>
      <c r="S63" s="255"/>
      <c r="T63" s="255"/>
      <c r="U63" s="253"/>
      <c r="AA63" s="40"/>
    </row>
    <row r="64" spans="2:28" ht="25.5" customHeight="1">
      <c r="B64" s="223" t="s">
        <v>94</v>
      </c>
      <c r="C64" s="213" t="s">
        <v>826</v>
      </c>
      <c r="D64" s="213" t="s">
        <v>829</v>
      </c>
      <c r="E64" s="213" t="s">
        <v>826</v>
      </c>
      <c r="F64" s="213" t="s">
        <v>826</v>
      </c>
      <c r="G64" s="213" t="s">
        <v>826</v>
      </c>
      <c r="H64" s="213" t="s">
        <v>177</v>
      </c>
      <c r="I64" s="213" t="s">
        <v>177</v>
      </c>
      <c r="J64" s="213" t="s">
        <v>177</v>
      </c>
      <c r="K64" s="224" t="s">
        <v>177</v>
      </c>
      <c r="M64" s="253"/>
      <c r="N64" s="248"/>
      <c r="P64" s="254"/>
      <c r="AA64" s="40"/>
    </row>
    <row r="65" spans="2:27" ht="25.5" customHeight="1">
      <c r="B65" s="178" t="s">
        <v>95</v>
      </c>
      <c r="C65" s="180" t="s">
        <v>827</v>
      </c>
      <c r="D65" s="180" t="s">
        <v>826</v>
      </c>
      <c r="E65" s="180" t="s">
        <v>829</v>
      </c>
      <c r="F65" s="180" t="s">
        <v>826</v>
      </c>
      <c r="G65" s="180" t="s">
        <v>826</v>
      </c>
      <c r="H65" s="180" t="s">
        <v>177</v>
      </c>
      <c r="I65" s="180" t="s">
        <v>177</v>
      </c>
      <c r="J65" s="180" t="s">
        <v>177</v>
      </c>
      <c r="K65" s="181" t="s">
        <v>177</v>
      </c>
      <c r="M65" s="258">
        <v>0</v>
      </c>
      <c r="N65" s="258">
        <v>3.2258064516129031E-2</v>
      </c>
      <c r="O65" s="258">
        <v>0</v>
      </c>
      <c r="P65" s="258">
        <v>0</v>
      </c>
      <c r="Q65" s="258">
        <v>0</v>
      </c>
      <c r="R65" s="258"/>
      <c r="S65" s="258"/>
      <c r="T65" s="258"/>
      <c r="AA65" s="40"/>
    </row>
    <row r="66" spans="2:27" ht="25.5" customHeight="1">
      <c r="B66" s="177" t="s">
        <v>96</v>
      </c>
      <c r="C66" s="180" t="s">
        <v>826</v>
      </c>
      <c r="D66" s="180" t="s">
        <v>829</v>
      </c>
      <c r="E66" s="180" t="s">
        <v>829</v>
      </c>
      <c r="F66" s="180" t="s">
        <v>826</v>
      </c>
      <c r="G66" s="180" t="s">
        <v>826</v>
      </c>
      <c r="H66" s="180" t="s">
        <v>177</v>
      </c>
      <c r="I66" s="180" t="s">
        <v>177</v>
      </c>
      <c r="J66" s="180" t="s">
        <v>177</v>
      </c>
      <c r="K66" s="181" t="s">
        <v>177</v>
      </c>
      <c r="M66" s="258">
        <v>0.1</v>
      </c>
      <c r="N66" s="258">
        <v>0</v>
      </c>
      <c r="O66" s="258">
        <v>3.125E-2</v>
      </c>
      <c r="P66" s="258">
        <v>0</v>
      </c>
      <c r="Q66" s="258">
        <v>0</v>
      </c>
      <c r="R66" s="258"/>
      <c r="S66" s="258"/>
      <c r="T66" s="258"/>
      <c r="AA66" s="40"/>
    </row>
    <row r="67" spans="2:27" ht="25.5" customHeight="1">
      <c r="B67" s="177" t="s">
        <v>99</v>
      </c>
      <c r="C67" s="180" t="s">
        <v>830</v>
      </c>
      <c r="D67" s="180" t="s">
        <v>838</v>
      </c>
      <c r="E67" s="180" t="s">
        <v>838</v>
      </c>
      <c r="F67" s="180" t="s">
        <v>828</v>
      </c>
      <c r="G67" s="180" t="s">
        <v>831</v>
      </c>
      <c r="H67" s="180" t="s">
        <v>177</v>
      </c>
      <c r="I67" s="180" t="s">
        <v>177</v>
      </c>
      <c r="J67" s="180" t="s">
        <v>177</v>
      </c>
      <c r="K67" s="181" t="s">
        <v>177</v>
      </c>
      <c r="M67" s="258">
        <v>0</v>
      </c>
      <c r="N67" s="258">
        <v>3.2258064516129031E-2</v>
      </c>
      <c r="O67" s="258">
        <v>3.125E-2</v>
      </c>
      <c r="P67" s="258">
        <v>0</v>
      </c>
      <c r="Q67" s="258">
        <v>0</v>
      </c>
      <c r="R67" s="258"/>
      <c r="S67" s="258"/>
      <c r="T67" s="258"/>
      <c r="AA67" s="40"/>
    </row>
    <row r="68" spans="2:27" ht="25.5" customHeight="1">
      <c r="B68" s="182" t="s">
        <v>97</v>
      </c>
      <c r="C68" s="180" t="s">
        <v>839</v>
      </c>
      <c r="D68" s="180" t="s">
        <v>840</v>
      </c>
      <c r="E68" s="180" t="s">
        <v>841</v>
      </c>
      <c r="F68" s="180" t="s">
        <v>839</v>
      </c>
      <c r="G68" s="180" t="s">
        <v>842</v>
      </c>
      <c r="H68" s="180" t="s">
        <v>177</v>
      </c>
      <c r="I68" s="180" t="s">
        <v>177</v>
      </c>
      <c r="J68" s="180" t="s">
        <v>177</v>
      </c>
      <c r="K68" s="181" t="s">
        <v>177</v>
      </c>
      <c r="M68" s="258">
        <v>0.4</v>
      </c>
      <c r="N68" s="258">
        <v>0.12903225806451613</v>
      </c>
      <c r="O68" s="258">
        <v>0.125</v>
      </c>
      <c r="P68" s="258">
        <v>0.2</v>
      </c>
      <c r="Q68" s="258">
        <v>0.125</v>
      </c>
      <c r="R68" s="258"/>
      <c r="S68" s="258"/>
      <c r="T68" s="258"/>
      <c r="AA68" s="40"/>
    </row>
    <row r="69" spans="2:27" ht="25.5" customHeight="1">
      <c r="B69" s="183" t="s">
        <v>98</v>
      </c>
      <c r="C69" s="184" t="s">
        <v>828</v>
      </c>
      <c r="D69" s="184" t="s">
        <v>843</v>
      </c>
      <c r="E69" s="184" t="s">
        <v>841</v>
      </c>
      <c r="F69" s="184" t="s">
        <v>844</v>
      </c>
      <c r="G69" s="184" t="s">
        <v>845</v>
      </c>
      <c r="H69" s="184" t="s">
        <v>177</v>
      </c>
      <c r="I69" s="184" t="s">
        <v>177</v>
      </c>
      <c r="J69" s="184" t="s">
        <v>177</v>
      </c>
      <c r="K69" s="185" t="s">
        <v>177</v>
      </c>
      <c r="M69" s="258">
        <v>0.3</v>
      </c>
      <c r="N69" s="258">
        <v>0.4838709677419355</v>
      </c>
      <c r="O69" s="258">
        <v>0.40625</v>
      </c>
      <c r="P69" s="258">
        <v>0.3</v>
      </c>
      <c r="Q69" s="258">
        <v>0.25</v>
      </c>
      <c r="R69" s="258"/>
      <c r="S69" s="258"/>
      <c r="T69" s="258"/>
      <c r="AA69" s="40"/>
    </row>
    <row r="70" spans="2:27" ht="15.7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58">
        <v>0.2</v>
      </c>
      <c r="N70" s="258">
        <v>0.32258064516129031</v>
      </c>
      <c r="O70" s="258">
        <v>0.40625</v>
      </c>
      <c r="P70" s="258">
        <v>0.5</v>
      </c>
      <c r="Q70" s="258">
        <v>0.625</v>
      </c>
      <c r="R70" s="258"/>
      <c r="S70" s="258"/>
      <c r="T70" s="258"/>
      <c r="AA70" s="40"/>
    </row>
    <row r="71" spans="2:27" ht="17.25" customHeight="1">
      <c r="B71" s="52" t="s">
        <v>134</v>
      </c>
      <c r="C71" s="52"/>
      <c r="D71" s="51"/>
      <c r="E71" s="51"/>
      <c r="F71" s="51"/>
      <c r="G71" s="51"/>
      <c r="H71" s="51"/>
      <c r="I71" s="51"/>
      <c r="J71" s="51"/>
      <c r="K71" s="51"/>
      <c r="M71" s="253"/>
      <c r="N71" s="248"/>
      <c r="P71" s="254"/>
      <c r="AA71" s="40"/>
    </row>
    <row r="72" spans="2:27" ht="30.75" customHeight="1">
      <c r="B72" s="56" t="s">
        <v>75</v>
      </c>
      <c r="C72" s="56" t="s">
        <v>101</v>
      </c>
      <c r="D72" s="56" t="s">
        <v>102</v>
      </c>
      <c r="E72" s="56" t="s">
        <v>103</v>
      </c>
      <c r="F72" s="56" t="s">
        <v>104</v>
      </c>
      <c r="G72" s="56" t="s">
        <v>105</v>
      </c>
      <c r="H72" s="56" t="s">
        <v>6</v>
      </c>
      <c r="I72" s="56" t="s">
        <v>7</v>
      </c>
      <c r="J72" s="56" t="s">
        <v>106</v>
      </c>
      <c r="K72" s="56" t="s">
        <v>109</v>
      </c>
      <c r="M72" s="253"/>
      <c r="N72" s="248"/>
      <c r="P72" s="254"/>
      <c r="AA72" s="40"/>
    </row>
    <row r="73" spans="2:27" ht="27" customHeight="1">
      <c r="B73" s="87" t="s">
        <v>121</v>
      </c>
      <c r="C73" s="66">
        <v>1</v>
      </c>
      <c r="D73" s="88">
        <v>3.8038974072539769E-2</v>
      </c>
      <c r="E73" s="88">
        <v>0.40925682207921343</v>
      </c>
      <c r="F73" s="88">
        <v>0.19004617680128419</v>
      </c>
      <c r="G73" s="89">
        <v>16.2622</v>
      </c>
      <c r="H73" s="90">
        <v>2.6767386380717544</v>
      </c>
      <c r="I73" s="90">
        <v>53.049741374011418</v>
      </c>
      <c r="J73" s="91">
        <v>2.0683748711392766</v>
      </c>
      <c r="K73" s="74"/>
      <c r="M73" s="253"/>
      <c r="N73" s="248"/>
      <c r="P73" s="254"/>
      <c r="AA73" s="40"/>
    </row>
    <row r="74" spans="2:27" ht="20.25" customHeight="1">
      <c r="B74" s="87" t="s">
        <v>121</v>
      </c>
      <c r="C74" s="66">
        <v>2</v>
      </c>
      <c r="D74" s="88">
        <v>3.3114910783398045E-2</v>
      </c>
      <c r="E74" s="88">
        <v>0.32750422769209592</v>
      </c>
      <c r="F74" s="88">
        <v>0.1417487899334951</v>
      </c>
      <c r="G74" s="89">
        <v>10.295999999999999</v>
      </c>
      <c r="H74" s="90">
        <v>0.2017935952865321</v>
      </c>
      <c r="I74" s="90">
        <v>10.991024489939782</v>
      </c>
      <c r="J74" s="91">
        <v>2.5844307499317964</v>
      </c>
      <c r="K74" s="74"/>
      <c r="M74" s="253"/>
      <c r="N74" s="248"/>
      <c r="P74" s="254"/>
      <c r="AA74" s="40"/>
    </row>
    <row r="75" spans="2:27" ht="20.25" customHeight="1">
      <c r="B75" s="87" t="s">
        <v>121</v>
      </c>
      <c r="C75" s="66">
        <v>3</v>
      </c>
      <c r="D75" s="88">
        <v>1.3752423721905152E-2</v>
      </c>
      <c r="E75" s="88">
        <v>0.32545083222128957</v>
      </c>
      <c r="F75" s="88">
        <v>0.15002348243673697</v>
      </c>
      <c r="G75" s="89">
        <v>10.279777777777776</v>
      </c>
      <c r="H75" s="90">
        <v>0.32510602196473826</v>
      </c>
      <c r="I75" s="90">
        <v>11.105391546760085</v>
      </c>
      <c r="J75" s="91">
        <v>2.5928143207820629</v>
      </c>
      <c r="K75" s="74"/>
      <c r="M75" s="253"/>
      <c r="N75" s="248"/>
      <c r="P75" s="254"/>
      <c r="AA75" s="40"/>
    </row>
    <row r="76" spans="2:27" ht="20.25" customHeight="1">
      <c r="B76" s="87" t="s">
        <v>121</v>
      </c>
      <c r="C76" s="66">
        <v>4</v>
      </c>
      <c r="D76" s="88">
        <v>9.6183091341501929E-3</v>
      </c>
      <c r="E76" s="88">
        <v>0.32746867174049743</v>
      </c>
      <c r="F76" s="88">
        <v>0.17269994850741505</v>
      </c>
      <c r="G76" s="89">
        <v>9.876333333333335</v>
      </c>
      <c r="H76" s="90">
        <v>0.22312248829090109</v>
      </c>
      <c r="I76" s="90">
        <v>9.0945983255474321</v>
      </c>
      <c r="J76" s="91">
        <v>2.6393183210295148</v>
      </c>
      <c r="K76" s="74"/>
      <c r="M76" s="253"/>
      <c r="N76" s="248"/>
      <c r="P76" s="254"/>
      <c r="AA76" s="40"/>
    </row>
    <row r="77" spans="2:27" ht="20.25" customHeight="1">
      <c r="B77" s="87" t="s">
        <v>121</v>
      </c>
      <c r="C77" s="66">
        <v>5</v>
      </c>
      <c r="D77" s="88">
        <v>8.0250527542714955E-3</v>
      </c>
      <c r="E77" s="88">
        <v>0.32849759500528608</v>
      </c>
      <c r="F77" s="88">
        <v>0.17258484948740993</v>
      </c>
      <c r="G77" s="89">
        <v>10.344000000000001</v>
      </c>
      <c r="H77" s="90">
        <v>0.19497559526638877</v>
      </c>
      <c r="I77" s="90">
        <v>9.8840047729396758</v>
      </c>
      <c r="J77" s="91">
        <v>2.5728109755873083</v>
      </c>
      <c r="K77" s="74"/>
      <c r="M77" s="253"/>
      <c r="N77" s="248"/>
      <c r="P77" s="254"/>
      <c r="AA77" s="40"/>
    </row>
    <row r="78" spans="2:27" ht="20.25" customHeight="1">
      <c r="B78" s="87" t="s">
        <v>121</v>
      </c>
      <c r="C78" s="66">
        <v>6</v>
      </c>
      <c r="D78" s="88">
        <v>9.4056440937902042E-3</v>
      </c>
      <c r="E78" s="88">
        <v>0.33515189768889592</v>
      </c>
      <c r="F78" s="88">
        <v>0.16831432622173825</v>
      </c>
      <c r="G78" s="89">
        <v>12.1053</v>
      </c>
      <c r="H78" s="90">
        <v>0.14840153802814368</v>
      </c>
      <c r="I78" s="90">
        <v>11.182730442866211</v>
      </c>
      <c r="J78" s="91">
        <v>2.341397093135889</v>
      </c>
      <c r="K78" s="74"/>
      <c r="M78" s="253"/>
      <c r="N78" s="248"/>
      <c r="P78" s="254"/>
      <c r="AA78" s="40"/>
    </row>
    <row r="79" spans="2:27" ht="20.25" customHeight="1">
      <c r="B79" s="87" t="s">
        <v>121</v>
      </c>
      <c r="C79" s="66">
        <v>7</v>
      </c>
      <c r="D79" s="88">
        <v>1.1981077423289743E-2</v>
      </c>
      <c r="E79" s="88">
        <v>0.33714466726089581</v>
      </c>
      <c r="F79" s="88">
        <v>0.16031691308265561</v>
      </c>
      <c r="G79" s="89">
        <v>13.008699999999999</v>
      </c>
      <c r="H79" s="90">
        <v>0.12587615807849759</v>
      </c>
      <c r="I79" s="90">
        <v>11.624728083166818</v>
      </c>
      <c r="J79" s="91">
        <v>2.224536068968936</v>
      </c>
      <c r="K79" s="74"/>
      <c r="M79" s="253"/>
      <c r="N79" s="248"/>
      <c r="P79" s="254"/>
      <c r="AA79" s="40"/>
    </row>
    <row r="80" spans="2:27" ht="20.25" customHeight="1">
      <c r="B80" s="87" t="s">
        <v>121</v>
      </c>
      <c r="C80" s="66">
        <v>8</v>
      </c>
      <c r="D80" s="88">
        <v>1.5118848216246908E-2</v>
      </c>
      <c r="E80" s="88">
        <v>0.3397304928717868</v>
      </c>
      <c r="F80" s="88">
        <v>0.15452174960576201</v>
      </c>
      <c r="G80" s="89">
        <v>13.6594</v>
      </c>
      <c r="H80" s="90">
        <v>0.16663235081692032</v>
      </c>
      <c r="I80" s="90">
        <v>12.304013761213671</v>
      </c>
      <c r="J80" s="91">
        <v>2.1607736947563416</v>
      </c>
      <c r="K80" s="74" t="s">
        <v>69</v>
      </c>
      <c r="M80" s="253"/>
      <c r="N80" s="248"/>
      <c r="P80" s="254"/>
      <c r="AA80" s="40"/>
    </row>
    <row r="81" spans="2:27" ht="20.25" customHeight="1">
      <c r="B81" s="87" t="s">
        <v>120</v>
      </c>
      <c r="C81" s="66">
        <v>1</v>
      </c>
      <c r="D81" s="88">
        <v>5.0710398735990037E-2</v>
      </c>
      <c r="E81" s="88">
        <v>0.39489842208933323</v>
      </c>
      <c r="F81" s="88">
        <v>0.21040151971083632</v>
      </c>
      <c r="G81" s="89">
        <v>15.603965517241379</v>
      </c>
      <c r="H81" s="90">
        <v>2.6654766341083107</v>
      </c>
      <c r="I81" s="90">
        <v>40.378337331470135</v>
      </c>
      <c r="J81" s="91">
        <v>1.8376765178104644</v>
      </c>
      <c r="K81" s="74"/>
      <c r="M81" s="253"/>
      <c r="N81" s="248"/>
      <c r="P81" s="254"/>
      <c r="AA81" s="40"/>
    </row>
    <row r="82" spans="2:27" ht="20.25" customHeight="1">
      <c r="B82" s="87" t="s">
        <v>120</v>
      </c>
      <c r="C82" s="66">
        <v>2</v>
      </c>
      <c r="D82" s="88">
        <v>2.9147676696994518E-2</v>
      </c>
      <c r="E82" s="88">
        <v>0.35764950475778179</v>
      </c>
      <c r="F82" s="88">
        <v>0.17009041652644466</v>
      </c>
      <c r="G82" s="89">
        <v>11.12396666666667</v>
      </c>
      <c r="H82" s="90">
        <v>0.17956292928325432</v>
      </c>
      <c r="I82" s="90">
        <v>11.380084761885234</v>
      </c>
      <c r="J82" s="91">
        <v>2.1772653288551704</v>
      </c>
      <c r="K82" s="74"/>
      <c r="M82" s="253"/>
      <c r="N82" s="248"/>
      <c r="P82" s="254"/>
      <c r="AA82" s="40"/>
    </row>
    <row r="83" spans="2:27" ht="20.25" customHeight="1">
      <c r="B83" s="87" t="s">
        <v>120</v>
      </c>
      <c r="C83" s="66">
        <v>3</v>
      </c>
      <c r="D83" s="88">
        <v>1.1223730896214534E-2</v>
      </c>
      <c r="E83" s="88">
        <v>0.36004827931669142</v>
      </c>
      <c r="F83" s="88">
        <v>0.18385949552167308</v>
      </c>
      <c r="G83" s="89">
        <v>10.966633333333331</v>
      </c>
      <c r="H83" s="90">
        <v>0.17625199235756492</v>
      </c>
      <c r="I83" s="90">
        <v>10.955229259911777</v>
      </c>
      <c r="J83" s="91">
        <v>2.2078022442718295</v>
      </c>
      <c r="K83" s="74"/>
      <c r="M83" s="253"/>
      <c r="N83" s="248"/>
      <c r="P83" s="254"/>
      <c r="AA83" s="40"/>
    </row>
    <row r="84" spans="2:27" ht="20.25" customHeight="1">
      <c r="B84" s="87" t="s">
        <v>120</v>
      </c>
      <c r="C84" s="66">
        <v>4</v>
      </c>
      <c r="D84" s="88">
        <v>1.0004959671098636E-2</v>
      </c>
      <c r="E84" s="88">
        <v>0.36105069292501341</v>
      </c>
      <c r="F84" s="88">
        <v>0.19301637832270682</v>
      </c>
      <c r="G84" s="89">
        <v>11.685774193548385</v>
      </c>
      <c r="H84" s="90">
        <v>0.21325865975693242</v>
      </c>
      <c r="I84" s="90">
        <v>11.985713053095701</v>
      </c>
      <c r="J84" s="91">
        <v>2.1430537164426173</v>
      </c>
      <c r="K84" s="74"/>
      <c r="M84" s="253"/>
      <c r="N84" s="248"/>
      <c r="P84" s="254"/>
      <c r="AA84" s="40"/>
    </row>
    <row r="85" spans="2:27" ht="20.25" customHeight="1">
      <c r="B85" s="87" t="s">
        <v>120</v>
      </c>
      <c r="C85" s="66">
        <v>5</v>
      </c>
      <c r="D85" s="88">
        <v>9.8303311333821676E-3</v>
      </c>
      <c r="E85" s="88">
        <v>0.35912677571939539</v>
      </c>
      <c r="F85" s="88">
        <v>0.19178794670434193</v>
      </c>
      <c r="G85" s="89">
        <v>12.182677419354839</v>
      </c>
      <c r="H85" s="90">
        <v>0.18966323827555875</v>
      </c>
      <c r="I85" s="90">
        <v>13.033945830354538</v>
      </c>
      <c r="J85" s="91">
        <v>2.0956980159904193</v>
      </c>
      <c r="K85" s="74"/>
    </row>
    <row r="86" spans="2:27" ht="20.25" customHeight="1">
      <c r="B86" s="87" t="s">
        <v>120</v>
      </c>
      <c r="C86" s="66">
        <v>6</v>
      </c>
      <c r="D86" s="88">
        <v>1.0943680146480041E-2</v>
      </c>
      <c r="E86" s="88">
        <v>0.35859630284308425</v>
      </c>
      <c r="F86" s="88">
        <v>0.1877100915847284</v>
      </c>
      <c r="G86" s="89">
        <v>13.354233333333333</v>
      </c>
      <c r="H86" s="90">
        <v>0.14891765723676983</v>
      </c>
      <c r="I86" s="90">
        <v>12.080791102777956</v>
      </c>
      <c r="J86" s="91">
        <v>1.9819814319369102</v>
      </c>
      <c r="K86" s="74"/>
    </row>
    <row r="87" spans="2:27" ht="20.25" customHeight="1">
      <c r="B87" s="87" t="s">
        <v>120</v>
      </c>
      <c r="C87" s="66">
        <v>7</v>
      </c>
      <c r="D87" s="88">
        <v>1.2483642839884851E-2</v>
      </c>
      <c r="E87" s="88">
        <v>0.36251873140214796</v>
      </c>
      <c r="F87" s="88">
        <v>0.19693054656171932</v>
      </c>
      <c r="G87" s="89">
        <v>14.373612903225808</v>
      </c>
      <c r="H87" s="90">
        <v>0.16354381924404424</v>
      </c>
      <c r="I87" s="90">
        <v>13.144165428843149</v>
      </c>
      <c r="J87" s="91">
        <v>1.9080545609118267</v>
      </c>
      <c r="K87" s="74"/>
    </row>
    <row r="88" spans="2:27" ht="20.25" customHeight="1">
      <c r="B88" s="87" t="s">
        <v>120</v>
      </c>
      <c r="C88" s="66">
        <v>8</v>
      </c>
      <c r="D88" s="88">
        <v>1.5782016451610308E-2</v>
      </c>
      <c r="E88" s="88">
        <v>0.35775381029270847</v>
      </c>
      <c r="F88" s="88">
        <v>0.19194268570514642</v>
      </c>
      <c r="G88" s="89">
        <v>15.227322580645161</v>
      </c>
      <c r="H88" s="90">
        <v>0.11082969847138019</v>
      </c>
      <c r="I88" s="90">
        <v>14.991510724164678</v>
      </c>
      <c r="J88" s="91">
        <v>1.8715815630983805</v>
      </c>
      <c r="K88" s="74" t="s">
        <v>67</v>
      </c>
    </row>
    <row r="89" spans="2:27" ht="20.25" customHeight="1">
      <c r="B89" s="87" t="s">
        <v>122</v>
      </c>
      <c r="C89" s="66">
        <v>1</v>
      </c>
      <c r="D89" s="88">
        <v>4.0723344985278936E-2</v>
      </c>
      <c r="E89" s="88">
        <v>0.37761276188133625</v>
      </c>
      <c r="F89" s="88">
        <v>0.2012328723655735</v>
      </c>
      <c r="G89" s="89">
        <v>14.838676470588231</v>
      </c>
      <c r="H89" s="90">
        <v>2.2952876120342558</v>
      </c>
      <c r="I89" s="90">
        <v>37.491169567556064</v>
      </c>
      <c r="J89" s="91">
        <v>1.9252712258556832</v>
      </c>
      <c r="K89" s="74"/>
    </row>
    <row r="90" spans="2:27" ht="20.25" customHeight="1">
      <c r="B90" s="87" t="s">
        <v>122</v>
      </c>
      <c r="C90" s="66">
        <v>2</v>
      </c>
      <c r="D90" s="88">
        <v>2.3781668830477172E-2</v>
      </c>
      <c r="E90" s="88">
        <v>0.33923911297442511</v>
      </c>
      <c r="F90" s="88">
        <v>0.16248724342331022</v>
      </c>
      <c r="G90" s="89">
        <v>10.648864864864862</v>
      </c>
      <c r="H90" s="90">
        <v>0.10839649605370237</v>
      </c>
      <c r="I90" s="90">
        <v>12.923818597675515</v>
      </c>
      <c r="J90" s="91">
        <v>2.2849369518371505</v>
      </c>
      <c r="K90" s="74"/>
    </row>
    <row r="91" spans="2:27" ht="20.25" customHeight="1">
      <c r="B91" s="87" t="s">
        <v>122</v>
      </c>
      <c r="C91" s="66">
        <v>3</v>
      </c>
      <c r="D91" s="88">
        <v>9.6428722218424179E-3</v>
      </c>
      <c r="E91" s="88">
        <v>0.33627011573849025</v>
      </c>
      <c r="F91" s="88">
        <v>0.16870186674389756</v>
      </c>
      <c r="G91" s="89">
        <v>10.151138888888887</v>
      </c>
      <c r="H91" s="90">
        <v>0.23497476800874378</v>
      </c>
      <c r="I91" s="90">
        <v>10.767937859015257</v>
      </c>
      <c r="J91" s="91">
        <v>2.3581038392153197</v>
      </c>
      <c r="K91" s="74"/>
    </row>
    <row r="92" spans="2:27" ht="20.25" customHeight="1">
      <c r="B92" s="87" t="s">
        <v>122</v>
      </c>
      <c r="C92" s="66">
        <v>4</v>
      </c>
      <c r="D92" s="88">
        <v>8.2057599124904165E-3</v>
      </c>
      <c r="E92" s="88">
        <v>0.33579786835263292</v>
      </c>
      <c r="F92" s="88">
        <v>0.18511820423680309</v>
      </c>
      <c r="G92" s="89">
        <v>10.851861111111113</v>
      </c>
      <c r="H92" s="90">
        <v>0.12931189332737464</v>
      </c>
      <c r="I92" s="90">
        <v>11.583054066666254</v>
      </c>
      <c r="J92" s="91">
        <v>2.2772282221301108</v>
      </c>
      <c r="K92" s="74"/>
    </row>
    <row r="93" spans="2:27" ht="20.25" customHeight="1">
      <c r="B93" s="87" t="s">
        <v>122</v>
      </c>
      <c r="C93" s="66">
        <v>5</v>
      </c>
      <c r="D93" s="88">
        <v>7.6915855243166976E-3</v>
      </c>
      <c r="E93" s="88">
        <v>0.33410806932236281</v>
      </c>
      <c r="F93" s="88">
        <v>0.18391460101268253</v>
      </c>
      <c r="G93" s="89">
        <v>11.755027777777777</v>
      </c>
      <c r="H93" s="90">
        <v>0.16230403207695501</v>
      </c>
      <c r="I93" s="90">
        <v>13.250255120171703</v>
      </c>
      <c r="J93" s="91">
        <v>2.1962077310475148</v>
      </c>
      <c r="K93" s="74"/>
    </row>
    <row r="94" spans="2:27" ht="20.25" customHeight="1">
      <c r="B94" s="87" t="s">
        <v>122</v>
      </c>
      <c r="C94" s="66">
        <v>6</v>
      </c>
      <c r="D94" s="88">
        <v>7.9911039583876551E-3</v>
      </c>
      <c r="E94" s="88">
        <v>0.33595035434814879</v>
      </c>
      <c r="F94" s="88">
        <v>0.16957479363740052</v>
      </c>
      <c r="G94" s="89">
        <v>12.83494285714286</v>
      </c>
      <c r="H94" s="90">
        <v>0.12904767770920134</v>
      </c>
      <c r="I94" s="90">
        <v>12.982606052712987</v>
      </c>
      <c r="J94" s="91">
        <v>2.087102825525708</v>
      </c>
      <c r="K94" s="74"/>
    </row>
    <row r="95" spans="2:27" ht="20.25" customHeight="1">
      <c r="B95" s="87" t="s">
        <v>122</v>
      </c>
      <c r="C95" s="66">
        <v>7</v>
      </c>
      <c r="D95" s="88">
        <v>8.7259296605852067E-3</v>
      </c>
      <c r="E95" s="88">
        <v>0.33915033700496711</v>
      </c>
      <c r="F95" s="88">
        <v>0.17245397183877434</v>
      </c>
      <c r="G95" s="89">
        <v>13.497818181818184</v>
      </c>
      <c r="H95" s="90">
        <v>0.1036031443534194</v>
      </c>
      <c r="I95" s="90">
        <v>13.009235606747087</v>
      </c>
      <c r="J95" s="91">
        <v>2.0162670382665797</v>
      </c>
      <c r="K95" s="74"/>
    </row>
    <row r="96" spans="2:27" ht="20.25" customHeight="1">
      <c r="B96" s="87" t="s">
        <v>122</v>
      </c>
      <c r="C96" s="66">
        <v>8</v>
      </c>
      <c r="D96" s="88">
        <v>1.0902437941918797E-2</v>
      </c>
      <c r="E96" s="88">
        <v>0.33815209836622551</v>
      </c>
      <c r="F96" s="88">
        <v>0.17155476479503107</v>
      </c>
      <c r="G96" s="89">
        <v>14.495218749999996</v>
      </c>
      <c r="H96" s="90">
        <v>8.6367665000033747E-2</v>
      </c>
      <c r="I96" s="90">
        <v>14.929179042847561</v>
      </c>
      <c r="J96" s="91">
        <v>1.9410428177723449</v>
      </c>
      <c r="K96" s="74" t="s">
        <v>67</v>
      </c>
    </row>
    <row r="97" spans="2:11" ht="20.25" customHeight="1">
      <c r="B97" s="87" t="s">
        <v>123</v>
      </c>
      <c r="C97" s="66">
        <v>1</v>
      </c>
      <c r="D97" s="88">
        <v>4.6806470329442088E-2</v>
      </c>
      <c r="E97" s="88">
        <v>0.40652140985803903</v>
      </c>
      <c r="F97" s="88">
        <v>0.17114653916762185</v>
      </c>
      <c r="G97" s="89">
        <v>14.279</v>
      </c>
      <c r="H97" s="90">
        <v>1.8347823667723417</v>
      </c>
      <c r="I97" s="90">
        <v>28.403737707570645</v>
      </c>
      <c r="J97" s="91">
        <v>2.1237495411067204</v>
      </c>
      <c r="K97" s="74"/>
    </row>
    <row r="98" spans="2:11" ht="20.25" customHeight="1">
      <c r="B98" s="87" t="s">
        <v>123</v>
      </c>
      <c r="C98" s="66">
        <v>2</v>
      </c>
      <c r="D98" s="88">
        <v>2.4842756666892448E-2</v>
      </c>
      <c r="E98" s="88">
        <v>0.37206685611614415</v>
      </c>
      <c r="F98" s="88">
        <v>0.14093939495918217</v>
      </c>
      <c r="G98" s="89">
        <v>10.451666666666666</v>
      </c>
      <c r="H98" s="90">
        <v>0.12468991177565293</v>
      </c>
      <c r="I98" s="90">
        <v>7.4522119612299811</v>
      </c>
      <c r="J98" s="91">
        <v>2.4700556710157833</v>
      </c>
      <c r="K98" s="74"/>
    </row>
    <row r="99" spans="2:11" ht="20.25" customHeight="1">
      <c r="B99" s="87" t="s">
        <v>123</v>
      </c>
      <c r="C99" s="66">
        <v>3</v>
      </c>
      <c r="D99" s="88">
        <v>9.4764944420447153E-3</v>
      </c>
      <c r="E99" s="88">
        <v>0.37148081706900532</v>
      </c>
      <c r="F99" s="88">
        <v>0.15156080671034078</v>
      </c>
      <c r="G99" s="89">
        <v>10.387333333333332</v>
      </c>
      <c r="H99" s="90">
        <v>0.17156285729496845</v>
      </c>
      <c r="I99" s="90">
        <v>7.7666233175436519</v>
      </c>
      <c r="J99" s="91">
        <v>2.475478286498122</v>
      </c>
      <c r="K99" s="74"/>
    </row>
    <row r="100" spans="2:11" ht="20.25" customHeight="1">
      <c r="B100" s="87" t="s">
        <v>123</v>
      </c>
      <c r="C100" s="66">
        <v>4</v>
      </c>
      <c r="D100" s="88">
        <v>8.6682764135750066E-3</v>
      </c>
      <c r="E100" s="88">
        <v>0.37428133271365172</v>
      </c>
      <c r="F100" s="88">
        <v>0.16861882533880929</v>
      </c>
      <c r="G100" s="89">
        <v>11.109333333333334</v>
      </c>
      <c r="H100" s="90">
        <v>0.24092206651661258</v>
      </c>
      <c r="I100" s="90">
        <v>8.2831934802921552</v>
      </c>
      <c r="J100" s="91">
        <v>2.4035670664473363</v>
      </c>
      <c r="K100" s="74"/>
    </row>
    <row r="101" spans="2:11" ht="20.25" customHeight="1">
      <c r="B101" s="87" t="s">
        <v>123</v>
      </c>
      <c r="C101" s="66">
        <v>5</v>
      </c>
      <c r="D101" s="88">
        <v>9.9818343197268112E-3</v>
      </c>
      <c r="E101" s="88">
        <v>0.37133108054869501</v>
      </c>
      <c r="F101" s="88">
        <v>0.17228737798645144</v>
      </c>
      <c r="G101" s="89">
        <v>12.082272727272731</v>
      </c>
      <c r="H101" s="90">
        <v>0.34612940499533956</v>
      </c>
      <c r="I101" s="90">
        <v>10.356015799458019</v>
      </c>
      <c r="J101" s="91">
        <v>2.3073658619619581</v>
      </c>
      <c r="K101" s="74"/>
    </row>
    <row r="102" spans="2:11" ht="20.25" customHeight="1">
      <c r="B102" s="87" t="s">
        <v>123</v>
      </c>
      <c r="C102" s="66">
        <v>6</v>
      </c>
      <c r="D102" s="88">
        <v>1.11412766033107E-2</v>
      </c>
      <c r="E102" s="88">
        <v>0.37043195156826997</v>
      </c>
      <c r="F102" s="88">
        <v>0.17269956160292704</v>
      </c>
      <c r="G102" s="89">
        <v>13.472727272727271</v>
      </c>
      <c r="H102" s="90">
        <v>0.23230383507650362</v>
      </c>
      <c r="I102" s="90">
        <v>9.2906250883556947</v>
      </c>
      <c r="J102" s="91">
        <v>2.1419805141024288</v>
      </c>
      <c r="K102" s="74"/>
    </row>
    <row r="103" spans="2:11" ht="20.25" customHeight="1">
      <c r="B103" s="87" t="s">
        <v>123</v>
      </c>
      <c r="C103" s="66">
        <v>7</v>
      </c>
      <c r="D103" s="88">
        <v>1.307127307514468E-2</v>
      </c>
      <c r="E103" s="88">
        <v>0.37378266105920632</v>
      </c>
      <c r="F103" s="88">
        <v>0.17729849848724855</v>
      </c>
      <c r="G103" s="89">
        <v>14.662899999999999</v>
      </c>
      <c r="H103" s="90">
        <v>0.15508913243470573</v>
      </c>
      <c r="I103" s="90">
        <v>10.055196372805485</v>
      </c>
      <c r="J103" s="91">
        <v>2.0478374982061922</v>
      </c>
      <c r="K103" s="74"/>
    </row>
    <row r="104" spans="2:11" ht="20.25" customHeight="1">
      <c r="B104" s="87" t="s">
        <v>123</v>
      </c>
      <c r="C104" s="66">
        <v>8</v>
      </c>
      <c r="D104" s="88">
        <v>1.78577411481004E-2</v>
      </c>
      <c r="E104" s="88">
        <v>0.3740796056153754</v>
      </c>
      <c r="F104" s="88">
        <v>0.17019900379399577</v>
      </c>
      <c r="G104" s="89">
        <v>15.353600000000004</v>
      </c>
      <c r="H104" s="90">
        <v>0.13438123591387457</v>
      </c>
      <c r="I104" s="90">
        <v>11.501655525141368</v>
      </c>
      <c r="J104" s="91">
        <v>2.0237380997714656</v>
      </c>
      <c r="K104" s="74" t="s">
        <v>70</v>
      </c>
    </row>
    <row r="105" spans="2:11" ht="20.25" customHeight="1">
      <c r="B105" s="87" t="s">
        <v>119</v>
      </c>
      <c r="C105" s="66">
        <v>1</v>
      </c>
      <c r="D105" s="88">
        <v>4.4456996974096323E-2</v>
      </c>
      <c r="E105" s="88">
        <v>0.4118833377381666</v>
      </c>
      <c r="F105" s="88">
        <v>0.19860660051146156</v>
      </c>
      <c r="G105" s="89">
        <v>14.505769230769232</v>
      </c>
      <c r="H105" s="90">
        <v>2.2658335029036971</v>
      </c>
      <c r="I105" s="90">
        <v>43.189304158125474</v>
      </c>
      <c r="J105" s="91">
        <v>1.94502149162655</v>
      </c>
      <c r="K105" s="74"/>
    </row>
    <row r="106" spans="2:11" ht="20.25" customHeight="1">
      <c r="B106" s="87" t="s">
        <v>119</v>
      </c>
      <c r="C106" s="66">
        <v>2</v>
      </c>
      <c r="D106" s="88">
        <v>3.0074539979112854E-2</v>
      </c>
      <c r="E106" s="88">
        <v>0.35648583159593006</v>
      </c>
      <c r="F106" s="88">
        <v>0.15222411147193946</v>
      </c>
      <c r="G106" s="89">
        <v>10.430733333333334</v>
      </c>
      <c r="H106" s="90">
        <v>0.10984160956753136</v>
      </c>
      <c r="I106" s="90">
        <v>12.298754688279441</v>
      </c>
      <c r="J106" s="91">
        <v>2.2899914357226301</v>
      </c>
      <c r="K106" s="74"/>
    </row>
    <row r="107" spans="2:11" ht="20.25" customHeight="1">
      <c r="B107" s="87" t="s">
        <v>119</v>
      </c>
      <c r="C107" s="66">
        <v>3</v>
      </c>
      <c r="D107" s="88">
        <v>1.3836657439914456E-2</v>
      </c>
      <c r="E107" s="88">
        <v>0.34866486404958735</v>
      </c>
      <c r="F107" s="88">
        <v>0.14909040207335619</v>
      </c>
      <c r="G107" s="89">
        <v>10.045666666666669</v>
      </c>
      <c r="H107" s="90">
        <v>0.11852094360113812</v>
      </c>
      <c r="I107" s="90">
        <v>10.968777893652499</v>
      </c>
      <c r="J107" s="91">
        <v>2.3400820915632319</v>
      </c>
      <c r="K107" s="74"/>
    </row>
    <row r="108" spans="2:11" ht="20.25" customHeight="1">
      <c r="B108" s="87" t="s">
        <v>119</v>
      </c>
      <c r="C108" s="66">
        <v>4</v>
      </c>
      <c r="D108" s="88">
        <v>1.2719879373983689E-2</v>
      </c>
      <c r="E108" s="88">
        <v>0.3551857392435116</v>
      </c>
      <c r="F108" s="88">
        <v>0.16848999247217608</v>
      </c>
      <c r="G108" s="89">
        <v>10.924933333333334</v>
      </c>
      <c r="H108" s="90">
        <v>0.12513631448580398</v>
      </c>
      <c r="I108" s="90">
        <v>12.84732828720921</v>
      </c>
      <c r="J108" s="91">
        <v>2.227020885836394</v>
      </c>
      <c r="K108" s="74"/>
    </row>
    <row r="109" spans="2:11" ht="20.25" customHeight="1">
      <c r="B109" s="87" t="s">
        <v>119</v>
      </c>
      <c r="C109" s="66">
        <v>5</v>
      </c>
      <c r="D109" s="88">
        <v>1.1256996899064601E-2</v>
      </c>
      <c r="E109" s="88">
        <v>0.35280827891663163</v>
      </c>
      <c r="F109" s="88">
        <v>0.16690701947671513</v>
      </c>
      <c r="G109" s="89">
        <v>11.745133333333335</v>
      </c>
      <c r="H109" s="90">
        <v>0.11139814094978545</v>
      </c>
      <c r="I109" s="90">
        <v>11.672351549275081</v>
      </c>
      <c r="J109" s="91">
        <v>2.1918120329511535</v>
      </c>
      <c r="K109" s="74"/>
    </row>
    <row r="110" spans="2:11" ht="20.25" customHeight="1">
      <c r="B110" s="87" t="s">
        <v>119</v>
      </c>
      <c r="C110" s="66">
        <v>6</v>
      </c>
      <c r="D110" s="88">
        <v>1.2282804867539758E-2</v>
      </c>
      <c r="E110" s="88">
        <v>0.3588552794657936</v>
      </c>
      <c r="F110" s="88">
        <v>0.17003079691947948</v>
      </c>
      <c r="G110" s="89">
        <v>13.534214285714285</v>
      </c>
      <c r="H110" s="90">
        <v>6.4508775494280218E-2</v>
      </c>
      <c r="I110" s="90">
        <v>13.235767203081982</v>
      </c>
      <c r="J110" s="91">
        <v>2.0149722089735449</v>
      </c>
      <c r="K110" s="74"/>
    </row>
    <row r="111" spans="2:11" ht="20.25" customHeight="1">
      <c r="B111" s="87" t="s">
        <v>119</v>
      </c>
      <c r="C111" s="66">
        <v>7</v>
      </c>
      <c r="D111" s="88">
        <v>1.4711782355563719E-2</v>
      </c>
      <c r="E111" s="88">
        <v>0.35977930768143379</v>
      </c>
      <c r="F111" s="88">
        <v>0.15851054734176781</v>
      </c>
      <c r="G111" s="89">
        <v>13.986066666666668</v>
      </c>
      <c r="H111" s="90">
        <v>0.71616211148389075</v>
      </c>
      <c r="I111" s="90">
        <v>12.473462827195492</v>
      </c>
      <c r="J111" s="91">
        <v>1.9706535393044409</v>
      </c>
      <c r="K111" s="74"/>
    </row>
    <row r="112" spans="2:11" ht="20.25" customHeight="1">
      <c r="B112" s="87" t="s">
        <v>119</v>
      </c>
      <c r="C112" s="66">
        <v>8</v>
      </c>
      <c r="D112" s="88">
        <v>1.7007694633925569E-2</v>
      </c>
      <c r="E112" s="88">
        <v>0.36426646286163988</v>
      </c>
      <c r="F112" s="88">
        <v>0.15664763032274057</v>
      </c>
      <c r="G112" s="89">
        <v>14.9850625</v>
      </c>
      <c r="H112" s="90">
        <v>0.20492887274037228</v>
      </c>
      <c r="I112" s="90">
        <v>13.465193131527394</v>
      </c>
      <c r="J112" s="91">
        <v>1.896074689814784</v>
      </c>
      <c r="K112" s="74" t="s">
        <v>70</v>
      </c>
    </row>
    <row r="113" spans="2:11" ht="20.25" customHeight="1">
      <c r="B113" s="85" t="s">
        <v>128</v>
      </c>
      <c r="C113" s="84"/>
      <c r="D113" s="85"/>
      <c r="E113" s="85"/>
      <c r="F113" s="85"/>
      <c r="G113" s="85"/>
      <c r="H113" s="85"/>
      <c r="I113" s="85"/>
      <c r="J113" s="85"/>
      <c r="K113" s="84"/>
    </row>
    <row r="114" spans="2:11" ht="20.25" customHeight="1">
      <c r="B114" s="238" t="str">
        <f>C62</f>
        <v>2-1</v>
      </c>
      <c r="C114" s="54"/>
      <c r="D114" s="86">
        <f t="shared" ref="D114:J118" si="1">(SUMIFS(D$73:D$112,$B$73:$B$112,$B114,$C$73:$C$112,MAX($C$73:$C$112))/SUMIFS(D$73:D$112,$B$73:$B$112,$B114,$C$73:$C$112,MAX($C$73:$C$112)-1))-1</f>
        <v>0.26189387499138639</v>
      </c>
      <c r="E114" s="86">
        <f t="shared" si="1"/>
        <v>7.6697805482119907E-3</v>
      </c>
      <c r="F114" s="86">
        <f t="shared" si="1"/>
        <v>-3.6148172800119616E-2</v>
      </c>
      <c r="G114" s="86">
        <f t="shared" si="1"/>
        <v>5.0020370982496454E-2</v>
      </c>
      <c r="H114" s="86">
        <f t="shared" si="1"/>
        <v>0.32378008163394045</v>
      </c>
      <c r="I114" s="86">
        <f t="shared" si="1"/>
        <v>5.8434543430782915E-2</v>
      </c>
      <c r="J114" s="86">
        <f t="shared" si="1"/>
        <v>-2.8663223357914824E-2</v>
      </c>
      <c r="K114" s="55"/>
    </row>
    <row r="115" spans="2:11" ht="20.25" customHeight="1">
      <c r="B115" s="42" t="str">
        <f>D62</f>
        <v>2</v>
      </c>
      <c r="C115" s="54"/>
      <c r="D115" s="86">
        <f t="shared" si="1"/>
        <v>0.26421563433289319</v>
      </c>
      <c r="E115" s="86">
        <f t="shared" si="1"/>
        <v>-1.314393077292797E-2</v>
      </c>
      <c r="F115" s="86">
        <f t="shared" si="1"/>
        <v>-2.532802017593383E-2</v>
      </c>
      <c r="G115" s="86">
        <f t="shared" si="1"/>
        <v>5.9394230467119336E-2</v>
      </c>
      <c r="H115" s="86">
        <f t="shared" si="1"/>
        <v>-0.32232413928161174</v>
      </c>
      <c r="I115" s="86">
        <f t="shared" si="1"/>
        <v>0.14054489083557731</v>
      </c>
      <c r="J115" s="86">
        <f t="shared" si="1"/>
        <v>-1.911528032826082E-2</v>
      </c>
      <c r="K115" s="55"/>
    </row>
    <row r="116" spans="2:11" ht="20.25" customHeight="1">
      <c r="B116" s="42" t="str">
        <f>E62</f>
        <v>45</v>
      </c>
      <c r="C116" s="54"/>
      <c r="D116" s="86">
        <f t="shared" si="1"/>
        <v>0.24942995944200885</v>
      </c>
      <c r="E116" s="86">
        <f t="shared" si="1"/>
        <v>-2.9433514575188946E-3</v>
      </c>
      <c r="F116" s="86">
        <f t="shared" si="1"/>
        <v>-5.2141857572519656E-3</v>
      </c>
      <c r="G116" s="86">
        <f t="shared" si="1"/>
        <v>7.3893465947358017E-2</v>
      </c>
      <c r="H116" s="86">
        <f t="shared" si="1"/>
        <v>-0.1663605816305207</v>
      </c>
      <c r="I116" s="86">
        <f t="shared" si="1"/>
        <v>0.14758310896488935</v>
      </c>
      <c r="J116" s="86">
        <f t="shared" si="1"/>
        <v>-3.7308659550823409E-2</v>
      </c>
      <c r="K116" s="55"/>
    </row>
    <row r="117" spans="2:11" ht="20.25" customHeight="1">
      <c r="B117" s="42" t="str">
        <f>F62</f>
        <v>급행95</v>
      </c>
      <c r="C117" s="54"/>
      <c r="D117" s="86">
        <f t="shared" si="1"/>
        <v>0.3661822414266056</v>
      </c>
      <c r="E117" s="86">
        <f t="shared" si="1"/>
        <v>7.9443106142917941E-4</v>
      </c>
      <c r="F117" s="86">
        <f t="shared" si="1"/>
        <v>-4.0042610365159881E-2</v>
      </c>
      <c r="G117" s="86">
        <f t="shared" si="1"/>
        <v>4.7105279310368786E-2</v>
      </c>
      <c r="H117" s="86">
        <f t="shared" si="1"/>
        <v>-0.13352255052138751</v>
      </c>
      <c r="I117" s="86">
        <f t="shared" si="1"/>
        <v>0.14385190489644395</v>
      </c>
      <c r="J117" s="86">
        <f t="shared" si="1"/>
        <v>-1.176821815980833E-2</v>
      </c>
      <c r="K117" s="55"/>
    </row>
    <row r="118" spans="2:11" ht="20.25" customHeight="1">
      <c r="B118" s="42" t="str">
        <f>G62</f>
        <v>10</v>
      </c>
      <c r="C118" s="54"/>
      <c r="D118" s="86">
        <f t="shared" si="1"/>
        <v>0.15605942385992266</v>
      </c>
      <c r="E118" s="86">
        <f t="shared" si="1"/>
        <v>1.2471965686751574E-2</v>
      </c>
      <c r="F118" s="86">
        <f t="shared" si="1"/>
        <v>-1.1752637602156391E-2</v>
      </c>
      <c r="G118" s="86">
        <f t="shared" si="1"/>
        <v>7.1427933038118896E-2</v>
      </c>
      <c r="H118" s="86">
        <f t="shared" si="1"/>
        <v>-0.71385127828703632</v>
      </c>
      <c r="I118" s="86">
        <f t="shared" si="1"/>
        <v>7.9507216085148658E-2</v>
      </c>
      <c r="J118" s="86">
        <f t="shared" si="1"/>
        <v>-3.7844729173439617E-2</v>
      </c>
      <c r="K118" s="55"/>
    </row>
    <row r="119" spans="2:11" ht="20.25" customHeight="1" thickBot="1"/>
    <row r="120" spans="2:11" ht="17.25" thickTop="1">
      <c r="B120" s="25" t="s">
        <v>51</v>
      </c>
      <c r="C120" s="25"/>
      <c r="D120" s="25"/>
      <c r="E120" s="25"/>
      <c r="F120" s="174" t="s">
        <v>77</v>
      </c>
      <c r="G120" s="43"/>
      <c r="H120" s="25"/>
      <c r="I120" s="25"/>
    </row>
    <row r="121" spans="2:11">
      <c r="B121" s="26" t="s">
        <v>33</v>
      </c>
      <c r="C121" s="26" t="s">
        <v>52</v>
      </c>
      <c r="D121" s="26"/>
      <c r="E121" s="26"/>
      <c r="F121" s="92" t="s">
        <v>78</v>
      </c>
      <c r="G121" s="44"/>
      <c r="H121" s="46" t="s">
        <v>81</v>
      </c>
      <c r="I121" s="46"/>
    </row>
    <row r="122" spans="2:11">
      <c r="B122" s="26" t="s">
        <v>34</v>
      </c>
      <c r="C122" s="26" t="s">
        <v>53</v>
      </c>
      <c r="D122" s="26"/>
      <c r="E122" s="26"/>
      <c r="F122" s="92" t="s">
        <v>79</v>
      </c>
      <c r="G122" s="44"/>
      <c r="H122" s="46" t="s">
        <v>82</v>
      </c>
      <c r="I122" s="46"/>
    </row>
    <row r="123" spans="2:11">
      <c r="B123" s="26" t="s">
        <v>4</v>
      </c>
      <c r="C123" s="26" t="s">
        <v>54</v>
      </c>
      <c r="D123" s="26"/>
      <c r="E123" s="26"/>
      <c r="F123" s="92" t="s">
        <v>80</v>
      </c>
      <c r="G123" s="44"/>
      <c r="H123" s="46" t="s">
        <v>83</v>
      </c>
      <c r="I123" s="46"/>
    </row>
    <row r="124" spans="2:11">
      <c r="B124" s="26" t="s">
        <v>5</v>
      </c>
      <c r="C124" s="26" t="s">
        <v>55</v>
      </c>
      <c r="D124" s="26"/>
      <c r="E124" s="26"/>
      <c r="F124" s="92" t="s">
        <v>87</v>
      </c>
      <c r="G124" s="44"/>
      <c r="H124" s="46" t="s">
        <v>84</v>
      </c>
      <c r="I124" s="46"/>
    </row>
    <row r="125" spans="2:11">
      <c r="B125" s="26" t="s">
        <v>56</v>
      </c>
      <c r="C125" s="26" t="s">
        <v>57</v>
      </c>
      <c r="D125" s="26"/>
      <c r="E125" s="26"/>
      <c r="F125" s="92" t="s">
        <v>88</v>
      </c>
      <c r="G125" s="44"/>
      <c r="H125" s="46" t="s">
        <v>85</v>
      </c>
      <c r="I125" s="46"/>
    </row>
    <row r="126" spans="2:11" ht="17.25" thickBot="1">
      <c r="B126" s="27" t="s">
        <v>58</v>
      </c>
      <c r="C126" s="27" t="s">
        <v>59</v>
      </c>
      <c r="D126" s="27"/>
      <c r="E126" s="27"/>
      <c r="F126" s="93" t="s">
        <v>89</v>
      </c>
      <c r="G126" s="45"/>
      <c r="H126" s="47" t="s">
        <v>86</v>
      </c>
      <c r="I126" s="47"/>
    </row>
    <row r="127" spans="2:11" ht="17.25" thickTop="1"/>
    <row r="128" spans="2:11" ht="6.75" customHeight="1"/>
  </sheetData>
  <mergeCells count="4">
    <mergeCell ref="O9:P9"/>
    <mergeCell ref="C4:D4"/>
    <mergeCell ref="C5:D5"/>
    <mergeCell ref="J20:K20"/>
  </mergeCells>
  <phoneticPr fontId="2" type="noConversion"/>
  <conditionalFormatting sqref="B73:K112">
    <cfRule type="expression" dxfId="36" priority="1">
      <formula>$B73&lt;&gt;$B74</formula>
    </cfRule>
  </conditionalFormatting>
  <conditionalFormatting sqref="C63:K63">
    <cfRule type="containsText" dxfId="35" priority="2" operator="containsText" text="F">
      <formula>NOT(ISERROR(SEARCH("F",C63)))</formula>
    </cfRule>
    <cfRule type="containsText" dxfId="34" priority="3" operator="containsText" text="D">
      <formula>NOT(ISERROR(SEARCH("D",C63)))</formula>
    </cfRule>
    <cfRule type="containsText" dxfId="33" priority="4" operator="containsText" text="S">
      <formula>NOT(ISERROR(SEARCH("S",C63)))</formula>
    </cfRule>
    <cfRule type="containsText" dxfId="32" priority="5" operator="containsText" text="A">
      <formula>NOT(ISERROR(SEARCH("A",C63)))</formula>
    </cfRule>
  </conditionalFormatting>
  <conditionalFormatting sqref="D50:K50 D52:K53 D54:D59 D60:K61 D70:K70 D113:K113 K114:K118">
    <cfRule type="containsText" dxfId="31" priority="60" operator="containsText" text="악화">
      <formula>NOT(ISERROR(SEARCH("악화",D50)))</formula>
    </cfRule>
  </conditionalFormatting>
  <conditionalFormatting sqref="D50:K50 D52:K53 D60:K61 D70:K70 D113:K113 K114:K118 D54:D59">
    <cfRule type="containsText" dxfId="30" priority="59" operator="containsText" text="개선">
      <formula>NOT(ISERROR(SEARCH("개선",D50)))</formula>
    </cfRule>
  </conditionalFormatting>
  <conditionalFormatting sqref="G4:G5">
    <cfRule type="containsText" dxfId="29" priority="10" operator="containsText" text="S">
      <formula>NOT(ISERROR(SEARCH("S",G4)))</formula>
    </cfRule>
    <cfRule type="containsText" dxfId="28" priority="11" operator="containsText" text="A">
      <formula>NOT(ISERROR(SEARCH("A",G4)))</formula>
    </cfRule>
  </conditionalFormatting>
  <conditionalFormatting sqref="G5">
    <cfRule type="containsText" dxfId="27" priority="6" operator="containsText" text="F">
      <formula>NOT(ISERROR(SEARCH("F",G5)))</formula>
    </cfRule>
    <cfRule type="containsText" dxfId="26" priority="7" operator="containsText" text="D">
      <formula>NOT(ISERROR(SEARCH("D",G5)))</formula>
    </cfRule>
  </conditionalFormatting>
  <conditionalFormatting sqref="K1:K19 J20 K22:K26 K28:K62 K64:K1048576">
    <cfRule type="containsText" dxfId="25" priority="12" operator="containsText" text="D">
      <formula>NOT(ISERROR(SEARCH("D",J1)))</formula>
    </cfRule>
    <cfRule type="containsText" dxfId="24" priority="13" operator="containsText" text="F">
      <formula>NOT(ISERROR(SEARCH("F",J1)))</formula>
    </cfRule>
    <cfRule type="containsText" dxfId="23" priority="14" operator="containsText" text="S">
      <formula>NOT(ISERROR(SEARCH("S",J1)))</formula>
    </cfRule>
    <cfRule type="containsText" dxfId="22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D114:J118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158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144</v>
      </c>
      <c r="C4" s="138" t="s">
        <v>1</v>
      </c>
      <c r="D4" s="138" t="s">
        <v>10</v>
      </c>
      <c r="E4" s="139" t="s">
        <v>143</v>
      </c>
      <c r="F4" s="125" t="s">
        <v>45</v>
      </c>
      <c r="G4" s="149" t="s">
        <v>148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40" t="s">
        <v>6</v>
      </c>
      <c r="O4" s="240" t="s">
        <v>7</v>
      </c>
      <c r="P4" s="240" t="s">
        <v>26</v>
      </c>
      <c r="Q4" s="240" t="s">
        <v>14</v>
      </c>
      <c r="R4" s="240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3" t="str">
        <f>W5</f>
        <v>동화운수</v>
      </c>
      <c r="B5" s="143" t="str">
        <f>X5</f>
        <v>10</v>
      </c>
      <c r="C5" s="144" t="str">
        <f>Y5</f>
        <v>70바1807</v>
      </c>
      <c r="D5" s="132" t="str">
        <f>Z5</f>
        <v>대형</v>
      </c>
      <c r="E5" s="128" t="str">
        <f>AZ5</f>
        <v>D</v>
      </c>
      <c r="F5" s="151">
        <f>G5/H5</f>
        <v>0.83399999999999996</v>
      </c>
      <c r="G5" s="152">
        <f>AE5</f>
        <v>2.085</v>
      </c>
      <c r="H5" s="153">
        <f>AF5</f>
        <v>2.5</v>
      </c>
      <c r="I5" s="154">
        <f>AC5</f>
        <v>4721.134</v>
      </c>
      <c r="J5" s="155">
        <f>AI5/AH5</f>
        <v>1.3946543298536727E-2</v>
      </c>
      <c r="K5" s="155">
        <f>AJ5/AH5</f>
        <v>0.35034456832300076</v>
      </c>
      <c r="L5" s="155">
        <f>AK5/AC5</f>
        <v>0.11162572381974331</v>
      </c>
      <c r="M5" s="156">
        <f>AG5</f>
        <v>12.653</v>
      </c>
      <c r="N5" s="157">
        <f>IF(AW5=0,AT5,"속도계이상")</f>
        <v>0.91100000000000003</v>
      </c>
      <c r="O5" s="157">
        <f>IF(AW5=0,AU5,"속도계이상")</f>
        <v>17.347999999999999</v>
      </c>
      <c r="P5" s="158">
        <f>AQ5/60</f>
        <v>0</v>
      </c>
      <c r="Q5" s="159">
        <f>AN5</f>
        <v>70</v>
      </c>
      <c r="R5" s="160">
        <f>AC5/(AH5-AI5-AJ5)</f>
        <v>24.390484447348676</v>
      </c>
      <c r="S5" s="145">
        <f>IF(AW5=0,AL5,"속도계이상")</f>
        <v>43</v>
      </c>
      <c r="T5" s="145">
        <f>IF(AW5=0,AM5,"속도계이상")</f>
        <v>819</v>
      </c>
      <c r="U5" t="s">
        <v>118</v>
      </c>
      <c r="V5" s="5" t="s">
        <v>119</v>
      </c>
      <c r="W5" t="s">
        <v>118</v>
      </c>
      <c r="X5" s="5" t="s">
        <v>119</v>
      </c>
      <c r="Y5" t="s">
        <v>798</v>
      </c>
      <c r="Z5" t="s">
        <v>142</v>
      </c>
      <c r="AA5" t="s">
        <v>48</v>
      </c>
      <c r="AB5">
        <v>507</v>
      </c>
      <c r="AC5" s="1">
        <v>4721.134</v>
      </c>
      <c r="AD5" s="1">
        <v>2264.3229999999999</v>
      </c>
      <c r="AE5" s="28">
        <v>2.085</v>
      </c>
      <c r="AF5">
        <v>2.5</v>
      </c>
      <c r="AG5">
        <v>12.653</v>
      </c>
      <c r="AH5">
        <v>304.48620199999999</v>
      </c>
      <c r="AI5">
        <v>4.2465299999999999</v>
      </c>
      <c r="AJ5">
        <v>106.675087</v>
      </c>
      <c r="AK5">
        <v>527</v>
      </c>
      <c r="AL5">
        <v>43</v>
      </c>
      <c r="AM5">
        <v>819</v>
      </c>
      <c r="AN5">
        <v>70</v>
      </c>
      <c r="AO5">
        <v>15.505247000000001</v>
      </c>
      <c r="AP5">
        <v>62</v>
      </c>
      <c r="AQ5">
        <v>0</v>
      </c>
      <c r="AR5">
        <v>13</v>
      </c>
      <c r="AS5">
        <v>4179</v>
      </c>
      <c r="AT5">
        <v>0.91100000000000003</v>
      </c>
      <c r="AU5">
        <v>17.347999999999999</v>
      </c>
      <c r="AV5">
        <v>35658</v>
      </c>
      <c r="AW5">
        <v>0</v>
      </c>
      <c r="AX5" s="29">
        <v>0.56000000000000005</v>
      </c>
      <c r="AY5">
        <v>0.83399999999999996</v>
      </c>
      <c r="AZ5" t="s">
        <v>67</v>
      </c>
      <c r="BA5" t="s">
        <v>197</v>
      </c>
      <c r="BB5">
        <v>2</v>
      </c>
      <c r="BC5" t="s">
        <v>760</v>
      </c>
      <c r="BD5">
        <v>9</v>
      </c>
      <c r="BE5">
        <v>73196.127999999997</v>
      </c>
      <c r="BF5">
        <v>6.4499777911749656E-2</v>
      </c>
      <c r="BG5">
        <v>5.3792814778399207E-2</v>
      </c>
      <c r="BH5">
        <v>484811.29299999995</v>
      </c>
      <c r="BI5">
        <v>9.7380858659164952E-3</v>
      </c>
      <c r="BJ5">
        <v>8.1215636121743564E-3</v>
      </c>
      <c r="BK5">
        <v>1</v>
      </c>
      <c r="BL5" t="s">
        <v>68</v>
      </c>
      <c r="BM5">
        <v>-2</v>
      </c>
      <c r="BN5" t="s">
        <v>799</v>
      </c>
    </row>
    <row r="6" spans="1:66">
      <c r="A6" s="140" t="str">
        <f t="shared" ref="A6:A7" si="0">W6</f>
        <v>동화운수</v>
      </c>
      <c r="B6" s="140" t="str">
        <f t="shared" ref="B6:B69" si="1">X6</f>
        <v>10</v>
      </c>
      <c r="C6" s="141" t="str">
        <f t="shared" ref="C6:C7" si="2">Y6</f>
        <v>70바1824</v>
      </c>
      <c r="D6" s="115" t="str">
        <f t="shared" ref="D6:D7" si="3">Z6</f>
        <v>대형</v>
      </c>
      <c r="E6" s="111" t="str">
        <f>AZ6</f>
        <v>F</v>
      </c>
      <c r="F6" s="161">
        <f>G6/H6</f>
        <v>0.78999999999999992</v>
      </c>
      <c r="G6" s="162">
        <f>AE6</f>
        <v>1.738</v>
      </c>
      <c r="H6" s="163">
        <f>AF6</f>
        <v>2.2000000000000002</v>
      </c>
      <c r="I6" s="164">
        <f t="shared" ref="I6:I7" si="4">AC6</f>
        <v>852.07100000000003</v>
      </c>
      <c r="J6" s="165">
        <f t="shared" ref="J6:J7" si="5">AI6/AH6</f>
        <v>1.4171650434964348E-2</v>
      </c>
      <c r="K6" s="165">
        <f t="shared" ref="K6:K7" si="6">AJ6/AH6</f>
        <v>0.37523361696389801</v>
      </c>
      <c r="L6" s="165">
        <f t="shared" ref="L6:L7" si="7">AK6/AC6</f>
        <v>0.17369444565065587</v>
      </c>
      <c r="M6" s="166">
        <f t="shared" ref="M6:M7" si="8">AG6</f>
        <v>16.224</v>
      </c>
      <c r="N6" s="167">
        <f t="shared" ref="N6:N7" si="9">IF(AW6=0,AT6,"속도계이상")</f>
        <v>0</v>
      </c>
      <c r="O6" s="167">
        <f t="shared" ref="O6:O7" si="10">IF(AW6=0,AU6,"속도계이상")</f>
        <v>18.425999999999998</v>
      </c>
      <c r="P6" s="168">
        <f t="shared" ref="P6:P7" si="11">AQ6/60</f>
        <v>0</v>
      </c>
      <c r="Q6" s="169">
        <f t="shared" ref="Q6:Q7" si="12">AN6</f>
        <v>69</v>
      </c>
      <c r="R6" s="170">
        <f t="shared" ref="R6:R7" si="13">AC6/(AH6-AI6-AJ6)</f>
        <v>24.028312694535213</v>
      </c>
      <c r="S6" s="142">
        <f t="shared" ref="S6:S7" si="14">IF(AW6=0,AL6,"속도계이상")</f>
        <v>0</v>
      </c>
      <c r="T6" s="142">
        <f t="shared" ref="T6:T7" si="15">IF(AW6=0,AM6,"속도계이상")</f>
        <v>157</v>
      </c>
      <c r="U6" t="s">
        <v>118</v>
      </c>
      <c r="V6" s="5" t="s">
        <v>119</v>
      </c>
      <c r="W6" t="s">
        <v>118</v>
      </c>
      <c r="X6" s="5" t="s">
        <v>119</v>
      </c>
      <c r="Y6" t="s">
        <v>198</v>
      </c>
      <c r="Z6" t="s">
        <v>142</v>
      </c>
      <c r="AA6" t="s">
        <v>48</v>
      </c>
      <c r="AB6">
        <v>507</v>
      </c>
      <c r="AC6" s="1">
        <v>852.07100000000003</v>
      </c>
      <c r="AD6" s="1">
        <v>490.25700000000001</v>
      </c>
      <c r="AE6" s="28">
        <v>1.738</v>
      </c>
      <c r="AF6">
        <v>2.2000000000000002</v>
      </c>
      <c r="AG6">
        <v>16.224</v>
      </c>
      <c r="AH6">
        <v>58.076369</v>
      </c>
      <c r="AI6">
        <v>0.82303800000000005</v>
      </c>
      <c r="AJ6">
        <v>21.792206</v>
      </c>
      <c r="AK6">
        <v>148</v>
      </c>
      <c r="AL6">
        <v>0</v>
      </c>
      <c r="AM6">
        <v>157</v>
      </c>
      <c r="AN6">
        <v>69</v>
      </c>
      <c r="AO6">
        <v>14.671561000000001</v>
      </c>
      <c r="AP6">
        <v>19.2</v>
      </c>
      <c r="AQ6">
        <v>0</v>
      </c>
      <c r="AR6">
        <v>1</v>
      </c>
      <c r="AS6">
        <v>338</v>
      </c>
      <c r="AT6">
        <v>0</v>
      </c>
      <c r="AU6">
        <v>18.425999999999998</v>
      </c>
      <c r="AV6">
        <v>7093</v>
      </c>
      <c r="AW6">
        <v>0</v>
      </c>
      <c r="AX6" s="29">
        <v>0.56000000000000005</v>
      </c>
      <c r="AY6">
        <v>0.78999999999999992</v>
      </c>
      <c r="AZ6" t="s">
        <v>70</v>
      </c>
      <c r="BA6" t="s">
        <v>197</v>
      </c>
      <c r="BB6">
        <v>2</v>
      </c>
      <c r="BC6" t="s">
        <v>205</v>
      </c>
      <c r="BD6">
        <v>8</v>
      </c>
      <c r="BE6">
        <v>73196.127999999997</v>
      </c>
      <c r="BF6">
        <v>1.164092996831745E-2</v>
      </c>
      <c r="BG6">
        <v>9.1963346749707846E-3</v>
      </c>
      <c r="BH6">
        <v>484811.29299999995</v>
      </c>
      <c r="BI6">
        <v>1.7575312545370103E-3</v>
      </c>
      <c r="BJ6">
        <v>1.3884496910842379E-3</v>
      </c>
      <c r="BK6">
        <v>1</v>
      </c>
      <c r="BL6" t="s">
        <v>67</v>
      </c>
      <c r="BM6">
        <v>-1</v>
      </c>
      <c r="BN6" t="s">
        <v>799</v>
      </c>
    </row>
    <row r="7" spans="1:66">
      <c r="A7" s="143" t="str">
        <f t="shared" si="0"/>
        <v>동화운수</v>
      </c>
      <c r="B7" s="143" t="str">
        <f t="shared" si="1"/>
        <v>10</v>
      </c>
      <c r="C7" s="144" t="str">
        <f t="shared" si="2"/>
        <v>70바1826</v>
      </c>
      <c r="D7" s="132" t="str">
        <f t="shared" si="3"/>
        <v>대형</v>
      </c>
      <c r="E7" s="128" t="str">
        <f t="shared" ref="E7:E45" si="16">AZ7</f>
        <v>F</v>
      </c>
      <c r="F7" s="151">
        <f t="shared" ref="F7:F45" si="17">G7/H7</f>
        <v>0.77666666666666673</v>
      </c>
      <c r="G7" s="152">
        <f t="shared" ref="G7:G45" si="18">AE7</f>
        <v>1.8640000000000001</v>
      </c>
      <c r="H7" s="153">
        <f t="shared" ref="H7:H45" si="19">AF7</f>
        <v>2.4</v>
      </c>
      <c r="I7" s="154">
        <f t="shared" si="4"/>
        <v>3871.3339999999998</v>
      </c>
      <c r="J7" s="155">
        <f t="shared" si="5"/>
        <v>1.1785131590458752E-2</v>
      </c>
      <c r="K7" s="155">
        <f t="shared" si="6"/>
        <v>0.35789824781398832</v>
      </c>
      <c r="L7" s="155">
        <f t="shared" si="7"/>
        <v>0.13380400657757766</v>
      </c>
      <c r="M7" s="156">
        <f t="shared" si="8"/>
        <v>14.236000000000001</v>
      </c>
      <c r="N7" s="157">
        <f t="shared" si="9"/>
        <v>0</v>
      </c>
      <c r="O7" s="157">
        <f t="shared" si="10"/>
        <v>9.2989999999999995</v>
      </c>
      <c r="P7" s="158">
        <f t="shared" si="11"/>
        <v>0</v>
      </c>
      <c r="Q7" s="159">
        <f t="shared" si="12"/>
        <v>78</v>
      </c>
      <c r="R7" s="160">
        <f t="shared" si="13"/>
        <v>23.567208290086125</v>
      </c>
      <c r="S7" s="145">
        <f t="shared" si="14"/>
        <v>0</v>
      </c>
      <c r="T7" s="145">
        <f t="shared" si="15"/>
        <v>360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846</v>
      </c>
      <c r="Z7" s="4" t="s">
        <v>142</v>
      </c>
      <c r="AA7" s="4" t="s">
        <v>48</v>
      </c>
      <c r="AB7" s="4">
        <v>507</v>
      </c>
      <c r="AC7" s="4">
        <v>3871.3339999999998</v>
      </c>
      <c r="AD7" s="4">
        <v>2076.4110000000001</v>
      </c>
      <c r="AE7" s="4">
        <v>1.8640000000000001</v>
      </c>
      <c r="AF7" s="4">
        <v>2.4</v>
      </c>
      <c r="AG7" s="4">
        <v>14.236000000000001</v>
      </c>
      <c r="AH7" s="4">
        <v>260.61160000000001</v>
      </c>
      <c r="AI7" s="4">
        <v>3.071342</v>
      </c>
      <c r="AJ7" s="4">
        <v>93.272435000000002</v>
      </c>
      <c r="AK7" s="4">
        <v>518</v>
      </c>
      <c r="AL7" s="4">
        <v>0</v>
      </c>
      <c r="AM7" s="4">
        <v>360</v>
      </c>
      <c r="AN7" s="4">
        <v>78</v>
      </c>
      <c r="AO7" s="4">
        <v>14.854803</v>
      </c>
      <c r="AP7" s="4">
        <v>138.5</v>
      </c>
      <c r="AQ7" s="4">
        <v>0</v>
      </c>
      <c r="AR7" s="4">
        <v>25</v>
      </c>
      <c r="AS7" s="4">
        <v>4870</v>
      </c>
      <c r="AT7" s="4">
        <v>0</v>
      </c>
      <c r="AU7" s="4">
        <v>9.2989999999999995</v>
      </c>
      <c r="AV7" s="4">
        <v>29760</v>
      </c>
      <c r="AW7" s="4">
        <v>0</v>
      </c>
      <c r="AX7" s="30">
        <v>0.56000000000000005</v>
      </c>
      <c r="AY7">
        <v>0.77666666666666673</v>
      </c>
      <c r="AZ7" t="s">
        <v>70</v>
      </c>
      <c r="BA7" t="s">
        <v>197</v>
      </c>
      <c r="BB7">
        <v>3</v>
      </c>
      <c r="BC7" t="s">
        <v>211</v>
      </c>
      <c r="BD7">
        <v>8</v>
      </c>
      <c r="BE7">
        <v>73196.127999999997</v>
      </c>
      <c r="BF7">
        <v>5.2889874174765095E-2</v>
      </c>
      <c r="BG7">
        <v>4.1077802275734224E-2</v>
      </c>
      <c r="BH7">
        <v>484811.29299999995</v>
      </c>
      <c r="BI7">
        <v>7.9852389082034035E-3</v>
      </c>
      <c r="BJ7">
        <v>6.2018688853713103E-3</v>
      </c>
      <c r="BK7">
        <v>1</v>
      </c>
      <c r="BL7" t="s">
        <v>730</v>
      </c>
      <c r="BM7" t="s">
        <v>731</v>
      </c>
      <c r="BN7" t="s">
        <v>730</v>
      </c>
    </row>
    <row r="8" spans="1:66">
      <c r="A8" s="140" t="str">
        <f t="shared" ref="A8:A45" si="20">W8</f>
        <v>동화운수</v>
      </c>
      <c r="B8" s="140" t="str">
        <f t="shared" si="1"/>
        <v>10</v>
      </c>
      <c r="C8" s="141" t="str">
        <f t="shared" ref="C8:C45" si="21">Y8</f>
        <v>70바1839</v>
      </c>
      <c r="D8" s="115" t="str">
        <f t="shared" ref="D8:D45" si="22">Z8</f>
        <v>대형</v>
      </c>
      <c r="E8" s="111" t="str">
        <f t="shared" si="16"/>
        <v>D</v>
      </c>
      <c r="F8" s="161">
        <f t="shared" si="17"/>
        <v>0.81521739130434789</v>
      </c>
      <c r="G8" s="162">
        <f t="shared" si="18"/>
        <v>1.875</v>
      </c>
      <c r="H8" s="163">
        <f t="shared" si="19"/>
        <v>2.2999999999999998</v>
      </c>
      <c r="I8" s="164">
        <f t="shared" ref="I8:I45" si="23">AC8</f>
        <v>5658.5919999999996</v>
      </c>
      <c r="J8" s="165">
        <f t="shared" ref="J8:J45" si="24">AI8/AH8</f>
        <v>1.9204276535006937E-2</v>
      </c>
      <c r="K8" s="165">
        <f t="shared" ref="K8:K45" si="25">AJ8/AH8</f>
        <v>0.39278509502533254</v>
      </c>
      <c r="L8" s="165">
        <f t="shared" ref="L8:L45" si="26">AK8/AC8</f>
        <v>0.18873953096459331</v>
      </c>
      <c r="M8" s="166">
        <f t="shared" ref="M8:M45" si="27">AG8</f>
        <v>15.215</v>
      </c>
      <c r="N8" s="167">
        <f t="shared" ref="N8:N45" si="28">IF(AW8=0,AT8,"속도계이상")</f>
        <v>0</v>
      </c>
      <c r="O8" s="167">
        <f t="shared" ref="O8:O45" si="29">IF(AW8=0,AU8,"속도계이상")</f>
        <v>18.149000000000001</v>
      </c>
      <c r="P8" s="168">
        <f t="shared" ref="P8:P45" si="30">AQ8/60</f>
        <v>4.1666666666666664E-2</v>
      </c>
      <c r="Q8" s="169">
        <f t="shared" ref="Q8:Q45" si="31">AN8</f>
        <v>89</v>
      </c>
      <c r="R8" s="170">
        <f t="shared" ref="R8:R45" si="32">AC8/(AH8-AI8-AJ8)</f>
        <v>24.786396511120312</v>
      </c>
      <c r="S8" s="142">
        <f t="shared" ref="S8:S45" si="33">IF(AW8=0,AL8,"속도계이상")</f>
        <v>0</v>
      </c>
      <c r="T8" s="142">
        <f t="shared" ref="T8:T45" si="34">IF(AW8=0,AM8,"속도계이상")</f>
        <v>1027</v>
      </c>
      <c r="U8" t="s">
        <v>118</v>
      </c>
      <c r="V8" s="5" t="s">
        <v>119</v>
      </c>
      <c r="W8" t="s">
        <v>118</v>
      </c>
      <c r="X8" s="5" t="s">
        <v>119</v>
      </c>
      <c r="Y8" t="s">
        <v>199</v>
      </c>
      <c r="Z8" t="s">
        <v>142</v>
      </c>
      <c r="AA8" t="s">
        <v>48</v>
      </c>
      <c r="AB8">
        <v>507</v>
      </c>
      <c r="AC8" s="1">
        <v>5658.5919999999996</v>
      </c>
      <c r="AD8" s="1">
        <v>3018.538</v>
      </c>
      <c r="AE8" s="28">
        <v>1.875</v>
      </c>
      <c r="AF8">
        <v>2.2999999999999998</v>
      </c>
      <c r="AG8">
        <v>15.215</v>
      </c>
      <c r="AH8">
        <v>388.24852299999998</v>
      </c>
      <c r="AI8">
        <v>7.4560320000000004</v>
      </c>
      <c r="AJ8">
        <v>152.498233</v>
      </c>
      <c r="AK8">
        <v>1068</v>
      </c>
      <c r="AL8">
        <v>0</v>
      </c>
      <c r="AM8">
        <v>1027</v>
      </c>
      <c r="AN8">
        <v>89</v>
      </c>
      <c r="AO8">
        <v>14.574664</v>
      </c>
      <c r="AP8">
        <v>1689</v>
      </c>
      <c r="AQ8">
        <v>2.5</v>
      </c>
      <c r="AR8">
        <v>78</v>
      </c>
      <c r="AS8">
        <v>19030</v>
      </c>
      <c r="AT8">
        <v>0</v>
      </c>
      <c r="AU8">
        <v>18.149000000000001</v>
      </c>
      <c r="AV8">
        <v>5520</v>
      </c>
      <c r="AW8">
        <v>0</v>
      </c>
      <c r="AX8" s="29">
        <v>0.56000000000000005</v>
      </c>
      <c r="AY8">
        <v>0.81521739130434789</v>
      </c>
      <c r="AZ8" t="s">
        <v>67</v>
      </c>
      <c r="BA8" t="s">
        <v>197</v>
      </c>
      <c r="BB8">
        <v>4</v>
      </c>
      <c r="BC8" t="s">
        <v>762</v>
      </c>
      <c r="BD8">
        <v>7</v>
      </c>
      <c r="BE8">
        <v>73196.127999999997</v>
      </c>
      <c r="BF8">
        <v>7.7307258657179245E-2</v>
      </c>
      <c r="BG8">
        <v>6.3022221731396127E-2</v>
      </c>
      <c r="BH8">
        <v>484811.29299999995</v>
      </c>
      <c r="BI8">
        <v>1.1671741318121482E-2</v>
      </c>
      <c r="BJ8">
        <v>9.5150065093381649E-3</v>
      </c>
      <c r="BK8">
        <v>1</v>
      </c>
      <c r="BL8" t="s">
        <v>69</v>
      </c>
      <c r="BM8">
        <v>-1</v>
      </c>
      <c r="BN8" t="s">
        <v>799</v>
      </c>
    </row>
    <row r="9" spans="1:66">
      <c r="A9" s="143" t="str">
        <f t="shared" si="20"/>
        <v>동화운수</v>
      </c>
      <c r="B9" s="143" t="str">
        <f t="shared" si="1"/>
        <v>10</v>
      </c>
      <c r="C9" s="144" t="str">
        <f t="shared" si="21"/>
        <v>70바1856</v>
      </c>
      <c r="D9" s="132" t="str">
        <f t="shared" si="22"/>
        <v>대형</v>
      </c>
      <c r="E9" s="128" t="str">
        <f t="shared" si="16"/>
        <v>F</v>
      </c>
      <c r="F9" s="151">
        <f t="shared" si="17"/>
        <v>0.76719999999999999</v>
      </c>
      <c r="G9" s="152">
        <f t="shared" si="18"/>
        <v>1.9179999999999999</v>
      </c>
      <c r="H9" s="153">
        <f t="shared" si="19"/>
        <v>2.5</v>
      </c>
      <c r="I9" s="154">
        <f t="shared" si="23"/>
        <v>5483.0190000000002</v>
      </c>
      <c r="J9" s="155">
        <f t="shared" si="24"/>
        <v>1.2025430602182861E-2</v>
      </c>
      <c r="K9" s="155">
        <f t="shared" si="25"/>
        <v>0.35815894829160522</v>
      </c>
      <c r="L9" s="155">
        <f t="shared" si="26"/>
        <v>0.10268065822861457</v>
      </c>
      <c r="M9" s="156">
        <f t="shared" si="27"/>
        <v>13.917999999999999</v>
      </c>
      <c r="N9" s="157">
        <f t="shared" si="28"/>
        <v>0.128</v>
      </c>
      <c r="O9" s="157">
        <f t="shared" si="29"/>
        <v>10.542</v>
      </c>
      <c r="P9" s="158">
        <f t="shared" si="30"/>
        <v>0</v>
      </c>
      <c r="Q9" s="159">
        <f t="shared" si="31"/>
        <v>75</v>
      </c>
      <c r="R9" s="160">
        <f t="shared" si="32"/>
        <v>23.881226246499544</v>
      </c>
      <c r="S9" s="145">
        <f t="shared" si="33"/>
        <v>7</v>
      </c>
      <c r="T9" s="145">
        <f t="shared" si="34"/>
        <v>578</v>
      </c>
      <c r="U9" t="s">
        <v>118</v>
      </c>
      <c r="V9" s="5" t="s">
        <v>119</v>
      </c>
      <c r="W9" t="s">
        <v>118</v>
      </c>
      <c r="X9" s="5" t="s">
        <v>119</v>
      </c>
      <c r="Y9" t="s">
        <v>200</v>
      </c>
      <c r="Z9" t="s">
        <v>142</v>
      </c>
      <c r="AA9" t="s">
        <v>48</v>
      </c>
      <c r="AB9">
        <v>507</v>
      </c>
      <c r="AC9" s="1">
        <v>5483.0190000000002</v>
      </c>
      <c r="AD9" s="1">
        <v>2858.9639999999999</v>
      </c>
      <c r="AE9" s="28">
        <v>1.9179999999999999</v>
      </c>
      <c r="AF9">
        <v>2.5</v>
      </c>
      <c r="AG9">
        <v>13.917999999999999</v>
      </c>
      <c r="AH9">
        <v>364.54378600000001</v>
      </c>
      <c r="AI9">
        <v>4.3837960000000002</v>
      </c>
      <c r="AJ9">
        <v>130.56461899999999</v>
      </c>
      <c r="AK9">
        <v>563</v>
      </c>
      <c r="AL9">
        <v>7</v>
      </c>
      <c r="AM9">
        <v>578</v>
      </c>
      <c r="AN9">
        <v>75</v>
      </c>
      <c r="AO9">
        <v>15.040768999999999</v>
      </c>
      <c r="AP9">
        <v>315</v>
      </c>
      <c r="AQ9">
        <v>0</v>
      </c>
      <c r="AR9">
        <v>29</v>
      </c>
      <c r="AS9">
        <v>7171</v>
      </c>
      <c r="AT9">
        <v>0.128</v>
      </c>
      <c r="AU9">
        <v>10.542</v>
      </c>
      <c r="AV9">
        <v>43739</v>
      </c>
      <c r="AW9">
        <v>0</v>
      </c>
      <c r="AX9" s="29">
        <v>0.56000000000000005</v>
      </c>
      <c r="AY9">
        <v>0.76719999999999999</v>
      </c>
      <c r="AZ9" t="s">
        <v>70</v>
      </c>
      <c r="BA9" t="s">
        <v>197</v>
      </c>
      <c r="BB9">
        <v>4</v>
      </c>
      <c r="BC9" t="s">
        <v>802</v>
      </c>
      <c r="BD9">
        <v>12</v>
      </c>
      <c r="BE9">
        <v>73196.127999999997</v>
      </c>
      <c r="BF9">
        <v>7.490859352560289E-2</v>
      </c>
      <c r="BG9">
        <v>5.7469872952842539E-2</v>
      </c>
      <c r="BH9">
        <v>484811.29299999995</v>
      </c>
      <c r="BI9">
        <v>1.1309594225974436E-2</v>
      </c>
      <c r="BJ9">
        <v>8.6767206901675869E-3</v>
      </c>
      <c r="BK9">
        <v>1</v>
      </c>
      <c r="BL9" t="s">
        <v>70</v>
      </c>
      <c r="BM9">
        <v>0</v>
      </c>
      <c r="BN9" t="s">
        <v>800</v>
      </c>
    </row>
    <row r="10" spans="1:66">
      <c r="A10" s="140" t="str">
        <f t="shared" si="20"/>
        <v>동화운수</v>
      </c>
      <c r="B10" s="140" t="str">
        <f t="shared" si="1"/>
        <v>10</v>
      </c>
      <c r="C10" s="141" t="str">
        <f t="shared" si="21"/>
        <v>70바1859</v>
      </c>
      <c r="D10" s="115" t="str">
        <f t="shared" si="22"/>
        <v>대형</v>
      </c>
      <c r="E10" s="111" t="str">
        <f t="shared" si="16"/>
        <v>F</v>
      </c>
      <c r="F10" s="161">
        <f t="shared" si="17"/>
        <v>0.71879999999999999</v>
      </c>
      <c r="G10" s="162">
        <f t="shared" si="18"/>
        <v>1.7969999999999999</v>
      </c>
      <c r="H10" s="163">
        <f t="shared" si="19"/>
        <v>2.5</v>
      </c>
      <c r="I10" s="164">
        <f t="shared" si="23"/>
        <v>3187.5659999999998</v>
      </c>
      <c r="J10" s="165">
        <f t="shared" si="24"/>
        <v>1.9429389895539727E-2</v>
      </c>
      <c r="K10" s="165">
        <f t="shared" si="25"/>
        <v>0.34260341307143005</v>
      </c>
      <c r="L10" s="165">
        <f t="shared" si="26"/>
        <v>0.10509586311310888</v>
      </c>
      <c r="M10" s="166">
        <f t="shared" si="27"/>
        <v>15.173999999999999</v>
      </c>
      <c r="N10" s="167">
        <f t="shared" si="28"/>
        <v>9.4E-2</v>
      </c>
      <c r="O10" s="167">
        <f t="shared" si="29"/>
        <v>13.051</v>
      </c>
      <c r="P10" s="168">
        <f t="shared" si="30"/>
        <v>0</v>
      </c>
      <c r="Q10" s="169">
        <f t="shared" si="31"/>
        <v>82</v>
      </c>
      <c r="R10" s="170">
        <f t="shared" si="32"/>
        <v>24.144049986260708</v>
      </c>
      <c r="S10" s="142">
        <f t="shared" si="33"/>
        <v>3</v>
      </c>
      <c r="T10" s="142">
        <f t="shared" si="34"/>
        <v>416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201</v>
      </c>
      <c r="Z10" s="4" t="s">
        <v>142</v>
      </c>
      <c r="AA10" s="4" t="s">
        <v>48</v>
      </c>
      <c r="AB10" s="4">
        <v>507</v>
      </c>
      <c r="AC10" s="4">
        <v>3187.5659999999998</v>
      </c>
      <c r="AD10" s="4">
        <v>1774.1210000000001</v>
      </c>
      <c r="AE10" s="4">
        <v>1.7969999999999999</v>
      </c>
      <c r="AF10" s="4">
        <v>2.5</v>
      </c>
      <c r="AG10" s="4">
        <v>15.173999999999999</v>
      </c>
      <c r="AH10" s="4">
        <v>206.94298800000001</v>
      </c>
      <c r="AI10" s="4">
        <v>4.0207759999999997</v>
      </c>
      <c r="AJ10" s="4">
        <v>70.899373999999995</v>
      </c>
      <c r="AK10" s="4">
        <v>335</v>
      </c>
      <c r="AL10" s="4">
        <v>3</v>
      </c>
      <c r="AM10" s="4">
        <v>416</v>
      </c>
      <c r="AN10" s="4">
        <v>82</v>
      </c>
      <c r="AO10" s="4">
        <v>15.403111000000001</v>
      </c>
      <c r="AP10" s="4">
        <v>145.69999999999999</v>
      </c>
      <c r="AQ10" s="4">
        <v>0</v>
      </c>
      <c r="AR10" s="4">
        <v>35</v>
      </c>
      <c r="AS10" s="4">
        <v>8089</v>
      </c>
      <c r="AT10" s="4">
        <v>9.4E-2</v>
      </c>
      <c r="AU10" s="4">
        <v>13.051</v>
      </c>
      <c r="AV10" s="4">
        <v>26781</v>
      </c>
      <c r="AW10" s="4">
        <v>0</v>
      </c>
      <c r="AX10" s="30">
        <v>0.55000000000000004</v>
      </c>
      <c r="AY10">
        <v>0.71879999999999999</v>
      </c>
      <c r="AZ10" t="s">
        <v>70</v>
      </c>
      <c r="BA10" t="s">
        <v>197</v>
      </c>
      <c r="BB10">
        <v>7</v>
      </c>
      <c r="BC10" t="s">
        <v>847</v>
      </c>
      <c r="BD10">
        <v>7</v>
      </c>
      <c r="BE10">
        <v>73196.127999999997</v>
      </c>
      <c r="BF10">
        <v>4.3548287144369167E-2</v>
      </c>
      <c r="BG10">
        <v>3.1302508799372554E-2</v>
      </c>
      <c r="BH10">
        <v>484811.29299999995</v>
      </c>
      <c r="BI10">
        <v>6.5748592205338748E-3</v>
      </c>
      <c r="BJ10">
        <v>4.726008807719749E-3</v>
      </c>
      <c r="BK10">
        <v>1</v>
      </c>
      <c r="BL10" t="s">
        <v>70</v>
      </c>
      <c r="BM10">
        <v>0</v>
      </c>
      <c r="BN10" t="s">
        <v>800</v>
      </c>
    </row>
    <row r="11" spans="1:66">
      <c r="A11" s="143" t="str">
        <f t="shared" si="20"/>
        <v>동화운수</v>
      </c>
      <c r="B11" s="143" t="str">
        <f t="shared" si="1"/>
        <v>10</v>
      </c>
      <c r="C11" s="144" t="str">
        <f t="shared" si="21"/>
        <v>70바1874</v>
      </c>
      <c r="D11" s="132" t="str">
        <f t="shared" si="22"/>
        <v>대형</v>
      </c>
      <c r="E11" s="128" t="str">
        <f t="shared" si="16"/>
        <v>F</v>
      </c>
      <c r="F11" s="151">
        <f t="shared" si="17"/>
        <v>0.71239999999999992</v>
      </c>
      <c r="G11" s="152">
        <f t="shared" si="18"/>
        <v>1.7809999999999999</v>
      </c>
      <c r="H11" s="153">
        <f t="shared" si="19"/>
        <v>2.5</v>
      </c>
      <c r="I11" s="154">
        <f t="shared" si="23"/>
        <v>4892.7359999999999</v>
      </c>
      <c r="J11" s="155">
        <f t="shared" si="24"/>
        <v>1.0153381517235441E-2</v>
      </c>
      <c r="K11" s="155">
        <f t="shared" si="25"/>
        <v>0.36947826590052923</v>
      </c>
      <c r="L11" s="155">
        <f t="shared" si="26"/>
        <v>0.16044192860599876</v>
      </c>
      <c r="M11" s="156">
        <f t="shared" si="27"/>
        <v>15.396000000000001</v>
      </c>
      <c r="N11" s="157">
        <f t="shared" si="28"/>
        <v>1.3080000000000001</v>
      </c>
      <c r="O11" s="157">
        <f t="shared" si="29"/>
        <v>7.48</v>
      </c>
      <c r="P11" s="158">
        <f t="shared" si="30"/>
        <v>0</v>
      </c>
      <c r="Q11" s="159">
        <f t="shared" si="31"/>
        <v>71</v>
      </c>
      <c r="R11" s="160">
        <f t="shared" si="32"/>
        <v>24.171033442525477</v>
      </c>
      <c r="S11" s="145">
        <f t="shared" si="33"/>
        <v>64</v>
      </c>
      <c r="T11" s="145">
        <f t="shared" si="34"/>
        <v>366</v>
      </c>
      <c r="U11" t="s">
        <v>118</v>
      </c>
      <c r="V11" s="5" t="s">
        <v>119</v>
      </c>
      <c r="W11" t="s">
        <v>118</v>
      </c>
      <c r="X11" s="5" t="s">
        <v>119</v>
      </c>
      <c r="Y11" t="s">
        <v>801</v>
      </c>
      <c r="Z11" t="s">
        <v>142</v>
      </c>
      <c r="AA11" t="s">
        <v>48</v>
      </c>
      <c r="AB11">
        <v>507</v>
      </c>
      <c r="AC11" s="1">
        <v>4892.7359999999999</v>
      </c>
      <c r="AD11" s="1">
        <v>2746.8679999999999</v>
      </c>
      <c r="AE11" s="28">
        <v>1.7809999999999999</v>
      </c>
      <c r="AF11">
        <v>2.5</v>
      </c>
      <c r="AG11">
        <v>15.396000000000001</v>
      </c>
      <c r="AH11">
        <v>326.29237799999999</v>
      </c>
      <c r="AI11">
        <v>3.3129710000000001</v>
      </c>
      <c r="AJ11">
        <v>120.557942</v>
      </c>
      <c r="AK11">
        <v>785</v>
      </c>
      <c r="AL11">
        <v>64</v>
      </c>
      <c r="AM11">
        <v>366</v>
      </c>
      <c r="AN11">
        <v>71</v>
      </c>
      <c r="AO11">
        <v>14.994944</v>
      </c>
      <c r="AP11">
        <v>366.1</v>
      </c>
      <c r="AQ11">
        <v>0</v>
      </c>
      <c r="AR11">
        <v>50</v>
      </c>
      <c r="AS11">
        <v>14928</v>
      </c>
      <c r="AT11">
        <v>1.3080000000000001</v>
      </c>
      <c r="AU11">
        <v>7.48</v>
      </c>
      <c r="AV11">
        <v>36557</v>
      </c>
      <c r="AW11">
        <v>0</v>
      </c>
      <c r="AX11" s="29">
        <v>0.55000000000000004</v>
      </c>
      <c r="AY11">
        <v>0.71239999999999992</v>
      </c>
      <c r="AZ11" t="s">
        <v>70</v>
      </c>
      <c r="BA11" t="s">
        <v>197</v>
      </c>
      <c r="BB11">
        <v>8</v>
      </c>
      <c r="BC11" t="s">
        <v>848</v>
      </c>
      <c r="BD11">
        <v>8</v>
      </c>
      <c r="BE11">
        <v>73196.127999999997</v>
      </c>
      <c r="BF11">
        <v>6.6844191539749201E-2</v>
      </c>
      <c r="BG11">
        <v>4.7619802052917326E-2</v>
      </c>
      <c r="BH11">
        <v>484811.29299999995</v>
      </c>
      <c r="BI11">
        <v>1.0092042142260907E-2</v>
      </c>
      <c r="BJ11">
        <v>7.1895708221466695E-3</v>
      </c>
      <c r="BK11">
        <v>1</v>
      </c>
      <c r="BL11" t="s">
        <v>70</v>
      </c>
      <c r="BM11">
        <v>0</v>
      </c>
      <c r="BN11" t="s">
        <v>800</v>
      </c>
    </row>
    <row r="12" spans="1:66" s="2" customFormat="1">
      <c r="A12" s="140" t="str">
        <f t="shared" si="20"/>
        <v>동화운수</v>
      </c>
      <c r="B12" s="140" t="str">
        <f t="shared" si="1"/>
        <v>10</v>
      </c>
      <c r="C12" s="141" t="str">
        <f t="shared" si="21"/>
        <v>70바1902</v>
      </c>
      <c r="D12" s="115" t="str">
        <f t="shared" si="22"/>
        <v>대형</v>
      </c>
      <c r="E12" s="111" t="str">
        <f t="shared" si="16"/>
        <v>F</v>
      </c>
      <c r="F12" s="161">
        <f t="shared" si="17"/>
        <v>0.73880000000000001</v>
      </c>
      <c r="G12" s="162">
        <f t="shared" si="18"/>
        <v>1.847</v>
      </c>
      <c r="H12" s="163">
        <f t="shared" si="19"/>
        <v>2.5</v>
      </c>
      <c r="I12" s="164">
        <f t="shared" si="23"/>
        <v>4260.3670000000002</v>
      </c>
      <c r="J12" s="165">
        <f t="shared" si="24"/>
        <v>1.2735752581738214E-2</v>
      </c>
      <c r="K12" s="165">
        <f t="shared" si="25"/>
        <v>0.38328755454284869</v>
      </c>
      <c r="L12" s="165">
        <f t="shared" si="26"/>
        <v>0.19153279517938243</v>
      </c>
      <c r="M12" s="166">
        <f t="shared" si="27"/>
        <v>19.54</v>
      </c>
      <c r="N12" s="167">
        <f t="shared" si="28"/>
        <v>0</v>
      </c>
      <c r="O12" s="167">
        <f t="shared" si="29"/>
        <v>18.472999999999999</v>
      </c>
      <c r="P12" s="168">
        <f t="shared" si="30"/>
        <v>0.10666666666666667</v>
      </c>
      <c r="Q12" s="169">
        <f t="shared" si="31"/>
        <v>84</v>
      </c>
      <c r="R12" s="170">
        <f t="shared" si="32"/>
        <v>23.674540145974529</v>
      </c>
      <c r="S12" s="142">
        <f t="shared" si="33"/>
        <v>0</v>
      </c>
      <c r="T12" s="142">
        <f t="shared" si="34"/>
        <v>787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203</v>
      </c>
      <c r="Z12" t="s">
        <v>142</v>
      </c>
      <c r="AA12" t="s">
        <v>48</v>
      </c>
      <c r="AB12">
        <v>507</v>
      </c>
      <c r="AC12" s="1">
        <v>4260.3670000000002</v>
      </c>
      <c r="AD12" s="1">
        <v>2306.915</v>
      </c>
      <c r="AE12" s="28">
        <v>1.847</v>
      </c>
      <c r="AF12">
        <v>2.5</v>
      </c>
      <c r="AG12">
        <v>19.54</v>
      </c>
      <c r="AH12">
        <v>297.95129700000001</v>
      </c>
      <c r="AI12">
        <v>3.7946339999999998</v>
      </c>
      <c r="AJ12">
        <v>114.201024</v>
      </c>
      <c r="AK12">
        <v>816</v>
      </c>
      <c r="AL12">
        <v>0</v>
      </c>
      <c r="AM12">
        <v>787</v>
      </c>
      <c r="AN12">
        <v>84</v>
      </c>
      <c r="AO12">
        <v>14.298870000000001</v>
      </c>
      <c r="AP12">
        <v>842.3</v>
      </c>
      <c r="AQ12">
        <v>6.4</v>
      </c>
      <c r="AR12">
        <v>39</v>
      </c>
      <c r="AS12">
        <v>9232</v>
      </c>
      <c r="AT12">
        <v>0</v>
      </c>
      <c r="AU12">
        <v>18.472999999999999</v>
      </c>
      <c r="AV12">
        <v>35784</v>
      </c>
      <c r="AW12">
        <v>0</v>
      </c>
      <c r="AX12" s="29">
        <v>0.69</v>
      </c>
      <c r="AY12" s="2">
        <v>0.73880000000000001</v>
      </c>
      <c r="AZ12" s="2" t="s">
        <v>70</v>
      </c>
      <c r="BA12" s="2" t="s">
        <v>197</v>
      </c>
      <c r="BB12" s="2">
        <v>6</v>
      </c>
      <c r="BC12" s="2" t="s">
        <v>849</v>
      </c>
      <c r="BD12" s="2">
        <v>8</v>
      </c>
      <c r="BE12" s="2">
        <v>73196.127999999997</v>
      </c>
      <c r="BF12" s="2">
        <v>5.820481378468545E-2</v>
      </c>
      <c r="BG12" s="2">
        <v>4.3001716424125612E-2</v>
      </c>
      <c r="BH12" s="2">
        <v>484811.29299999995</v>
      </c>
      <c r="BI12" s="2">
        <v>8.787681024583726E-3</v>
      </c>
      <c r="BJ12" s="2">
        <v>6.4923387409624566E-3</v>
      </c>
      <c r="BK12" s="2">
        <v>1</v>
      </c>
      <c r="BL12" s="2" t="s">
        <v>70</v>
      </c>
      <c r="BM12" s="2">
        <v>0</v>
      </c>
      <c r="BN12" s="2" t="s">
        <v>800</v>
      </c>
    </row>
    <row r="13" spans="1:66">
      <c r="A13" s="143" t="str">
        <f t="shared" si="20"/>
        <v>동화운수</v>
      </c>
      <c r="B13" s="143" t="str">
        <f t="shared" si="1"/>
        <v>10</v>
      </c>
      <c r="C13" s="144" t="str">
        <f t="shared" si="21"/>
        <v>70바1918</v>
      </c>
      <c r="D13" s="132" t="str">
        <f t="shared" si="22"/>
        <v>대형</v>
      </c>
      <c r="E13" s="128" t="str">
        <f t="shared" si="16"/>
        <v>F</v>
      </c>
      <c r="F13" s="151">
        <f t="shared" si="17"/>
        <v>0.71160000000000001</v>
      </c>
      <c r="G13" s="152">
        <f t="shared" si="18"/>
        <v>1.7789999999999999</v>
      </c>
      <c r="H13" s="153">
        <f t="shared" si="19"/>
        <v>2.5</v>
      </c>
      <c r="I13" s="154">
        <f t="shared" si="23"/>
        <v>3898.4470000000001</v>
      </c>
      <c r="J13" s="155">
        <f t="shared" si="24"/>
        <v>3.2136332882145409E-2</v>
      </c>
      <c r="K13" s="155">
        <f t="shared" si="25"/>
        <v>0.35772685104669383</v>
      </c>
      <c r="L13" s="155">
        <f t="shared" si="26"/>
        <v>0.19777106114306542</v>
      </c>
      <c r="M13" s="156">
        <f t="shared" si="27"/>
        <v>14.441000000000001</v>
      </c>
      <c r="N13" s="157">
        <f t="shared" si="28"/>
        <v>5.0999999999999997E-2</v>
      </c>
      <c r="O13" s="157">
        <f t="shared" si="29"/>
        <v>41.914000000000001</v>
      </c>
      <c r="P13" s="158">
        <f t="shared" si="30"/>
        <v>0.63500000000000001</v>
      </c>
      <c r="Q13" s="159">
        <f t="shared" si="31"/>
        <v>88</v>
      </c>
      <c r="R13" s="160">
        <f t="shared" si="32"/>
        <v>25.434732030999935</v>
      </c>
      <c r="S13" s="145">
        <f t="shared" si="33"/>
        <v>2</v>
      </c>
      <c r="T13" s="145">
        <f t="shared" si="34"/>
        <v>1634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204</v>
      </c>
      <c r="Z13" s="4" t="s">
        <v>142</v>
      </c>
      <c r="AA13" s="4" t="s">
        <v>48</v>
      </c>
      <c r="AB13" s="4">
        <v>507</v>
      </c>
      <c r="AC13" s="4">
        <v>3898.4470000000001</v>
      </c>
      <c r="AD13" s="4">
        <v>2191.0410000000002</v>
      </c>
      <c r="AE13" s="4">
        <v>1.7789999999999999</v>
      </c>
      <c r="AF13" s="4">
        <v>2.5</v>
      </c>
      <c r="AG13" s="4">
        <v>14.441000000000001</v>
      </c>
      <c r="AH13" s="4">
        <v>251.21018100000001</v>
      </c>
      <c r="AI13" s="4">
        <v>8.0729740000000003</v>
      </c>
      <c r="AJ13" s="4">
        <v>89.864626999999999</v>
      </c>
      <c r="AK13" s="4">
        <v>771</v>
      </c>
      <c r="AL13" s="4">
        <v>2</v>
      </c>
      <c r="AM13" s="4">
        <v>1634</v>
      </c>
      <c r="AN13" s="4">
        <v>88</v>
      </c>
      <c r="AO13" s="4">
        <v>15.518666</v>
      </c>
      <c r="AP13" s="4">
        <v>529.6</v>
      </c>
      <c r="AQ13" s="4">
        <v>38.1</v>
      </c>
      <c r="AR13" s="4">
        <v>20</v>
      </c>
      <c r="AS13" s="4">
        <v>3351</v>
      </c>
      <c r="AT13" s="4">
        <v>5.0999999999999997E-2</v>
      </c>
      <c r="AU13" s="4">
        <v>41.914000000000001</v>
      </c>
      <c r="AV13" s="4">
        <v>33444</v>
      </c>
      <c r="AW13" s="4">
        <v>0</v>
      </c>
      <c r="AX13" s="30">
        <v>0.5</v>
      </c>
      <c r="AY13">
        <v>0.71160000000000001</v>
      </c>
      <c r="AZ13" t="s">
        <v>70</v>
      </c>
      <c r="BA13" t="s">
        <v>197</v>
      </c>
      <c r="BB13">
        <v>9</v>
      </c>
      <c r="BC13" t="s">
        <v>850</v>
      </c>
      <c r="BD13">
        <v>6</v>
      </c>
      <c r="BE13">
        <v>73196.127999999997</v>
      </c>
      <c r="BF13">
        <v>5.3260289943205745E-2</v>
      </c>
      <c r="BG13">
        <v>3.7900022323585206E-2</v>
      </c>
      <c r="BH13">
        <v>484811.29299999995</v>
      </c>
      <c r="BI13">
        <v>8.0411637605974674E-3</v>
      </c>
      <c r="BJ13">
        <v>5.7220921320411582E-3</v>
      </c>
      <c r="BK13">
        <v>1</v>
      </c>
      <c r="BL13" t="s">
        <v>70</v>
      </c>
      <c r="BM13">
        <v>0</v>
      </c>
      <c r="BN13" t="s">
        <v>800</v>
      </c>
    </row>
    <row r="14" spans="1:66">
      <c r="A14" s="140" t="str">
        <f t="shared" si="20"/>
        <v>동화운수</v>
      </c>
      <c r="B14" s="140" t="str">
        <f t="shared" si="1"/>
        <v>10</v>
      </c>
      <c r="C14" s="141" t="str">
        <f t="shared" si="21"/>
        <v>70바1920</v>
      </c>
      <c r="D14" s="115" t="str">
        <f t="shared" si="22"/>
        <v>대형</v>
      </c>
      <c r="E14" s="111" t="str">
        <f t="shared" si="16"/>
        <v>D</v>
      </c>
      <c r="F14" s="161">
        <f t="shared" si="17"/>
        <v>0.83749999999999991</v>
      </c>
      <c r="G14" s="162">
        <f t="shared" si="18"/>
        <v>2.0099999999999998</v>
      </c>
      <c r="H14" s="163">
        <f t="shared" si="19"/>
        <v>2.4</v>
      </c>
      <c r="I14" s="164">
        <f t="shared" si="23"/>
        <v>4954.7610000000004</v>
      </c>
      <c r="J14" s="165">
        <f t="shared" si="24"/>
        <v>1.7378447334221815E-2</v>
      </c>
      <c r="K14" s="165">
        <f t="shared" si="25"/>
        <v>0.3677306214988979</v>
      </c>
      <c r="L14" s="165">
        <f t="shared" si="26"/>
        <v>0.11524269283624376</v>
      </c>
      <c r="M14" s="166">
        <f t="shared" si="27"/>
        <v>12.833</v>
      </c>
      <c r="N14" s="167">
        <f t="shared" si="28"/>
        <v>0.04</v>
      </c>
      <c r="O14" s="167">
        <f t="shared" si="29"/>
        <v>6.8620000000000001</v>
      </c>
      <c r="P14" s="168">
        <f t="shared" si="30"/>
        <v>0.6166666666666667</v>
      </c>
      <c r="Q14" s="169">
        <f t="shared" si="31"/>
        <v>87</v>
      </c>
      <c r="R14" s="170">
        <f t="shared" si="32"/>
        <v>23.72719487498517</v>
      </c>
      <c r="S14" s="142">
        <f t="shared" si="33"/>
        <v>2</v>
      </c>
      <c r="T14" s="142">
        <f t="shared" si="34"/>
        <v>340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206</v>
      </c>
      <c r="Z14" t="s">
        <v>142</v>
      </c>
      <c r="AA14" t="s">
        <v>48</v>
      </c>
      <c r="AB14">
        <v>507</v>
      </c>
      <c r="AC14" s="1">
        <v>4954.7610000000004</v>
      </c>
      <c r="AD14" s="1">
        <v>2465.415</v>
      </c>
      <c r="AE14" s="28">
        <v>2.0099999999999998</v>
      </c>
      <c r="AF14">
        <v>2.4</v>
      </c>
      <c r="AG14">
        <v>12.833</v>
      </c>
      <c r="AH14">
        <v>339.60824500000001</v>
      </c>
      <c r="AI14">
        <v>5.9018639999999998</v>
      </c>
      <c r="AJ14">
        <v>124.884351</v>
      </c>
      <c r="AK14">
        <v>571</v>
      </c>
      <c r="AL14">
        <v>2</v>
      </c>
      <c r="AM14">
        <v>340</v>
      </c>
      <c r="AN14">
        <v>87</v>
      </c>
      <c r="AO14">
        <v>14.589636</v>
      </c>
      <c r="AP14">
        <v>276.7</v>
      </c>
      <c r="AQ14">
        <v>37</v>
      </c>
      <c r="AR14">
        <v>59</v>
      </c>
      <c r="AS14">
        <v>16404</v>
      </c>
      <c r="AT14">
        <v>0.04</v>
      </c>
      <c r="AU14">
        <v>6.8620000000000001</v>
      </c>
      <c r="AV14">
        <v>42447</v>
      </c>
      <c r="AW14">
        <v>0</v>
      </c>
      <c r="AX14" s="29">
        <v>0.56000000000000005</v>
      </c>
      <c r="AY14">
        <v>0.83749999999999991</v>
      </c>
      <c r="AZ14" t="s">
        <v>67</v>
      </c>
      <c r="BA14" t="s">
        <v>197</v>
      </c>
      <c r="BB14">
        <v>1</v>
      </c>
      <c r="BC14" t="s">
        <v>763</v>
      </c>
      <c r="BD14">
        <v>10</v>
      </c>
      <c r="BE14">
        <v>73196.127999999997</v>
      </c>
      <c r="BF14">
        <v>6.7691572428530661E-2</v>
      </c>
      <c r="BG14">
        <v>5.669169190889442E-2</v>
      </c>
      <c r="BH14">
        <v>484811.29299999995</v>
      </c>
      <c r="BI14">
        <v>1.0219978518528447E-2</v>
      </c>
      <c r="BJ14">
        <v>8.5592320092675728E-3</v>
      </c>
      <c r="BK14">
        <v>1</v>
      </c>
      <c r="BL14" t="s">
        <v>69</v>
      </c>
      <c r="BM14">
        <v>-1</v>
      </c>
      <c r="BN14" t="s">
        <v>799</v>
      </c>
    </row>
    <row r="15" spans="1:66">
      <c r="A15" s="143" t="str">
        <f t="shared" si="20"/>
        <v>동화운수</v>
      </c>
      <c r="B15" s="143" t="str">
        <f t="shared" si="1"/>
        <v>10</v>
      </c>
      <c r="C15" s="144" t="str">
        <f t="shared" si="21"/>
        <v>70바1924</v>
      </c>
      <c r="D15" s="132" t="str">
        <f t="shared" si="22"/>
        <v>대형</v>
      </c>
      <c r="E15" s="128" t="str">
        <f t="shared" si="16"/>
        <v>D</v>
      </c>
      <c r="F15" s="151">
        <f t="shared" si="17"/>
        <v>0.81679999999999997</v>
      </c>
      <c r="G15" s="152">
        <f t="shared" si="18"/>
        <v>2.0419999999999998</v>
      </c>
      <c r="H15" s="153">
        <f t="shared" si="19"/>
        <v>2.5</v>
      </c>
      <c r="I15" s="154">
        <f t="shared" si="23"/>
        <v>5291.2780000000002</v>
      </c>
      <c r="J15" s="155">
        <f t="shared" si="24"/>
        <v>1.330565748718E-2</v>
      </c>
      <c r="K15" s="155">
        <f t="shared" si="25"/>
        <v>0.36756451431546</v>
      </c>
      <c r="L15" s="155">
        <f t="shared" si="26"/>
        <v>0.15950777865007282</v>
      </c>
      <c r="M15" s="156">
        <f t="shared" si="27"/>
        <v>12.694000000000001</v>
      </c>
      <c r="N15" s="157">
        <f t="shared" si="28"/>
        <v>0.26500000000000001</v>
      </c>
      <c r="O15" s="157">
        <f t="shared" si="29"/>
        <v>20.353999999999999</v>
      </c>
      <c r="P15" s="158">
        <f t="shared" si="30"/>
        <v>0</v>
      </c>
      <c r="Q15" s="159">
        <f t="shared" si="31"/>
        <v>71</v>
      </c>
      <c r="R15" s="160">
        <f t="shared" si="32"/>
        <v>23.939022049445242</v>
      </c>
      <c r="S15" s="145">
        <f t="shared" si="33"/>
        <v>14</v>
      </c>
      <c r="T15" s="145">
        <f t="shared" si="34"/>
        <v>1077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207</v>
      </c>
      <c r="Z15" t="s">
        <v>142</v>
      </c>
      <c r="AA15" t="s">
        <v>48</v>
      </c>
      <c r="AB15">
        <v>507</v>
      </c>
      <c r="AC15" s="1">
        <v>5291.2780000000002</v>
      </c>
      <c r="AD15" s="1">
        <v>2591.0239999999999</v>
      </c>
      <c r="AE15" s="28">
        <v>2.0419999999999998</v>
      </c>
      <c r="AF15">
        <v>2.5</v>
      </c>
      <c r="AG15">
        <v>12.694000000000001</v>
      </c>
      <c r="AH15">
        <v>357.00347799999997</v>
      </c>
      <c r="AI15">
        <v>4.7501660000000001</v>
      </c>
      <c r="AJ15">
        <v>131.22181</v>
      </c>
      <c r="AK15">
        <v>844</v>
      </c>
      <c r="AL15">
        <v>14</v>
      </c>
      <c r="AM15">
        <v>1077</v>
      </c>
      <c r="AN15">
        <v>71</v>
      </c>
      <c r="AO15">
        <v>14.821362000000001</v>
      </c>
      <c r="AP15">
        <v>279.10000000000002</v>
      </c>
      <c r="AQ15">
        <v>0</v>
      </c>
      <c r="AR15">
        <v>10</v>
      </c>
      <c r="AS15">
        <v>1870</v>
      </c>
      <c r="AT15">
        <v>0.26500000000000001</v>
      </c>
      <c r="AU15">
        <v>20.353999999999999</v>
      </c>
      <c r="AV15">
        <v>43990</v>
      </c>
      <c r="AW15">
        <v>0</v>
      </c>
      <c r="AX15" s="29">
        <v>0.56000000000000005</v>
      </c>
      <c r="AY15">
        <v>0.81679999999999997</v>
      </c>
      <c r="AZ15" t="s">
        <v>67</v>
      </c>
      <c r="BA15" t="s">
        <v>197</v>
      </c>
      <c r="BB15">
        <v>3</v>
      </c>
      <c r="BC15" t="s">
        <v>761</v>
      </c>
      <c r="BD15">
        <v>7</v>
      </c>
      <c r="BE15">
        <v>73196.127999999997</v>
      </c>
      <c r="BF15">
        <v>7.2289042393062108E-2</v>
      </c>
      <c r="BG15">
        <v>5.9045689826653126E-2</v>
      </c>
      <c r="BH15">
        <v>484811.29299999995</v>
      </c>
      <c r="BI15">
        <v>1.0914098075681585E-2</v>
      </c>
      <c r="BJ15">
        <v>8.9146353082167184E-3</v>
      </c>
      <c r="BK15">
        <v>1</v>
      </c>
      <c r="BL15" t="s">
        <v>69</v>
      </c>
      <c r="BM15">
        <v>-1</v>
      </c>
      <c r="BN15" t="s">
        <v>799</v>
      </c>
    </row>
    <row r="16" spans="1:66">
      <c r="A16" s="140" t="str">
        <f t="shared" si="20"/>
        <v>동화운수</v>
      </c>
      <c r="B16" s="140" t="str">
        <f t="shared" si="1"/>
        <v>10</v>
      </c>
      <c r="C16" s="141" t="str">
        <f t="shared" si="21"/>
        <v>70바1927</v>
      </c>
      <c r="D16" s="115" t="str">
        <f t="shared" si="22"/>
        <v>대형</v>
      </c>
      <c r="E16" s="111" t="str">
        <f t="shared" si="16"/>
        <v>F</v>
      </c>
      <c r="F16" s="161">
        <f t="shared" si="17"/>
        <v>0.74439999999999995</v>
      </c>
      <c r="G16" s="162">
        <f t="shared" si="18"/>
        <v>1.861</v>
      </c>
      <c r="H16" s="163">
        <f t="shared" si="19"/>
        <v>2.5</v>
      </c>
      <c r="I16" s="164">
        <f t="shared" si="23"/>
        <v>4693.4070000000002</v>
      </c>
      <c r="J16" s="165">
        <f t="shared" si="24"/>
        <v>2.87006296000283E-2</v>
      </c>
      <c r="K16" s="165">
        <f t="shared" si="25"/>
        <v>0.35729141911645873</v>
      </c>
      <c r="L16" s="165">
        <f t="shared" si="26"/>
        <v>0.14744086758297331</v>
      </c>
      <c r="M16" s="166">
        <f t="shared" si="27"/>
        <v>14.004</v>
      </c>
      <c r="N16" s="167">
        <f t="shared" si="28"/>
        <v>8.5000000000000006E-2</v>
      </c>
      <c r="O16" s="167">
        <f t="shared" si="29"/>
        <v>11.782</v>
      </c>
      <c r="P16" s="168">
        <f t="shared" si="30"/>
        <v>0.58333333333333337</v>
      </c>
      <c r="Q16" s="169">
        <f t="shared" si="31"/>
        <v>88</v>
      </c>
      <c r="R16" s="170">
        <f t="shared" si="32"/>
        <v>23.264719531742877</v>
      </c>
      <c r="S16" s="142">
        <f t="shared" si="33"/>
        <v>4</v>
      </c>
      <c r="T16" s="142">
        <f t="shared" si="34"/>
        <v>553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208</v>
      </c>
      <c r="Z16" s="4" t="s">
        <v>142</v>
      </c>
      <c r="AA16" s="4" t="s">
        <v>48</v>
      </c>
      <c r="AB16" s="4">
        <v>507</v>
      </c>
      <c r="AC16" s="4">
        <v>4693.4070000000002</v>
      </c>
      <c r="AD16" s="4">
        <v>2522.3159999999998</v>
      </c>
      <c r="AE16" s="4">
        <v>1.861</v>
      </c>
      <c r="AF16" s="4">
        <v>2.5</v>
      </c>
      <c r="AG16" s="4">
        <v>14.004</v>
      </c>
      <c r="AH16" s="4">
        <v>328.56129399999998</v>
      </c>
      <c r="AI16" s="4">
        <v>9.4299160000000004</v>
      </c>
      <c r="AJ16" s="4">
        <v>117.39213100000001</v>
      </c>
      <c r="AK16" s="4">
        <v>692</v>
      </c>
      <c r="AL16" s="4">
        <v>4</v>
      </c>
      <c r="AM16" s="4">
        <v>553</v>
      </c>
      <c r="AN16" s="4">
        <v>88</v>
      </c>
      <c r="AO16" s="4">
        <v>14.284722</v>
      </c>
      <c r="AP16" s="4">
        <v>378.1</v>
      </c>
      <c r="AQ16" s="4">
        <v>35</v>
      </c>
      <c r="AR16" s="4">
        <v>37</v>
      </c>
      <c r="AS16" s="4">
        <v>4866</v>
      </c>
      <c r="AT16" s="4">
        <v>8.5000000000000006E-2</v>
      </c>
      <c r="AU16" s="4">
        <v>11.782</v>
      </c>
      <c r="AV16" s="4">
        <v>39339</v>
      </c>
      <c r="AW16" s="4">
        <v>0</v>
      </c>
      <c r="AX16" s="30">
        <v>0.56000000000000005</v>
      </c>
      <c r="AY16">
        <v>0.74439999999999995</v>
      </c>
      <c r="AZ16" t="s">
        <v>70</v>
      </c>
      <c r="BA16" t="s">
        <v>197</v>
      </c>
      <c r="BB16">
        <v>5</v>
      </c>
      <c r="BC16" t="s">
        <v>851</v>
      </c>
      <c r="BD16">
        <v>7</v>
      </c>
      <c r="BE16">
        <v>73196.127999999997</v>
      </c>
      <c r="BF16">
        <v>6.4120973721451494E-2</v>
      </c>
      <c r="BG16">
        <v>4.7731652838248491E-2</v>
      </c>
      <c r="BH16">
        <v>484811.29299999995</v>
      </c>
      <c r="BI16">
        <v>9.680894541373648E-3</v>
      </c>
      <c r="BJ16">
        <v>7.2064578965985431E-3</v>
      </c>
      <c r="BK16">
        <v>1</v>
      </c>
      <c r="BL16" t="s">
        <v>70</v>
      </c>
      <c r="BM16">
        <v>0</v>
      </c>
      <c r="BN16" t="s">
        <v>800</v>
      </c>
    </row>
    <row r="17" spans="1:66">
      <c r="A17" s="143" t="str">
        <f t="shared" si="20"/>
        <v>동화운수</v>
      </c>
      <c r="B17" s="143" t="str">
        <f t="shared" si="1"/>
        <v>10</v>
      </c>
      <c r="C17" s="144" t="str">
        <f t="shared" si="21"/>
        <v>70바1928</v>
      </c>
      <c r="D17" s="132" t="str">
        <f t="shared" si="22"/>
        <v>대형</v>
      </c>
      <c r="E17" s="128" t="str">
        <f t="shared" si="16"/>
        <v>C</v>
      </c>
      <c r="F17" s="151">
        <f t="shared" si="17"/>
        <v>0.85399999999999987</v>
      </c>
      <c r="G17" s="152">
        <f t="shared" si="18"/>
        <v>2.1349999999999998</v>
      </c>
      <c r="H17" s="153">
        <f t="shared" si="19"/>
        <v>2.5</v>
      </c>
      <c r="I17" s="154">
        <f t="shared" si="23"/>
        <v>6059.6930000000002</v>
      </c>
      <c r="J17" s="155">
        <f t="shared" si="24"/>
        <v>2.0086836902697632E-2</v>
      </c>
      <c r="K17" s="155">
        <f t="shared" si="25"/>
        <v>0.36020037511586617</v>
      </c>
      <c r="L17" s="155">
        <f t="shared" si="26"/>
        <v>0.11452725410346695</v>
      </c>
      <c r="M17" s="156">
        <f t="shared" si="27"/>
        <v>15.634</v>
      </c>
      <c r="N17" s="157">
        <f t="shared" si="28"/>
        <v>3.3000000000000002E-2</v>
      </c>
      <c r="O17" s="157">
        <f t="shared" si="29"/>
        <v>5.33</v>
      </c>
      <c r="P17" s="158">
        <f t="shared" si="30"/>
        <v>0</v>
      </c>
      <c r="Q17" s="159">
        <f t="shared" si="31"/>
        <v>72</v>
      </c>
      <c r="R17" s="160">
        <f t="shared" si="32"/>
        <v>23.339665713142949</v>
      </c>
      <c r="S17" s="145">
        <f t="shared" si="33"/>
        <v>2</v>
      </c>
      <c r="T17" s="145">
        <f t="shared" si="34"/>
        <v>323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209</v>
      </c>
      <c r="Z17" t="s">
        <v>142</v>
      </c>
      <c r="AA17" t="s">
        <v>48</v>
      </c>
      <c r="AB17">
        <v>507</v>
      </c>
      <c r="AC17" s="1">
        <v>6059.6930000000002</v>
      </c>
      <c r="AD17" s="1">
        <v>2838.83</v>
      </c>
      <c r="AE17" s="28">
        <v>2.1349999999999998</v>
      </c>
      <c r="AF17">
        <v>2.5</v>
      </c>
      <c r="AG17">
        <v>15.634</v>
      </c>
      <c r="AH17">
        <v>418.95321999999999</v>
      </c>
      <c r="AI17">
        <v>8.4154450000000001</v>
      </c>
      <c r="AJ17">
        <v>150.907107</v>
      </c>
      <c r="AK17">
        <v>694</v>
      </c>
      <c r="AL17">
        <v>2</v>
      </c>
      <c r="AM17">
        <v>323</v>
      </c>
      <c r="AN17">
        <v>72</v>
      </c>
      <c r="AO17">
        <v>14.463889</v>
      </c>
      <c r="AP17">
        <v>142.9</v>
      </c>
      <c r="AQ17">
        <v>0</v>
      </c>
      <c r="AR17">
        <v>81</v>
      </c>
      <c r="AS17">
        <v>20475</v>
      </c>
      <c r="AT17">
        <v>3.3000000000000002E-2</v>
      </c>
      <c r="AU17">
        <v>5.33</v>
      </c>
      <c r="AV17">
        <v>48833</v>
      </c>
      <c r="AW17">
        <v>0</v>
      </c>
      <c r="AX17" s="29">
        <v>0.69</v>
      </c>
      <c r="AY17">
        <v>0.85399999999999987</v>
      </c>
      <c r="AZ17" t="s">
        <v>69</v>
      </c>
      <c r="BA17" t="s">
        <v>197</v>
      </c>
      <c r="BB17">
        <v>2</v>
      </c>
      <c r="BC17" t="s">
        <v>727</v>
      </c>
      <c r="BD17">
        <v>8</v>
      </c>
      <c r="BE17">
        <v>73196.127999999997</v>
      </c>
      <c r="BF17">
        <v>8.278707037618166E-2</v>
      </c>
      <c r="BG17">
        <v>7.0700158101259125E-2</v>
      </c>
      <c r="BH17">
        <v>484811.29299999995</v>
      </c>
      <c r="BI17">
        <v>1.2499075593934239E-2</v>
      </c>
      <c r="BJ17">
        <v>1.0674210557219838E-2</v>
      </c>
      <c r="BK17">
        <v>1</v>
      </c>
      <c r="BL17" t="s">
        <v>69</v>
      </c>
      <c r="BM17">
        <v>0</v>
      </c>
      <c r="BN17" t="s">
        <v>800</v>
      </c>
    </row>
    <row r="18" spans="1:66">
      <c r="A18" s="140" t="str">
        <f t="shared" si="20"/>
        <v>동화운수</v>
      </c>
      <c r="B18" s="140" t="str">
        <f t="shared" si="1"/>
        <v>10</v>
      </c>
      <c r="C18" s="141" t="str">
        <f t="shared" si="21"/>
        <v>70바1929</v>
      </c>
      <c r="D18" s="115" t="str">
        <f t="shared" si="22"/>
        <v>대형</v>
      </c>
      <c r="E18" s="111" t="str">
        <f t="shared" si="16"/>
        <v>F</v>
      </c>
      <c r="F18" s="161">
        <f t="shared" si="17"/>
        <v>0.70039999999999991</v>
      </c>
      <c r="G18" s="162">
        <f t="shared" si="18"/>
        <v>1.7509999999999999</v>
      </c>
      <c r="H18" s="163">
        <f t="shared" si="19"/>
        <v>2.5</v>
      </c>
      <c r="I18" s="164">
        <f t="shared" si="23"/>
        <v>5581.2240000000002</v>
      </c>
      <c r="J18" s="165">
        <f t="shared" si="24"/>
        <v>7.9898910013420262E-3</v>
      </c>
      <c r="K18" s="165">
        <f t="shared" si="25"/>
        <v>0.36464888567139381</v>
      </c>
      <c r="L18" s="165">
        <f t="shared" si="26"/>
        <v>0.23740312160916674</v>
      </c>
      <c r="M18" s="166">
        <f t="shared" si="27"/>
        <v>18.622</v>
      </c>
      <c r="N18" s="167">
        <f t="shared" si="28"/>
        <v>0.161</v>
      </c>
      <c r="O18" s="167">
        <f t="shared" si="29"/>
        <v>6.0380000000000003</v>
      </c>
      <c r="P18" s="168">
        <f t="shared" si="30"/>
        <v>0</v>
      </c>
      <c r="Q18" s="169">
        <f t="shared" si="31"/>
        <v>72</v>
      </c>
      <c r="R18" s="170">
        <f t="shared" si="32"/>
        <v>24.116615337556087</v>
      </c>
      <c r="S18" s="142">
        <f t="shared" si="33"/>
        <v>9</v>
      </c>
      <c r="T18" s="142">
        <f t="shared" si="34"/>
        <v>337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210</v>
      </c>
      <c r="Z18" t="s">
        <v>142</v>
      </c>
      <c r="AA18" t="s">
        <v>48</v>
      </c>
      <c r="AB18">
        <v>507</v>
      </c>
      <c r="AC18" s="1">
        <v>5581.2240000000002</v>
      </c>
      <c r="AD18" s="1">
        <v>3187.9070000000002</v>
      </c>
      <c r="AE18" s="28">
        <v>1.7509999999999999</v>
      </c>
      <c r="AF18">
        <v>2.5</v>
      </c>
      <c r="AG18">
        <v>18.622</v>
      </c>
      <c r="AH18">
        <v>368.88876199999999</v>
      </c>
      <c r="AI18">
        <v>2.947381</v>
      </c>
      <c r="AJ18">
        <v>134.51487599999999</v>
      </c>
      <c r="AK18">
        <v>1325</v>
      </c>
      <c r="AL18">
        <v>9</v>
      </c>
      <c r="AM18">
        <v>337</v>
      </c>
      <c r="AN18">
        <v>72</v>
      </c>
      <c r="AO18">
        <v>15.129829000000001</v>
      </c>
      <c r="AP18">
        <v>578.1</v>
      </c>
      <c r="AQ18">
        <v>0</v>
      </c>
      <c r="AR18">
        <v>4</v>
      </c>
      <c r="AS18">
        <v>1042</v>
      </c>
      <c r="AT18">
        <v>0.161</v>
      </c>
      <c r="AU18">
        <v>6.0380000000000003</v>
      </c>
      <c r="AV18">
        <v>46854</v>
      </c>
      <c r="AW18">
        <v>0</v>
      </c>
      <c r="AX18" s="29">
        <v>0.62</v>
      </c>
      <c r="AY18">
        <v>0.70039999999999991</v>
      </c>
      <c r="AZ18" t="s">
        <v>70</v>
      </c>
      <c r="BA18" t="s">
        <v>197</v>
      </c>
      <c r="BB18">
        <v>10</v>
      </c>
      <c r="BC18" t="s">
        <v>852</v>
      </c>
      <c r="BD18">
        <v>6</v>
      </c>
      <c r="BE18">
        <v>73196.127999999997</v>
      </c>
      <c r="BF18">
        <v>7.6250262855434112E-2</v>
      </c>
      <c r="BG18">
        <v>5.3405684103946048E-2</v>
      </c>
      <c r="BH18">
        <v>484811.29299999995</v>
      </c>
      <c r="BI18">
        <v>1.1512157576741927E-2</v>
      </c>
      <c r="BJ18">
        <v>8.0631151667500452E-3</v>
      </c>
      <c r="BK18">
        <v>1</v>
      </c>
      <c r="BL18" t="s">
        <v>70</v>
      </c>
      <c r="BM18">
        <v>0</v>
      </c>
      <c r="BN18" t="s">
        <v>800</v>
      </c>
    </row>
    <row r="19" spans="1:66">
      <c r="A19" s="143" t="str">
        <f t="shared" si="20"/>
        <v>동화운수</v>
      </c>
      <c r="B19" s="143" t="str">
        <f t="shared" si="1"/>
        <v>10</v>
      </c>
      <c r="C19" s="144" t="str">
        <f t="shared" si="21"/>
        <v>70바1935</v>
      </c>
      <c r="D19" s="132" t="str">
        <f t="shared" si="22"/>
        <v>대형</v>
      </c>
      <c r="E19" s="128" t="str">
        <f t="shared" si="16"/>
        <v>F</v>
      </c>
      <c r="F19" s="151">
        <f t="shared" si="17"/>
        <v>0.79652173913043489</v>
      </c>
      <c r="G19" s="152">
        <f t="shared" si="18"/>
        <v>1.8320000000000001</v>
      </c>
      <c r="H19" s="153">
        <f t="shared" si="19"/>
        <v>2.2999999999999998</v>
      </c>
      <c r="I19" s="154">
        <f t="shared" si="23"/>
        <v>5164.4949999999999</v>
      </c>
      <c r="J19" s="155">
        <f t="shared" si="24"/>
        <v>1.6748456557624337E-2</v>
      </c>
      <c r="K19" s="155">
        <f t="shared" si="25"/>
        <v>0.35140706077152017</v>
      </c>
      <c r="L19" s="155">
        <f t="shared" si="26"/>
        <v>0.18336739603775393</v>
      </c>
      <c r="M19" s="156">
        <f t="shared" si="27"/>
        <v>14.483000000000001</v>
      </c>
      <c r="N19" s="157">
        <f t="shared" si="28"/>
        <v>0</v>
      </c>
      <c r="O19" s="157">
        <f t="shared" si="29"/>
        <v>8.3260000000000005</v>
      </c>
      <c r="P19" s="158">
        <f t="shared" si="30"/>
        <v>0</v>
      </c>
      <c r="Q19" s="159">
        <f t="shared" si="31"/>
        <v>69</v>
      </c>
      <c r="R19" s="160">
        <f t="shared" si="32"/>
        <v>23.424806129435641</v>
      </c>
      <c r="S19" s="145">
        <f t="shared" si="33"/>
        <v>0</v>
      </c>
      <c r="T19" s="145">
        <f t="shared" si="34"/>
        <v>430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212</v>
      </c>
      <c r="Z19" s="4" t="s">
        <v>142</v>
      </c>
      <c r="AA19" s="4" t="s">
        <v>48</v>
      </c>
      <c r="AB19" s="4">
        <v>507</v>
      </c>
      <c r="AC19" s="4">
        <v>5164.4949999999999</v>
      </c>
      <c r="AD19" s="4">
        <v>2819.0569999999998</v>
      </c>
      <c r="AE19" s="4">
        <v>1.8320000000000001</v>
      </c>
      <c r="AF19" s="4">
        <v>2.2999999999999998</v>
      </c>
      <c r="AG19" s="4">
        <v>14.483000000000001</v>
      </c>
      <c r="AH19" s="4">
        <v>348.93268999999998</v>
      </c>
      <c r="AI19" s="4">
        <v>5.8440839999999996</v>
      </c>
      <c r="AJ19" s="4">
        <v>122.617411</v>
      </c>
      <c r="AK19" s="4">
        <v>947</v>
      </c>
      <c r="AL19" s="4">
        <v>0</v>
      </c>
      <c r="AM19" s="4">
        <v>430</v>
      </c>
      <c r="AN19" s="4">
        <v>69</v>
      </c>
      <c r="AO19" s="4">
        <v>14.800834</v>
      </c>
      <c r="AP19" s="4">
        <v>246.7</v>
      </c>
      <c r="AQ19" s="4">
        <v>0</v>
      </c>
      <c r="AR19" s="4">
        <v>30</v>
      </c>
      <c r="AS19" s="4">
        <v>5706</v>
      </c>
      <c r="AT19" s="4">
        <v>0</v>
      </c>
      <c r="AU19" s="4">
        <v>8.3260000000000005</v>
      </c>
      <c r="AV19" s="4">
        <v>42406</v>
      </c>
      <c r="AW19" s="4">
        <v>0</v>
      </c>
      <c r="AX19" s="30">
        <v>0.56000000000000005</v>
      </c>
      <c r="AY19">
        <v>0.79652173913043489</v>
      </c>
      <c r="AZ19" t="s">
        <v>70</v>
      </c>
      <c r="BA19" t="s">
        <v>197</v>
      </c>
      <c r="BB19">
        <v>1</v>
      </c>
      <c r="BC19" t="s">
        <v>202</v>
      </c>
      <c r="BD19">
        <v>8</v>
      </c>
      <c r="BE19">
        <v>73196.127999999997</v>
      </c>
      <c r="BF19">
        <v>7.0556942574885928E-2</v>
      </c>
      <c r="BG19">
        <v>5.6200138607474366E-2</v>
      </c>
      <c r="BH19">
        <v>484811.29299999995</v>
      </c>
      <c r="BI19">
        <v>1.0652588078223666E-2</v>
      </c>
      <c r="BJ19">
        <v>8.4850179823068514E-3</v>
      </c>
      <c r="BK19">
        <v>1</v>
      </c>
      <c r="BL19" t="s">
        <v>67</v>
      </c>
      <c r="BM19">
        <v>-1</v>
      </c>
      <c r="BN19" t="s">
        <v>799</v>
      </c>
    </row>
    <row r="20" spans="1:66">
      <c r="A20" s="140" t="str">
        <f t="shared" si="20"/>
        <v>동화운수</v>
      </c>
      <c r="B20" s="140" t="str">
        <f t="shared" si="1"/>
        <v>10</v>
      </c>
      <c r="C20" s="141" t="str">
        <f t="shared" si="21"/>
        <v>70바1940</v>
      </c>
      <c r="D20" s="115" t="str">
        <f t="shared" si="22"/>
        <v>대형</v>
      </c>
      <c r="E20" s="111" t="str">
        <f t="shared" si="16"/>
        <v>C</v>
      </c>
      <c r="F20" s="161">
        <f t="shared" si="17"/>
        <v>0.85772727272727267</v>
      </c>
      <c r="G20" s="162">
        <f t="shared" si="18"/>
        <v>1.887</v>
      </c>
      <c r="H20" s="163">
        <f t="shared" si="19"/>
        <v>2.2000000000000002</v>
      </c>
      <c r="I20" s="164">
        <f t="shared" si="23"/>
        <v>4626.0039999999999</v>
      </c>
      <c r="J20" s="165">
        <f t="shared" si="24"/>
        <v>2.3765561445459688E-2</v>
      </c>
      <c r="K20" s="165">
        <f t="shared" si="25"/>
        <v>0.36798546000099464</v>
      </c>
      <c r="L20" s="165">
        <f t="shared" si="26"/>
        <v>0.18633792793953485</v>
      </c>
      <c r="M20" s="166">
        <f t="shared" si="27"/>
        <v>14.694000000000001</v>
      </c>
      <c r="N20" s="167">
        <f t="shared" si="28"/>
        <v>0</v>
      </c>
      <c r="O20" s="167">
        <f t="shared" si="29"/>
        <v>14.093999999999999</v>
      </c>
      <c r="P20" s="168">
        <f t="shared" si="30"/>
        <v>0</v>
      </c>
      <c r="Q20" s="169">
        <f t="shared" si="31"/>
        <v>85</v>
      </c>
      <c r="R20" s="170">
        <f t="shared" si="32"/>
        <v>24.359841968479103</v>
      </c>
      <c r="S20" s="142">
        <f t="shared" si="33"/>
        <v>0</v>
      </c>
      <c r="T20" s="142">
        <f t="shared" si="34"/>
        <v>652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213</v>
      </c>
      <c r="Z20" t="s">
        <v>142</v>
      </c>
      <c r="AA20" t="s">
        <v>48</v>
      </c>
      <c r="AB20">
        <v>507</v>
      </c>
      <c r="AC20" s="1">
        <v>4626.0039999999999</v>
      </c>
      <c r="AD20" s="1">
        <v>2452.0450000000001</v>
      </c>
      <c r="AE20" s="28">
        <v>1.887</v>
      </c>
      <c r="AF20">
        <v>2.2000000000000002</v>
      </c>
      <c r="AG20">
        <v>14.694000000000001</v>
      </c>
      <c r="AH20">
        <v>312.212401</v>
      </c>
      <c r="AI20">
        <v>7.4199029999999997</v>
      </c>
      <c r="AJ20">
        <v>114.889624</v>
      </c>
      <c r="AK20">
        <v>862</v>
      </c>
      <c r="AL20">
        <v>0</v>
      </c>
      <c r="AM20">
        <v>652</v>
      </c>
      <c r="AN20">
        <v>85</v>
      </c>
      <c r="AO20">
        <v>14.816848</v>
      </c>
      <c r="AP20">
        <v>304.39999999999998</v>
      </c>
      <c r="AQ20">
        <v>0</v>
      </c>
      <c r="AR20">
        <v>32</v>
      </c>
      <c r="AS20">
        <v>8930</v>
      </c>
      <c r="AT20">
        <v>0</v>
      </c>
      <c r="AU20">
        <v>14.093999999999999</v>
      </c>
      <c r="AV20">
        <v>41594</v>
      </c>
      <c r="AW20">
        <v>0</v>
      </c>
      <c r="AX20" s="29">
        <v>0.56000000000000005</v>
      </c>
      <c r="AY20">
        <v>0.85772727272727267</v>
      </c>
      <c r="AZ20" t="s">
        <v>69</v>
      </c>
      <c r="BA20" t="s">
        <v>197</v>
      </c>
      <c r="BB20">
        <v>1</v>
      </c>
      <c r="BC20" t="s">
        <v>728</v>
      </c>
      <c r="BD20">
        <v>11</v>
      </c>
      <c r="BE20">
        <v>73196.127999999997</v>
      </c>
      <c r="BF20">
        <v>6.320011900083021E-2</v>
      </c>
      <c r="BG20">
        <v>5.4208465706621183E-2</v>
      </c>
      <c r="BH20">
        <v>484811.29299999995</v>
      </c>
      <c r="BI20">
        <v>9.5418651891840331E-3</v>
      </c>
      <c r="BJ20">
        <v>8.1843180054501224E-3</v>
      </c>
      <c r="BK20">
        <v>1</v>
      </c>
      <c r="BL20" t="s">
        <v>69</v>
      </c>
      <c r="BM20">
        <v>0</v>
      </c>
      <c r="BN20" t="s">
        <v>800</v>
      </c>
    </row>
    <row r="21" spans="1:66">
      <c r="A21" s="143" t="str">
        <f t="shared" si="20"/>
        <v>동화운수</v>
      </c>
      <c r="B21" s="143" t="str">
        <f t="shared" si="1"/>
        <v>2</v>
      </c>
      <c r="C21" s="144" t="str">
        <f t="shared" si="21"/>
        <v>70바1803</v>
      </c>
      <c r="D21" s="132" t="str">
        <f t="shared" si="22"/>
        <v>저상</v>
      </c>
      <c r="E21" s="128" t="str">
        <f t="shared" si="16"/>
        <v>D</v>
      </c>
      <c r="F21" s="151">
        <f t="shared" si="17"/>
        <v>0.82857142857142851</v>
      </c>
      <c r="G21" s="152">
        <f t="shared" si="18"/>
        <v>1.74</v>
      </c>
      <c r="H21" s="153">
        <f t="shared" si="19"/>
        <v>2.1</v>
      </c>
      <c r="I21" s="154">
        <f t="shared" si="23"/>
        <v>3380.36</v>
      </c>
      <c r="J21" s="155">
        <f t="shared" si="24"/>
        <v>1.8489203351478432E-2</v>
      </c>
      <c r="K21" s="155">
        <f t="shared" si="25"/>
        <v>0.34072575546307327</v>
      </c>
      <c r="L21" s="155">
        <f t="shared" si="26"/>
        <v>0.27541445289850786</v>
      </c>
      <c r="M21" s="156">
        <f t="shared" si="27"/>
        <v>17.632000000000001</v>
      </c>
      <c r="N21" s="157">
        <f t="shared" si="28"/>
        <v>5.8999999999999997E-2</v>
      </c>
      <c r="O21" s="157">
        <f t="shared" si="29"/>
        <v>22.896999999999998</v>
      </c>
      <c r="P21" s="158">
        <f t="shared" si="30"/>
        <v>0</v>
      </c>
      <c r="Q21" s="159">
        <f t="shared" si="31"/>
        <v>75</v>
      </c>
      <c r="R21" s="160">
        <f t="shared" si="32"/>
        <v>25.509570722514546</v>
      </c>
      <c r="S21" s="145">
        <f t="shared" si="33"/>
        <v>2</v>
      </c>
      <c r="T21" s="145">
        <f t="shared" si="34"/>
        <v>774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214</v>
      </c>
      <c r="Z21" t="s">
        <v>215</v>
      </c>
      <c r="AA21" t="s">
        <v>48</v>
      </c>
      <c r="AB21">
        <v>507</v>
      </c>
      <c r="AC21" s="1">
        <v>3380.36</v>
      </c>
      <c r="AD21" s="1">
        <v>1942.9380000000001</v>
      </c>
      <c r="AE21" s="28">
        <v>1.74</v>
      </c>
      <c r="AF21">
        <v>2.1</v>
      </c>
      <c r="AG21">
        <v>17.632000000000001</v>
      </c>
      <c r="AH21">
        <v>206.79852600000001</v>
      </c>
      <c r="AI21">
        <v>3.8235399999999999</v>
      </c>
      <c r="AJ21">
        <v>70.461584000000002</v>
      </c>
      <c r="AK21">
        <v>931</v>
      </c>
      <c r="AL21">
        <v>2</v>
      </c>
      <c r="AM21">
        <v>774</v>
      </c>
      <c r="AN21">
        <v>75</v>
      </c>
      <c r="AO21">
        <v>16.346150999999999</v>
      </c>
      <c r="AP21">
        <v>1131.7</v>
      </c>
      <c r="AQ21">
        <v>0</v>
      </c>
      <c r="AR21">
        <v>4</v>
      </c>
      <c r="AS21">
        <v>868</v>
      </c>
      <c r="AT21">
        <v>5.8999999999999997E-2</v>
      </c>
      <c r="AU21">
        <v>22.896999999999998</v>
      </c>
      <c r="AV21">
        <v>26998</v>
      </c>
      <c r="AW21">
        <v>0</v>
      </c>
      <c r="AX21" s="29">
        <v>0.56000000000000005</v>
      </c>
      <c r="AY21">
        <v>0.82857142857142851</v>
      </c>
      <c r="AZ21" t="s">
        <v>67</v>
      </c>
      <c r="BA21" t="s">
        <v>124</v>
      </c>
      <c r="BB21">
        <v>6</v>
      </c>
      <c r="BC21" t="s">
        <v>766</v>
      </c>
      <c r="BD21">
        <v>11</v>
      </c>
      <c r="BE21">
        <v>125417.647</v>
      </c>
      <c r="BF21">
        <v>2.6952825865087394E-2</v>
      </c>
      <c r="BG21">
        <v>2.2332341431072409E-2</v>
      </c>
      <c r="BH21">
        <v>484811.29299999995</v>
      </c>
      <c r="BI21">
        <v>6.9725273499353091E-3</v>
      </c>
      <c r="BJ21">
        <v>5.7772369470892558E-3</v>
      </c>
      <c r="BK21">
        <v>1</v>
      </c>
      <c r="BL21" t="s">
        <v>67</v>
      </c>
      <c r="BM21">
        <v>0</v>
      </c>
      <c r="BN21" t="s">
        <v>800</v>
      </c>
    </row>
    <row r="22" spans="1:66">
      <c r="A22" s="140" t="str">
        <f t="shared" si="20"/>
        <v>동화운수</v>
      </c>
      <c r="B22" s="140" t="str">
        <f t="shared" si="1"/>
        <v>2</v>
      </c>
      <c r="C22" s="141" t="str">
        <f t="shared" si="21"/>
        <v>70바1809</v>
      </c>
      <c r="D22" s="115" t="str">
        <f t="shared" si="22"/>
        <v>대형</v>
      </c>
      <c r="E22" s="111" t="str">
        <f t="shared" si="16"/>
        <v>B</v>
      </c>
      <c r="F22" s="161">
        <f t="shared" si="17"/>
        <v>0.91</v>
      </c>
      <c r="G22" s="162">
        <f t="shared" si="18"/>
        <v>1.911</v>
      </c>
      <c r="H22" s="163">
        <f t="shared" si="19"/>
        <v>2.1</v>
      </c>
      <c r="I22" s="164">
        <f t="shared" si="23"/>
        <v>5267.6509999999998</v>
      </c>
      <c r="J22" s="165">
        <f t="shared" si="24"/>
        <v>2.4094033284992895E-2</v>
      </c>
      <c r="K22" s="165">
        <f t="shared" si="25"/>
        <v>0.38154674122531002</v>
      </c>
      <c r="L22" s="165">
        <f t="shared" si="26"/>
        <v>0.19553307536888834</v>
      </c>
      <c r="M22" s="166">
        <f t="shared" si="27"/>
        <v>15.802</v>
      </c>
      <c r="N22" s="167">
        <f t="shared" si="28"/>
        <v>1.9E-2</v>
      </c>
      <c r="O22" s="167">
        <f t="shared" si="29"/>
        <v>19.515000000000001</v>
      </c>
      <c r="P22" s="168">
        <f t="shared" si="30"/>
        <v>0</v>
      </c>
      <c r="Q22" s="169">
        <f t="shared" si="31"/>
        <v>73</v>
      </c>
      <c r="R22" s="170">
        <f t="shared" si="32"/>
        <v>24.207976434464396</v>
      </c>
      <c r="S22" s="142">
        <f t="shared" si="33"/>
        <v>1</v>
      </c>
      <c r="T22" s="142">
        <f t="shared" si="34"/>
        <v>1028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216</v>
      </c>
      <c r="Z22" s="4" t="s">
        <v>142</v>
      </c>
      <c r="AA22" s="4" t="s">
        <v>48</v>
      </c>
      <c r="AB22" s="4">
        <v>507</v>
      </c>
      <c r="AC22" s="4">
        <v>5267.6509999999998</v>
      </c>
      <c r="AD22" s="4">
        <v>2756.3519999999999</v>
      </c>
      <c r="AE22" s="4">
        <v>1.911</v>
      </c>
      <c r="AF22" s="4">
        <v>2.1</v>
      </c>
      <c r="AG22" s="4">
        <v>15.802</v>
      </c>
      <c r="AH22" s="4">
        <v>366.10823499999998</v>
      </c>
      <c r="AI22" s="4">
        <v>8.8210239999999995</v>
      </c>
      <c r="AJ22" s="4">
        <v>139.68740399999999</v>
      </c>
      <c r="AK22" s="4">
        <v>1030</v>
      </c>
      <c r="AL22" s="4">
        <v>1</v>
      </c>
      <c r="AM22" s="4">
        <v>1028</v>
      </c>
      <c r="AN22" s="4">
        <v>73</v>
      </c>
      <c r="AO22" s="4">
        <v>14.388234000000001</v>
      </c>
      <c r="AP22" s="4">
        <v>1390.7</v>
      </c>
      <c r="AQ22" s="4">
        <v>0</v>
      </c>
      <c r="AR22" s="4">
        <v>35</v>
      </c>
      <c r="AS22" s="4">
        <v>8137</v>
      </c>
      <c r="AT22" s="4">
        <v>1.9E-2</v>
      </c>
      <c r="AU22" s="4">
        <v>19.515000000000001</v>
      </c>
      <c r="AV22" s="4">
        <v>45263</v>
      </c>
      <c r="AW22" s="4">
        <v>0</v>
      </c>
      <c r="AX22" s="30">
        <v>0.6</v>
      </c>
      <c r="AY22">
        <v>0.91</v>
      </c>
      <c r="AZ22" t="s">
        <v>68</v>
      </c>
      <c r="BA22" t="s">
        <v>124</v>
      </c>
      <c r="BB22">
        <v>1</v>
      </c>
      <c r="BC22" t="s">
        <v>219</v>
      </c>
      <c r="BD22">
        <v>10</v>
      </c>
      <c r="BE22">
        <v>125417.647</v>
      </c>
      <c r="BF22">
        <v>4.2000875682191678E-2</v>
      </c>
      <c r="BG22">
        <v>3.8220796870794431E-2</v>
      </c>
      <c r="BH22">
        <v>484811.29299999995</v>
      </c>
      <c r="BI22">
        <v>1.0865363649852109E-2</v>
      </c>
      <c r="BJ22">
        <v>9.8874809213654203E-3</v>
      </c>
      <c r="BK22">
        <v>1</v>
      </c>
      <c r="BL22" t="s">
        <v>69</v>
      </c>
      <c r="BM22">
        <v>1</v>
      </c>
      <c r="BN22" t="s">
        <v>805</v>
      </c>
    </row>
    <row r="23" spans="1:66">
      <c r="A23" s="143" t="str">
        <f t="shared" si="20"/>
        <v>동화운수</v>
      </c>
      <c r="B23" s="143" t="str">
        <f t="shared" si="1"/>
        <v>2</v>
      </c>
      <c r="C23" s="144" t="str">
        <f t="shared" si="21"/>
        <v>70바1815</v>
      </c>
      <c r="D23" s="132" t="str">
        <f t="shared" si="22"/>
        <v>대형</v>
      </c>
      <c r="E23" s="128" t="str">
        <f t="shared" si="16"/>
        <v>D</v>
      </c>
      <c r="F23" s="151">
        <f t="shared" si="17"/>
        <v>0.81291666666666673</v>
      </c>
      <c r="G23" s="152">
        <f t="shared" si="18"/>
        <v>1.9510000000000001</v>
      </c>
      <c r="H23" s="153">
        <f t="shared" si="19"/>
        <v>2.4</v>
      </c>
      <c r="I23" s="154">
        <f t="shared" si="23"/>
        <v>5614.7079999999996</v>
      </c>
      <c r="J23" s="155">
        <f t="shared" si="24"/>
        <v>1.6662442168711083E-2</v>
      </c>
      <c r="K23" s="155">
        <f t="shared" si="25"/>
        <v>0.34354697782491261</v>
      </c>
      <c r="L23" s="155">
        <f t="shared" si="26"/>
        <v>0.13927705590388673</v>
      </c>
      <c r="M23" s="156">
        <f t="shared" si="27"/>
        <v>12.622999999999999</v>
      </c>
      <c r="N23" s="157">
        <f t="shared" si="28"/>
        <v>1.7999999999999999E-2</v>
      </c>
      <c r="O23" s="157">
        <f t="shared" si="29"/>
        <v>22.138000000000002</v>
      </c>
      <c r="P23" s="158">
        <f t="shared" si="30"/>
        <v>0</v>
      </c>
      <c r="Q23" s="159">
        <f t="shared" si="31"/>
        <v>73</v>
      </c>
      <c r="R23" s="160">
        <f t="shared" si="32"/>
        <v>22.792064750204247</v>
      </c>
      <c r="S23" s="145">
        <f t="shared" si="33"/>
        <v>1</v>
      </c>
      <c r="T23" s="145">
        <f t="shared" si="34"/>
        <v>1243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217</v>
      </c>
      <c r="Z23" t="s">
        <v>142</v>
      </c>
      <c r="AA23" t="s">
        <v>48</v>
      </c>
      <c r="AB23">
        <v>507</v>
      </c>
      <c r="AC23" s="1">
        <v>5614.7079999999996</v>
      </c>
      <c r="AD23" s="1">
        <v>2877.2060000000001</v>
      </c>
      <c r="AE23" s="28">
        <v>1.9510000000000001</v>
      </c>
      <c r="AF23">
        <v>2.4</v>
      </c>
      <c r="AG23">
        <v>12.622999999999999</v>
      </c>
      <c r="AH23">
        <v>385.03983599999998</v>
      </c>
      <c r="AI23">
        <v>6.4157039999999999</v>
      </c>
      <c r="AJ23">
        <v>132.27927199999999</v>
      </c>
      <c r="AK23">
        <v>782</v>
      </c>
      <c r="AL23">
        <v>1</v>
      </c>
      <c r="AM23">
        <v>1243</v>
      </c>
      <c r="AN23">
        <v>73</v>
      </c>
      <c r="AO23">
        <v>14.582148</v>
      </c>
      <c r="AP23">
        <v>627.20000000000005</v>
      </c>
      <c r="AQ23">
        <v>0</v>
      </c>
      <c r="AR23">
        <v>13</v>
      </c>
      <c r="AS23">
        <v>1791</v>
      </c>
      <c r="AT23">
        <v>1.7999999999999999E-2</v>
      </c>
      <c r="AU23">
        <v>22.138000000000002</v>
      </c>
      <c r="AV23">
        <v>40982</v>
      </c>
      <c r="AW23">
        <v>0</v>
      </c>
      <c r="AX23" s="29">
        <v>0.56000000000000005</v>
      </c>
      <c r="AY23">
        <v>0.81291666666666673</v>
      </c>
      <c r="AZ23" t="s">
        <v>67</v>
      </c>
      <c r="BA23" t="s">
        <v>124</v>
      </c>
      <c r="BB23">
        <v>13</v>
      </c>
      <c r="BC23" t="s">
        <v>853</v>
      </c>
      <c r="BD23">
        <v>14</v>
      </c>
      <c r="BE23">
        <v>125417.647</v>
      </c>
      <c r="BF23">
        <v>4.476808594567238E-2</v>
      </c>
      <c r="BG23">
        <v>3.6392723200002842E-2</v>
      </c>
      <c r="BH23">
        <v>484811.29299999995</v>
      </c>
      <c r="BI23">
        <v>1.1581223624673282E-2</v>
      </c>
      <c r="BJ23">
        <v>9.4145697048906556E-3</v>
      </c>
      <c r="BK23">
        <v>1</v>
      </c>
      <c r="BL23" t="s">
        <v>67</v>
      </c>
      <c r="BM23">
        <v>0</v>
      </c>
      <c r="BN23" t="s">
        <v>800</v>
      </c>
    </row>
    <row r="24" spans="1:66">
      <c r="A24" s="140" t="str">
        <f t="shared" si="20"/>
        <v>동화운수</v>
      </c>
      <c r="B24" s="140" t="str">
        <f t="shared" si="1"/>
        <v>2</v>
      </c>
      <c r="C24" s="141" t="str">
        <f t="shared" si="21"/>
        <v>70바1816</v>
      </c>
      <c r="D24" s="115" t="str">
        <f t="shared" si="22"/>
        <v>대형</v>
      </c>
      <c r="E24" s="111" t="str">
        <f t="shared" si="16"/>
        <v>D</v>
      </c>
      <c r="F24" s="161">
        <f t="shared" si="17"/>
        <v>0.81826086956521737</v>
      </c>
      <c r="G24" s="162">
        <f t="shared" si="18"/>
        <v>1.8819999999999999</v>
      </c>
      <c r="H24" s="163">
        <f t="shared" si="19"/>
        <v>2.2999999999999998</v>
      </c>
      <c r="I24" s="164">
        <f t="shared" si="23"/>
        <v>1154.2760000000001</v>
      </c>
      <c r="J24" s="165">
        <f t="shared" si="24"/>
        <v>2.2120947889439878E-2</v>
      </c>
      <c r="K24" s="165">
        <f t="shared" si="25"/>
        <v>0.35883957732604033</v>
      </c>
      <c r="L24" s="165">
        <f t="shared" si="26"/>
        <v>0.16633803353790599</v>
      </c>
      <c r="M24" s="166">
        <f t="shared" si="27"/>
        <v>15.64</v>
      </c>
      <c r="N24" s="167">
        <f t="shared" si="28"/>
        <v>8.6999999999999994E-2</v>
      </c>
      <c r="O24" s="167">
        <f t="shared" si="29"/>
        <v>15.247999999999999</v>
      </c>
      <c r="P24" s="168">
        <f t="shared" si="30"/>
        <v>0</v>
      </c>
      <c r="Q24" s="169">
        <f t="shared" si="31"/>
        <v>67</v>
      </c>
      <c r="R24" s="170">
        <f t="shared" si="32"/>
        <v>25.370389451817637</v>
      </c>
      <c r="S24" s="142">
        <f t="shared" si="33"/>
        <v>1</v>
      </c>
      <c r="T24" s="142">
        <f t="shared" si="34"/>
        <v>176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218</v>
      </c>
      <c r="Z24" t="s">
        <v>142</v>
      </c>
      <c r="AA24" t="s">
        <v>48</v>
      </c>
      <c r="AB24">
        <v>507</v>
      </c>
      <c r="AC24" s="1">
        <v>1154.2760000000001</v>
      </c>
      <c r="AD24" s="1">
        <v>613.20100000000002</v>
      </c>
      <c r="AE24" s="28">
        <v>1.8819999999999999</v>
      </c>
      <c r="AF24">
        <v>2.2999999999999998</v>
      </c>
      <c r="AG24">
        <v>15.64</v>
      </c>
      <c r="AH24">
        <v>73.496082000000001</v>
      </c>
      <c r="AI24">
        <v>1.6258030000000001</v>
      </c>
      <c r="AJ24">
        <v>26.373303</v>
      </c>
      <c r="AK24">
        <v>192</v>
      </c>
      <c r="AL24">
        <v>1</v>
      </c>
      <c r="AM24">
        <v>176</v>
      </c>
      <c r="AN24">
        <v>67</v>
      </c>
      <c r="AO24">
        <v>15.705272000000001</v>
      </c>
      <c r="AP24">
        <v>485.3</v>
      </c>
      <c r="AQ24">
        <v>0</v>
      </c>
      <c r="AR24">
        <v>8</v>
      </c>
      <c r="AS24">
        <v>2632</v>
      </c>
      <c r="AT24">
        <v>8.6999999999999994E-2</v>
      </c>
      <c r="AU24">
        <v>15.247999999999999</v>
      </c>
      <c r="AV24">
        <v>10256</v>
      </c>
      <c r="AW24">
        <v>0</v>
      </c>
      <c r="AX24" s="29">
        <v>0.56000000000000005</v>
      </c>
      <c r="AY24">
        <v>0.81826086956521737</v>
      </c>
      <c r="AZ24" t="s">
        <v>67</v>
      </c>
      <c r="BA24" t="s">
        <v>124</v>
      </c>
      <c r="BB24">
        <v>10</v>
      </c>
      <c r="BC24" t="s">
        <v>768</v>
      </c>
      <c r="BD24">
        <v>15</v>
      </c>
      <c r="BE24">
        <v>125417.647</v>
      </c>
      <c r="BF24">
        <v>9.2034576282554563E-3</v>
      </c>
      <c r="BG24">
        <v>7.5308292419029432E-3</v>
      </c>
      <c r="BH24">
        <v>484811.29299999995</v>
      </c>
      <c r="BI24">
        <v>2.3808768827503369E-3</v>
      </c>
      <c r="BJ24">
        <v>1.9481783884070147E-3</v>
      </c>
      <c r="BK24">
        <v>1</v>
      </c>
      <c r="BL24" t="s">
        <v>67</v>
      </c>
      <c r="BM24">
        <v>0</v>
      </c>
      <c r="BN24" t="s">
        <v>800</v>
      </c>
    </row>
    <row r="25" spans="1:66">
      <c r="A25" s="143" t="str">
        <f t="shared" si="20"/>
        <v>동화운수</v>
      </c>
      <c r="B25" s="143" t="str">
        <f t="shared" si="1"/>
        <v>2</v>
      </c>
      <c r="C25" s="144" t="str">
        <f t="shared" si="21"/>
        <v>70바1817</v>
      </c>
      <c r="D25" s="132" t="str">
        <f t="shared" si="22"/>
        <v>대형</v>
      </c>
      <c r="E25" s="128" t="str">
        <f t="shared" si="16"/>
        <v>F</v>
      </c>
      <c r="F25" s="151">
        <f t="shared" si="17"/>
        <v>0.79863636363636348</v>
      </c>
      <c r="G25" s="152">
        <f t="shared" si="18"/>
        <v>1.7569999999999999</v>
      </c>
      <c r="H25" s="153">
        <f t="shared" si="19"/>
        <v>2.2000000000000002</v>
      </c>
      <c r="I25" s="154">
        <f t="shared" si="23"/>
        <v>3146.91</v>
      </c>
      <c r="J25" s="155">
        <f t="shared" si="24"/>
        <v>2.5129879535170832E-2</v>
      </c>
      <c r="K25" s="155">
        <f t="shared" si="25"/>
        <v>0.34831269614767607</v>
      </c>
      <c r="L25" s="155">
        <f t="shared" si="26"/>
        <v>0.18843881776091467</v>
      </c>
      <c r="M25" s="156">
        <f t="shared" si="27"/>
        <v>17.167999999999999</v>
      </c>
      <c r="N25" s="157">
        <f t="shared" si="28"/>
        <v>0</v>
      </c>
      <c r="O25" s="157">
        <f t="shared" si="29"/>
        <v>20.050999999999998</v>
      </c>
      <c r="P25" s="158">
        <f t="shared" si="30"/>
        <v>0</v>
      </c>
      <c r="Q25" s="159">
        <f t="shared" si="31"/>
        <v>75</v>
      </c>
      <c r="R25" s="160">
        <f t="shared" si="32"/>
        <v>25.274396274625737</v>
      </c>
      <c r="S25" s="145">
        <f t="shared" si="33"/>
        <v>0</v>
      </c>
      <c r="T25" s="145">
        <f t="shared" si="34"/>
        <v>631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220</v>
      </c>
      <c r="Z25" s="4" t="s">
        <v>142</v>
      </c>
      <c r="AA25" s="4" t="s">
        <v>48</v>
      </c>
      <c r="AB25" s="4">
        <v>507</v>
      </c>
      <c r="AC25" s="4">
        <v>3146.91</v>
      </c>
      <c r="AD25" s="4">
        <v>1791.3150000000001</v>
      </c>
      <c r="AE25" s="4">
        <v>1.7569999999999999</v>
      </c>
      <c r="AF25" s="4">
        <v>2.2000000000000002</v>
      </c>
      <c r="AG25" s="4">
        <v>17.167999999999999</v>
      </c>
      <c r="AH25" s="4">
        <v>198.72049100000001</v>
      </c>
      <c r="AI25" s="4">
        <v>4.9938219999999998</v>
      </c>
      <c r="AJ25" s="4">
        <v>69.21687</v>
      </c>
      <c r="AK25" s="4">
        <v>593</v>
      </c>
      <c r="AL25" s="4">
        <v>0</v>
      </c>
      <c r="AM25" s="4">
        <v>631</v>
      </c>
      <c r="AN25" s="4">
        <v>75</v>
      </c>
      <c r="AO25" s="4">
        <v>15.83586</v>
      </c>
      <c r="AP25" s="4">
        <v>1176</v>
      </c>
      <c r="AQ25" s="4">
        <v>0</v>
      </c>
      <c r="AR25" s="4">
        <v>11</v>
      </c>
      <c r="AS25" s="4">
        <v>2678</v>
      </c>
      <c r="AT25" s="4">
        <v>0</v>
      </c>
      <c r="AU25" s="4">
        <v>20.050999999999998</v>
      </c>
      <c r="AV25" s="4">
        <v>27906</v>
      </c>
      <c r="AW25" s="4">
        <v>0</v>
      </c>
      <c r="AX25" s="30">
        <v>0.56000000000000005</v>
      </c>
      <c r="AY25">
        <v>0.79863636363636348</v>
      </c>
      <c r="AZ25" t="s">
        <v>70</v>
      </c>
      <c r="BA25" t="s">
        <v>124</v>
      </c>
      <c r="BB25">
        <v>2</v>
      </c>
      <c r="BC25" t="s">
        <v>854</v>
      </c>
      <c r="BD25">
        <v>13</v>
      </c>
      <c r="BE25">
        <v>125417.647</v>
      </c>
      <c r="BF25">
        <v>2.5091445065940361E-2</v>
      </c>
      <c r="BG25">
        <v>2.0038940445844186E-2</v>
      </c>
      <c r="BH25">
        <v>484811.29299999995</v>
      </c>
      <c r="BI25">
        <v>6.4909997878287874E-3</v>
      </c>
      <c r="BJ25">
        <v>5.1839484669159892E-3</v>
      </c>
      <c r="BK25">
        <v>1</v>
      </c>
      <c r="BL25" t="s">
        <v>67</v>
      </c>
      <c r="BM25">
        <v>-1</v>
      </c>
      <c r="BN25" t="s">
        <v>799</v>
      </c>
    </row>
    <row r="26" spans="1:66">
      <c r="A26" s="140" t="str">
        <f t="shared" si="20"/>
        <v>동화운수</v>
      </c>
      <c r="B26" s="140" t="str">
        <f t="shared" si="1"/>
        <v>2</v>
      </c>
      <c r="C26" s="141" t="str">
        <f t="shared" si="21"/>
        <v>70바1821</v>
      </c>
      <c r="D26" s="115" t="str">
        <f t="shared" si="22"/>
        <v>대형</v>
      </c>
      <c r="E26" s="111" t="str">
        <f t="shared" si="16"/>
        <v>C</v>
      </c>
      <c r="F26" s="161">
        <f t="shared" si="17"/>
        <v>0.87181818181818171</v>
      </c>
      <c r="G26" s="162">
        <f t="shared" si="18"/>
        <v>1.9179999999999999</v>
      </c>
      <c r="H26" s="163">
        <f t="shared" si="19"/>
        <v>2.2000000000000002</v>
      </c>
      <c r="I26" s="164">
        <f t="shared" si="23"/>
        <v>2398.8270000000002</v>
      </c>
      <c r="J26" s="165">
        <f t="shared" si="24"/>
        <v>9.5333481993353161E-3</v>
      </c>
      <c r="K26" s="165">
        <f t="shared" si="25"/>
        <v>0.3620708605845307</v>
      </c>
      <c r="L26" s="165">
        <f t="shared" si="26"/>
        <v>0.132147920629541</v>
      </c>
      <c r="M26" s="166">
        <f t="shared" si="27"/>
        <v>13.939</v>
      </c>
      <c r="N26" s="167">
        <f t="shared" si="28"/>
        <v>4.2000000000000003E-2</v>
      </c>
      <c r="O26" s="167">
        <f t="shared" si="29"/>
        <v>21.094000000000001</v>
      </c>
      <c r="P26" s="168">
        <f t="shared" si="30"/>
        <v>0</v>
      </c>
      <c r="Q26" s="169">
        <f t="shared" si="31"/>
        <v>69</v>
      </c>
      <c r="R26" s="170">
        <f t="shared" si="32"/>
        <v>23.903799470544975</v>
      </c>
      <c r="S26" s="142">
        <f t="shared" si="33"/>
        <v>1</v>
      </c>
      <c r="T26" s="142">
        <f t="shared" si="34"/>
        <v>506</v>
      </c>
      <c r="U26" t="s">
        <v>118</v>
      </c>
      <c r="V26" s="5" t="s">
        <v>120</v>
      </c>
      <c r="W26" t="s">
        <v>118</v>
      </c>
      <c r="X26" s="5" t="s">
        <v>120</v>
      </c>
      <c r="Y26" t="s">
        <v>729</v>
      </c>
      <c r="Z26" t="s">
        <v>142</v>
      </c>
      <c r="AA26" t="s">
        <v>48</v>
      </c>
      <c r="AB26">
        <v>507</v>
      </c>
      <c r="AC26" s="1">
        <v>2398.8270000000002</v>
      </c>
      <c r="AD26" s="1">
        <v>1250.729</v>
      </c>
      <c r="AE26" s="28">
        <v>1.9179999999999999</v>
      </c>
      <c r="AF26">
        <v>2.2000000000000002</v>
      </c>
      <c r="AG26">
        <v>13.939</v>
      </c>
      <c r="AH26">
        <v>159.697723</v>
      </c>
      <c r="AI26">
        <v>1.522454</v>
      </c>
      <c r="AJ26">
        <v>57.821891999999998</v>
      </c>
      <c r="AK26">
        <v>317</v>
      </c>
      <c r="AL26">
        <v>1</v>
      </c>
      <c r="AM26">
        <v>506</v>
      </c>
      <c r="AN26">
        <v>69</v>
      </c>
      <c r="AO26">
        <v>15.021046</v>
      </c>
      <c r="AP26">
        <v>25.7</v>
      </c>
      <c r="AQ26">
        <v>0</v>
      </c>
      <c r="AR26">
        <v>1</v>
      </c>
      <c r="AS26">
        <v>162</v>
      </c>
      <c r="AT26">
        <v>4.2000000000000003E-2</v>
      </c>
      <c r="AU26">
        <v>21.094000000000001</v>
      </c>
      <c r="AV26">
        <v>20557</v>
      </c>
      <c r="AW26">
        <v>0</v>
      </c>
      <c r="AX26" s="29">
        <v>0.56000000000000005</v>
      </c>
      <c r="AY26">
        <v>0.87181818181818171</v>
      </c>
      <c r="AZ26" t="s">
        <v>69</v>
      </c>
      <c r="BA26" t="s">
        <v>124</v>
      </c>
      <c r="BB26">
        <v>2</v>
      </c>
      <c r="BC26" t="s">
        <v>230</v>
      </c>
      <c r="BD26">
        <v>6</v>
      </c>
      <c r="BE26">
        <v>125417.647</v>
      </c>
      <c r="BF26">
        <v>1.9126710294604717E-2</v>
      </c>
      <c r="BG26">
        <v>1.6675013793205382E-2</v>
      </c>
      <c r="BH26">
        <v>484811.29299999995</v>
      </c>
      <c r="BI26">
        <v>4.9479602365615693E-3</v>
      </c>
      <c r="BJ26">
        <v>4.3137216971477679E-3</v>
      </c>
      <c r="BK26">
        <v>1</v>
      </c>
      <c r="BL26" t="s">
        <v>66</v>
      </c>
      <c r="BM26">
        <v>-2</v>
      </c>
      <c r="BN26" t="s">
        <v>799</v>
      </c>
    </row>
    <row r="27" spans="1:66">
      <c r="A27" s="143" t="str">
        <f t="shared" si="20"/>
        <v>동화운수</v>
      </c>
      <c r="B27" s="143" t="str">
        <f t="shared" si="1"/>
        <v>2</v>
      </c>
      <c r="C27" s="144" t="str">
        <f t="shared" si="21"/>
        <v>70바1845</v>
      </c>
      <c r="D27" s="132" t="str">
        <f t="shared" si="22"/>
        <v>대형</v>
      </c>
      <c r="E27" s="128" t="str">
        <f t="shared" si="16"/>
        <v>F</v>
      </c>
      <c r="F27" s="151">
        <f t="shared" si="17"/>
        <v>0.79083333333333328</v>
      </c>
      <c r="G27" s="152">
        <f t="shared" si="18"/>
        <v>1.8979999999999999</v>
      </c>
      <c r="H27" s="153">
        <f t="shared" si="19"/>
        <v>2.4</v>
      </c>
      <c r="I27" s="154">
        <f t="shared" si="23"/>
        <v>5034.8990000000003</v>
      </c>
      <c r="J27" s="155">
        <f t="shared" si="24"/>
        <v>1.6147546530238095E-2</v>
      </c>
      <c r="K27" s="155">
        <f t="shared" si="25"/>
        <v>0.35295763978119421</v>
      </c>
      <c r="L27" s="155">
        <f t="shared" si="26"/>
        <v>0.15710344934426687</v>
      </c>
      <c r="M27" s="156">
        <f t="shared" si="27"/>
        <v>13.817</v>
      </c>
      <c r="N27" s="157">
        <f t="shared" si="28"/>
        <v>0.02</v>
      </c>
      <c r="O27" s="157">
        <f t="shared" si="29"/>
        <v>6.8719999999999999</v>
      </c>
      <c r="P27" s="158">
        <f t="shared" si="30"/>
        <v>0</v>
      </c>
      <c r="Q27" s="159">
        <f t="shared" si="31"/>
        <v>71</v>
      </c>
      <c r="R27" s="160">
        <f t="shared" si="32"/>
        <v>23.511528580463668</v>
      </c>
      <c r="S27" s="145">
        <f t="shared" si="33"/>
        <v>1</v>
      </c>
      <c r="T27" s="145">
        <f t="shared" si="34"/>
        <v>346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221</v>
      </c>
      <c r="Z27" s="4" t="s">
        <v>142</v>
      </c>
      <c r="AA27" s="4" t="s">
        <v>48</v>
      </c>
      <c r="AB27" s="4">
        <v>507</v>
      </c>
      <c r="AC27" s="4">
        <v>5034.8990000000003</v>
      </c>
      <c r="AD27" s="4">
        <v>2653.2939999999999</v>
      </c>
      <c r="AE27" s="4">
        <v>1.8979999999999999</v>
      </c>
      <c r="AF27" s="4">
        <v>2.4</v>
      </c>
      <c r="AG27" s="4">
        <v>13.817</v>
      </c>
      <c r="AH27" s="4">
        <v>339.43212299999999</v>
      </c>
      <c r="AI27" s="4">
        <v>5.4809960000000002</v>
      </c>
      <c r="AJ27" s="4">
        <v>119.805161</v>
      </c>
      <c r="AK27" s="4">
        <v>791</v>
      </c>
      <c r="AL27" s="4">
        <v>1</v>
      </c>
      <c r="AM27" s="4">
        <v>346</v>
      </c>
      <c r="AN27" s="4">
        <v>71</v>
      </c>
      <c r="AO27" s="4">
        <v>14.833301000000001</v>
      </c>
      <c r="AP27" s="4">
        <v>302.7</v>
      </c>
      <c r="AQ27" s="4">
        <v>0</v>
      </c>
      <c r="AR27" s="4">
        <v>8</v>
      </c>
      <c r="AS27" s="4">
        <v>991</v>
      </c>
      <c r="AT27" s="4">
        <v>0.02</v>
      </c>
      <c r="AU27" s="4">
        <v>6.8719999999999999</v>
      </c>
      <c r="AV27" s="4">
        <v>38892</v>
      </c>
      <c r="AW27" s="4">
        <v>0</v>
      </c>
      <c r="AX27" s="30">
        <v>0.56000000000000005</v>
      </c>
      <c r="AY27">
        <v>0.79083333333333328</v>
      </c>
      <c r="AZ27" t="s">
        <v>70</v>
      </c>
      <c r="BA27" t="s">
        <v>124</v>
      </c>
      <c r="BB27">
        <v>3</v>
      </c>
      <c r="BC27" t="s">
        <v>855</v>
      </c>
      <c r="BD27">
        <v>10</v>
      </c>
      <c r="BE27">
        <v>125417.647</v>
      </c>
      <c r="BF27">
        <v>4.0145060288047027E-2</v>
      </c>
      <c r="BG27">
        <v>3.1748051844463852E-2</v>
      </c>
      <c r="BH27">
        <v>484811.29299999995</v>
      </c>
      <c r="BI27">
        <v>1.0385275823185085E-2</v>
      </c>
      <c r="BJ27">
        <v>8.2130222968355374E-3</v>
      </c>
      <c r="BK27">
        <v>1</v>
      </c>
      <c r="BL27" t="s">
        <v>67</v>
      </c>
      <c r="BM27">
        <v>-1</v>
      </c>
      <c r="BN27" t="s">
        <v>799</v>
      </c>
    </row>
    <row r="28" spans="1:66">
      <c r="A28" s="140" t="str">
        <f t="shared" si="20"/>
        <v>동화운수</v>
      </c>
      <c r="B28" s="140" t="str">
        <f t="shared" si="1"/>
        <v>2</v>
      </c>
      <c r="C28" s="141" t="str">
        <f t="shared" si="21"/>
        <v>70바1847</v>
      </c>
      <c r="D28" s="115" t="str">
        <f t="shared" si="22"/>
        <v>대형</v>
      </c>
      <c r="E28" s="111" t="str">
        <f t="shared" si="16"/>
        <v>F</v>
      </c>
      <c r="F28" s="161">
        <f t="shared" si="17"/>
        <v>0.755</v>
      </c>
      <c r="G28" s="162">
        <f t="shared" si="18"/>
        <v>1.8120000000000001</v>
      </c>
      <c r="H28" s="163">
        <f t="shared" si="19"/>
        <v>2.4</v>
      </c>
      <c r="I28" s="164">
        <f t="shared" si="23"/>
        <v>4713.8320000000003</v>
      </c>
      <c r="J28" s="165">
        <f t="shared" si="24"/>
        <v>1.4090098747931136E-2</v>
      </c>
      <c r="K28" s="165">
        <f t="shared" si="25"/>
        <v>0.35263219776229554</v>
      </c>
      <c r="L28" s="165">
        <f t="shared" si="26"/>
        <v>0.17586541056193772</v>
      </c>
      <c r="M28" s="166">
        <f t="shared" si="27"/>
        <v>13.826000000000001</v>
      </c>
      <c r="N28" s="167">
        <f t="shared" si="28"/>
        <v>0</v>
      </c>
      <c r="O28" s="167">
        <f t="shared" si="29"/>
        <v>10.586</v>
      </c>
      <c r="P28" s="168">
        <f t="shared" si="30"/>
        <v>0</v>
      </c>
      <c r="Q28" s="169">
        <f t="shared" si="31"/>
        <v>74</v>
      </c>
      <c r="R28" s="170">
        <f t="shared" si="32"/>
        <v>23.300065331974817</v>
      </c>
      <c r="S28" s="142">
        <f t="shared" si="33"/>
        <v>0</v>
      </c>
      <c r="T28" s="142">
        <f t="shared" si="34"/>
        <v>499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222</v>
      </c>
      <c r="Z28" s="4" t="s">
        <v>142</v>
      </c>
      <c r="AA28" s="4" t="s">
        <v>48</v>
      </c>
      <c r="AB28" s="4">
        <v>507</v>
      </c>
      <c r="AC28" s="4">
        <v>4713.8320000000003</v>
      </c>
      <c r="AD28" s="4">
        <v>2600.8969999999999</v>
      </c>
      <c r="AE28" s="4">
        <v>1.8120000000000001</v>
      </c>
      <c r="AF28" s="4">
        <v>2.4</v>
      </c>
      <c r="AG28" s="4">
        <v>13.826000000000001</v>
      </c>
      <c r="AH28" s="4">
        <v>319.46461699999998</v>
      </c>
      <c r="AI28" s="4">
        <v>4.5012879999999997</v>
      </c>
      <c r="AJ28" s="4">
        <v>112.65351</v>
      </c>
      <c r="AK28" s="4">
        <v>829</v>
      </c>
      <c r="AL28" s="4">
        <v>0</v>
      </c>
      <c r="AM28" s="4">
        <v>499</v>
      </c>
      <c r="AN28" s="4">
        <v>74</v>
      </c>
      <c r="AO28" s="4">
        <v>14.755411</v>
      </c>
      <c r="AP28" s="4">
        <v>584.1</v>
      </c>
      <c r="AQ28" s="4">
        <v>0</v>
      </c>
      <c r="AR28" s="4">
        <v>6</v>
      </c>
      <c r="AS28" s="4">
        <v>908</v>
      </c>
      <c r="AT28" s="4">
        <v>0</v>
      </c>
      <c r="AU28" s="4">
        <v>10.586</v>
      </c>
      <c r="AV28" s="4">
        <v>40705</v>
      </c>
      <c r="AW28" s="4">
        <v>0</v>
      </c>
      <c r="AX28" s="30">
        <v>0.54</v>
      </c>
      <c r="AY28">
        <v>0.755</v>
      </c>
      <c r="AZ28" t="s">
        <v>70</v>
      </c>
      <c r="BA28" t="s">
        <v>124</v>
      </c>
      <c r="BB28">
        <v>8</v>
      </c>
      <c r="BC28" t="s">
        <v>856</v>
      </c>
      <c r="BD28">
        <v>8</v>
      </c>
      <c r="BE28">
        <v>125417.647</v>
      </c>
      <c r="BF28">
        <v>3.7585077640628996E-2</v>
      </c>
      <c r="BG28">
        <v>2.837673361867489E-2</v>
      </c>
      <c r="BH28">
        <v>484811.29299999995</v>
      </c>
      <c r="BI28">
        <v>9.7230243355738016E-3</v>
      </c>
      <c r="BJ28">
        <v>7.3408833733582205E-3</v>
      </c>
      <c r="BK28">
        <v>1</v>
      </c>
      <c r="BL28" t="s">
        <v>70</v>
      </c>
      <c r="BM28">
        <v>0</v>
      </c>
      <c r="BN28" t="s">
        <v>800</v>
      </c>
    </row>
    <row r="29" spans="1:66">
      <c r="A29" s="143" t="str">
        <f t="shared" si="20"/>
        <v>동화운수</v>
      </c>
      <c r="B29" s="143" t="str">
        <f t="shared" si="1"/>
        <v>2</v>
      </c>
      <c r="C29" s="144" t="str">
        <f t="shared" si="21"/>
        <v>70바1853</v>
      </c>
      <c r="D29" s="132" t="str">
        <f t="shared" si="22"/>
        <v>대형</v>
      </c>
      <c r="E29" s="128" t="str">
        <f t="shared" si="16"/>
        <v>D</v>
      </c>
      <c r="F29" s="151">
        <f t="shared" si="17"/>
        <v>0.83291666666666675</v>
      </c>
      <c r="G29" s="152">
        <f t="shared" si="18"/>
        <v>1.9990000000000001</v>
      </c>
      <c r="H29" s="153">
        <f t="shared" si="19"/>
        <v>2.4</v>
      </c>
      <c r="I29" s="154">
        <f t="shared" si="23"/>
        <v>5727.8909999999996</v>
      </c>
      <c r="J29" s="155">
        <f t="shared" si="24"/>
        <v>7.0812681275456233E-3</v>
      </c>
      <c r="K29" s="155">
        <f t="shared" si="25"/>
        <v>0.35662804712960122</v>
      </c>
      <c r="L29" s="155">
        <f t="shared" si="26"/>
        <v>0.20077197698070723</v>
      </c>
      <c r="M29" s="156">
        <f t="shared" si="27"/>
        <v>15.881</v>
      </c>
      <c r="N29" s="157">
        <f t="shared" si="28"/>
        <v>1.7000000000000001E-2</v>
      </c>
      <c r="O29" s="157">
        <f t="shared" si="29"/>
        <v>12.5</v>
      </c>
      <c r="P29" s="158">
        <f t="shared" si="30"/>
        <v>0</v>
      </c>
      <c r="Q29" s="159">
        <f t="shared" si="31"/>
        <v>73</v>
      </c>
      <c r="R29" s="160">
        <f t="shared" si="32"/>
        <v>24.197802039033135</v>
      </c>
      <c r="S29" s="145">
        <f t="shared" si="33"/>
        <v>1</v>
      </c>
      <c r="T29" s="145">
        <f t="shared" si="34"/>
        <v>716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223</v>
      </c>
      <c r="Z29" t="s">
        <v>142</v>
      </c>
      <c r="AA29" t="s">
        <v>48</v>
      </c>
      <c r="AB29">
        <v>507</v>
      </c>
      <c r="AC29" s="1">
        <v>5727.8909999999996</v>
      </c>
      <c r="AD29" s="1">
        <v>2865.5909999999999</v>
      </c>
      <c r="AE29" s="28">
        <v>1.9990000000000001</v>
      </c>
      <c r="AF29">
        <v>2.4</v>
      </c>
      <c r="AG29">
        <v>15.881</v>
      </c>
      <c r="AH29">
        <v>372.01740599999999</v>
      </c>
      <c r="AI29">
        <v>2.6343549999999998</v>
      </c>
      <c r="AJ29">
        <v>132.671841</v>
      </c>
      <c r="AK29">
        <v>1150</v>
      </c>
      <c r="AL29">
        <v>1</v>
      </c>
      <c r="AM29">
        <v>716</v>
      </c>
      <c r="AN29">
        <v>73</v>
      </c>
      <c r="AO29">
        <v>15.396836</v>
      </c>
      <c r="AP29">
        <v>214.8</v>
      </c>
      <c r="AQ29">
        <v>0</v>
      </c>
      <c r="AR29">
        <v>4</v>
      </c>
      <c r="AS29">
        <v>431</v>
      </c>
      <c r="AT29">
        <v>1.7000000000000001E-2</v>
      </c>
      <c r="AU29">
        <v>12.5</v>
      </c>
      <c r="AV29">
        <v>45500</v>
      </c>
      <c r="AW29">
        <v>0</v>
      </c>
      <c r="AX29" s="29">
        <v>0.63</v>
      </c>
      <c r="AY29">
        <v>0.83291666666666675</v>
      </c>
      <c r="AZ29" t="s">
        <v>67</v>
      </c>
      <c r="BA29" t="s">
        <v>124</v>
      </c>
      <c r="BB29">
        <v>2</v>
      </c>
      <c r="BC29" t="s">
        <v>765</v>
      </c>
      <c r="BD29">
        <v>10</v>
      </c>
      <c r="BE29">
        <v>125417.647</v>
      </c>
      <c r="BF29">
        <v>4.5670534705534699E-2</v>
      </c>
      <c r="BG29">
        <v>3.8039749531818282E-2</v>
      </c>
      <c r="BH29">
        <v>484811.29299999995</v>
      </c>
      <c r="BI29">
        <v>1.1814681470301477E-2</v>
      </c>
      <c r="BJ29">
        <v>9.840645107971939E-3</v>
      </c>
      <c r="BK29">
        <v>1</v>
      </c>
      <c r="BL29" t="s">
        <v>69</v>
      </c>
      <c r="BM29">
        <v>-1</v>
      </c>
      <c r="BN29" t="s">
        <v>799</v>
      </c>
    </row>
    <row r="30" spans="1:66">
      <c r="A30" s="140" t="str">
        <f t="shared" si="20"/>
        <v>동화운수</v>
      </c>
      <c r="B30" s="140" t="str">
        <f t="shared" si="1"/>
        <v>2</v>
      </c>
      <c r="C30" s="141" t="str">
        <f t="shared" si="21"/>
        <v>70바1854</v>
      </c>
      <c r="D30" s="115" t="str">
        <f t="shared" si="22"/>
        <v>대형</v>
      </c>
      <c r="E30" s="111" t="str">
        <f t="shared" si="16"/>
        <v>F</v>
      </c>
      <c r="F30" s="161">
        <f t="shared" si="17"/>
        <v>0.78434782608695663</v>
      </c>
      <c r="G30" s="162">
        <f t="shared" si="18"/>
        <v>1.804</v>
      </c>
      <c r="H30" s="163">
        <f t="shared" si="19"/>
        <v>2.2999999999999998</v>
      </c>
      <c r="I30" s="164">
        <f t="shared" si="23"/>
        <v>428.476</v>
      </c>
      <c r="J30" s="165">
        <f t="shared" si="24"/>
        <v>6.6643835093663627E-3</v>
      </c>
      <c r="K30" s="165">
        <f t="shared" si="25"/>
        <v>0.38673904925485497</v>
      </c>
      <c r="L30" s="165">
        <f t="shared" si="26"/>
        <v>0.21004677041421224</v>
      </c>
      <c r="M30" s="166">
        <f t="shared" si="27"/>
        <v>16.245000000000001</v>
      </c>
      <c r="N30" s="167">
        <f t="shared" si="28"/>
        <v>0</v>
      </c>
      <c r="O30" s="167">
        <f t="shared" si="29"/>
        <v>14.237</v>
      </c>
      <c r="P30" s="168">
        <f t="shared" si="30"/>
        <v>0</v>
      </c>
      <c r="Q30" s="169">
        <f t="shared" si="31"/>
        <v>67</v>
      </c>
      <c r="R30" s="170">
        <f t="shared" si="32"/>
        <v>24.959750512009375</v>
      </c>
      <c r="S30" s="142">
        <f t="shared" si="33"/>
        <v>0</v>
      </c>
      <c r="T30" s="142">
        <f t="shared" si="34"/>
        <v>61</v>
      </c>
      <c r="U30" t="s">
        <v>118</v>
      </c>
      <c r="V30" t="s">
        <v>120</v>
      </c>
      <c r="W30" t="s">
        <v>118</v>
      </c>
      <c r="X30" s="4" t="s">
        <v>120</v>
      </c>
      <c r="Y30" s="4" t="s">
        <v>803</v>
      </c>
      <c r="Z30" s="4" t="s">
        <v>142</v>
      </c>
      <c r="AA30" s="4" t="s">
        <v>48</v>
      </c>
      <c r="AB30" s="4">
        <v>507</v>
      </c>
      <c r="AC30" s="4">
        <v>428.476</v>
      </c>
      <c r="AD30" s="4">
        <v>237.53299999999999</v>
      </c>
      <c r="AE30" s="4">
        <v>1.804</v>
      </c>
      <c r="AF30" s="4">
        <v>2.2999999999999998</v>
      </c>
      <c r="AG30" s="4">
        <v>16.245000000000001</v>
      </c>
      <c r="AH30" s="4">
        <v>28.299992</v>
      </c>
      <c r="AI30" s="4">
        <v>0.18860199999999999</v>
      </c>
      <c r="AJ30" s="4">
        <v>10.944712000000001</v>
      </c>
      <c r="AK30" s="4">
        <v>90</v>
      </c>
      <c r="AL30" s="4">
        <v>0</v>
      </c>
      <c r="AM30" s="4">
        <v>61</v>
      </c>
      <c r="AN30" s="4">
        <v>67</v>
      </c>
      <c r="AO30" s="4">
        <v>15.140497999999999</v>
      </c>
      <c r="AP30" s="4">
        <v>22.6</v>
      </c>
      <c r="AQ30" s="4">
        <v>0</v>
      </c>
      <c r="AR30" s="4">
        <v>2</v>
      </c>
      <c r="AS30" s="4">
        <v>257</v>
      </c>
      <c r="AT30" s="4">
        <v>0</v>
      </c>
      <c r="AU30" s="4">
        <v>14.237</v>
      </c>
      <c r="AV30" s="4">
        <v>3617</v>
      </c>
      <c r="AW30" s="4">
        <v>0</v>
      </c>
      <c r="AX30" s="30">
        <v>0.56000000000000005</v>
      </c>
      <c r="AY30">
        <v>0.78434782608695663</v>
      </c>
      <c r="AZ30" t="s">
        <v>70</v>
      </c>
      <c r="BA30" t="s">
        <v>124</v>
      </c>
      <c r="BB30">
        <v>5</v>
      </c>
      <c r="BC30" t="s">
        <v>857</v>
      </c>
      <c r="BD30">
        <v>2</v>
      </c>
      <c r="BE30">
        <v>125417.647</v>
      </c>
      <c r="BF30">
        <v>3.4163932289369135E-3</v>
      </c>
      <c r="BG30">
        <v>2.6796406021748665E-3</v>
      </c>
      <c r="BH30">
        <v>484811.29299999995</v>
      </c>
      <c r="BI30">
        <v>8.8379954466118443E-4</v>
      </c>
      <c r="BJ30">
        <v>6.9320625155164218E-4</v>
      </c>
      <c r="BK30">
        <v>1</v>
      </c>
      <c r="BL30" t="s">
        <v>67</v>
      </c>
      <c r="BM30">
        <v>-1</v>
      </c>
      <c r="BN30" t="s">
        <v>799</v>
      </c>
    </row>
    <row r="31" spans="1:66">
      <c r="A31" s="143" t="str">
        <f t="shared" si="20"/>
        <v>동화운수</v>
      </c>
      <c r="B31" s="143" t="str">
        <f t="shared" si="1"/>
        <v>2</v>
      </c>
      <c r="C31" s="144" t="str">
        <f t="shared" si="21"/>
        <v>70바1868</v>
      </c>
      <c r="D31" s="132" t="str">
        <f t="shared" si="22"/>
        <v>저상</v>
      </c>
      <c r="E31" s="128" t="str">
        <f t="shared" si="16"/>
        <v>D</v>
      </c>
      <c r="F31" s="151">
        <f t="shared" si="17"/>
        <v>0.82952380952380944</v>
      </c>
      <c r="G31" s="152">
        <f t="shared" si="18"/>
        <v>1.742</v>
      </c>
      <c r="H31" s="153">
        <f t="shared" si="19"/>
        <v>2.1</v>
      </c>
      <c r="I31" s="154">
        <f t="shared" si="23"/>
        <v>610.173</v>
      </c>
      <c r="J31" s="155">
        <f t="shared" si="24"/>
        <v>1.0673687420233538E-2</v>
      </c>
      <c r="K31" s="155">
        <f t="shared" si="25"/>
        <v>0.34808513597850244</v>
      </c>
      <c r="L31" s="155">
        <f t="shared" si="26"/>
        <v>0.26058183498778215</v>
      </c>
      <c r="M31" s="156">
        <f t="shared" si="27"/>
        <v>18.373000000000001</v>
      </c>
      <c r="N31" s="157">
        <f t="shared" si="28"/>
        <v>6.7190000000000003</v>
      </c>
      <c r="O31" s="157">
        <f t="shared" si="29"/>
        <v>17.864000000000001</v>
      </c>
      <c r="P31" s="158">
        <f t="shared" si="30"/>
        <v>0</v>
      </c>
      <c r="Q31" s="159">
        <f t="shared" si="31"/>
        <v>73</v>
      </c>
      <c r="R31" s="160">
        <f t="shared" si="32"/>
        <v>26.324504296968737</v>
      </c>
      <c r="S31" s="145">
        <f t="shared" si="33"/>
        <v>41</v>
      </c>
      <c r="T31" s="145">
        <f t="shared" si="34"/>
        <v>109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224</v>
      </c>
      <c r="Z31" s="4" t="s">
        <v>215</v>
      </c>
      <c r="AA31" s="4" t="s">
        <v>48</v>
      </c>
      <c r="AB31" s="4">
        <v>507</v>
      </c>
      <c r="AC31" s="4">
        <v>610.173</v>
      </c>
      <c r="AD31" s="4">
        <v>350.18799999999999</v>
      </c>
      <c r="AE31" s="4">
        <v>1.742</v>
      </c>
      <c r="AF31" s="4">
        <v>2.1</v>
      </c>
      <c r="AG31" s="4">
        <v>18.373000000000001</v>
      </c>
      <c r="AH31" s="4">
        <v>36.146926999999998</v>
      </c>
      <c r="AI31" s="4">
        <v>0.38582100000000003</v>
      </c>
      <c r="AJ31" s="4">
        <v>12.582208</v>
      </c>
      <c r="AK31" s="4">
        <v>159</v>
      </c>
      <c r="AL31" s="4">
        <v>41</v>
      </c>
      <c r="AM31" s="4">
        <v>109</v>
      </c>
      <c r="AN31" s="4">
        <v>73</v>
      </c>
      <c r="AO31" s="4">
        <v>16.880355999999999</v>
      </c>
      <c r="AP31" s="4">
        <v>368.8</v>
      </c>
      <c r="AQ31" s="4">
        <v>0</v>
      </c>
      <c r="AR31" s="4">
        <v>3</v>
      </c>
      <c r="AS31" s="4">
        <v>276</v>
      </c>
      <c r="AT31" s="4">
        <v>6.7190000000000003</v>
      </c>
      <c r="AU31" s="4">
        <v>17.864000000000001</v>
      </c>
      <c r="AV31" s="4">
        <v>2762</v>
      </c>
      <c r="AW31" s="4">
        <v>0</v>
      </c>
      <c r="AX31" s="4">
        <v>0.56000000000000005</v>
      </c>
      <c r="AY31">
        <v>0.82952380952380944</v>
      </c>
      <c r="AZ31" t="s">
        <v>67</v>
      </c>
      <c r="BA31" t="s">
        <v>124</v>
      </c>
      <c r="BB31">
        <v>4</v>
      </c>
      <c r="BC31" t="s">
        <v>767</v>
      </c>
      <c r="BD31">
        <v>5</v>
      </c>
      <c r="BE31">
        <v>125417.647</v>
      </c>
      <c r="BF31">
        <v>4.8651287485883066E-3</v>
      </c>
      <c r="BG31">
        <v>4.0357401333527762E-3</v>
      </c>
      <c r="BH31">
        <v>484811.29299999995</v>
      </c>
      <c r="BI31">
        <v>1.2585783557644975E-3</v>
      </c>
      <c r="BJ31">
        <v>1.0440207122579784E-3</v>
      </c>
      <c r="BK31">
        <v>1</v>
      </c>
      <c r="BL31" t="s">
        <v>67</v>
      </c>
      <c r="BM31">
        <v>0</v>
      </c>
      <c r="BN31" t="s">
        <v>800</v>
      </c>
    </row>
    <row r="32" spans="1:66">
      <c r="A32" s="140" t="str">
        <f t="shared" si="20"/>
        <v>동화운수</v>
      </c>
      <c r="B32" s="140" t="str">
        <f t="shared" si="1"/>
        <v>2</v>
      </c>
      <c r="C32" s="141" t="str">
        <f t="shared" si="21"/>
        <v>70바1869</v>
      </c>
      <c r="D32" s="115" t="str">
        <f t="shared" si="22"/>
        <v>저상</v>
      </c>
      <c r="E32" s="111" t="str">
        <f t="shared" si="16"/>
        <v>D</v>
      </c>
      <c r="F32" s="161">
        <f t="shared" si="17"/>
        <v>0.83047619047619048</v>
      </c>
      <c r="G32" s="162">
        <f t="shared" si="18"/>
        <v>1.744</v>
      </c>
      <c r="H32" s="163">
        <f t="shared" si="19"/>
        <v>2.1</v>
      </c>
      <c r="I32" s="164">
        <f t="shared" si="23"/>
        <v>4020.3760000000002</v>
      </c>
      <c r="J32" s="165">
        <f t="shared" si="24"/>
        <v>2.5385380611672829E-2</v>
      </c>
      <c r="K32" s="165">
        <f t="shared" si="25"/>
        <v>0.35781003299920033</v>
      </c>
      <c r="L32" s="165">
        <f t="shared" si="26"/>
        <v>0.26813412476842963</v>
      </c>
      <c r="M32" s="166">
        <f t="shared" si="27"/>
        <v>21.074999999999999</v>
      </c>
      <c r="N32" s="167">
        <f t="shared" si="28"/>
        <v>2.5000000000000001E-2</v>
      </c>
      <c r="O32" s="167">
        <f t="shared" si="29"/>
        <v>14.053000000000001</v>
      </c>
      <c r="P32" s="168">
        <f t="shared" si="30"/>
        <v>0</v>
      </c>
      <c r="Q32" s="169">
        <f t="shared" si="31"/>
        <v>73</v>
      </c>
      <c r="R32" s="170">
        <f t="shared" si="32"/>
        <v>25.900114392425298</v>
      </c>
      <c r="S32" s="142">
        <f t="shared" si="33"/>
        <v>1</v>
      </c>
      <c r="T32" s="142">
        <f t="shared" si="34"/>
        <v>565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225</v>
      </c>
      <c r="Z32" t="s">
        <v>215</v>
      </c>
      <c r="AA32" t="s">
        <v>48</v>
      </c>
      <c r="AB32">
        <v>507</v>
      </c>
      <c r="AC32" s="1">
        <v>4020.3760000000002</v>
      </c>
      <c r="AD32" s="1">
        <v>2305.77</v>
      </c>
      <c r="AE32" s="28">
        <v>1.744</v>
      </c>
      <c r="AF32">
        <v>2.1</v>
      </c>
      <c r="AG32">
        <v>21.074999999999999</v>
      </c>
      <c r="AH32">
        <v>251.661856</v>
      </c>
      <c r="AI32">
        <v>6.3885319999999997</v>
      </c>
      <c r="AJ32">
        <v>90.047137000000006</v>
      </c>
      <c r="AK32">
        <v>1078</v>
      </c>
      <c r="AL32">
        <v>1</v>
      </c>
      <c r="AM32">
        <v>565</v>
      </c>
      <c r="AN32">
        <v>73</v>
      </c>
      <c r="AO32">
        <v>15.975308999999999</v>
      </c>
      <c r="AP32">
        <v>1039.0999999999999</v>
      </c>
      <c r="AQ32">
        <v>0</v>
      </c>
      <c r="AR32">
        <v>9</v>
      </c>
      <c r="AS32">
        <v>1341</v>
      </c>
      <c r="AT32">
        <v>2.5000000000000001E-2</v>
      </c>
      <c r="AU32">
        <v>14.053000000000001</v>
      </c>
      <c r="AV32">
        <v>34560</v>
      </c>
      <c r="AW32">
        <v>0</v>
      </c>
      <c r="AX32">
        <v>0.63</v>
      </c>
      <c r="AY32">
        <v>0.83047619047619048</v>
      </c>
      <c r="AZ32" t="s">
        <v>67</v>
      </c>
      <c r="BA32" t="s">
        <v>124</v>
      </c>
      <c r="BB32">
        <v>3</v>
      </c>
      <c r="BC32" t="s">
        <v>772</v>
      </c>
      <c r="BD32">
        <v>7</v>
      </c>
      <c r="BE32">
        <v>125417.647</v>
      </c>
      <c r="BF32">
        <v>3.2055903584285873E-2</v>
      </c>
      <c r="BG32">
        <v>2.6621664690949794E-2</v>
      </c>
      <c r="BH32">
        <v>484811.29299999995</v>
      </c>
      <c r="BI32">
        <v>8.2926616150420414E-3</v>
      </c>
      <c r="BJ32">
        <v>6.886858026968248E-3</v>
      </c>
      <c r="BK32">
        <v>1</v>
      </c>
      <c r="BL32" t="s">
        <v>67</v>
      </c>
      <c r="BM32">
        <v>0</v>
      </c>
      <c r="BN32" t="s">
        <v>800</v>
      </c>
    </row>
    <row r="33" spans="1:66">
      <c r="A33" s="143" t="str">
        <f t="shared" si="20"/>
        <v>동화운수</v>
      </c>
      <c r="B33" s="143" t="str">
        <f t="shared" si="1"/>
        <v>2</v>
      </c>
      <c r="C33" s="144" t="str">
        <f t="shared" si="21"/>
        <v>70바1873</v>
      </c>
      <c r="D33" s="132" t="str">
        <f t="shared" si="22"/>
        <v>대형</v>
      </c>
      <c r="E33" s="128" t="str">
        <f t="shared" si="16"/>
        <v>C</v>
      </c>
      <c r="F33" s="151">
        <f t="shared" si="17"/>
        <v>0.86318181818181816</v>
      </c>
      <c r="G33" s="152">
        <f t="shared" si="18"/>
        <v>1.899</v>
      </c>
      <c r="H33" s="153">
        <f t="shared" si="19"/>
        <v>2.2000000000000002</v>
      </c>
      <c r="I33" s="154">
        <f t="shared" si="23"/>
        <v>5507.527</v>
      </c>
      <c r="J33" s="155">
        <f t="shared" si="24"/>
        <v>2.4254989266567387E-2</v>
      </c>
      <c r="K33" s="155">
        <f t="shared" si="25"/>
        <v>0.35971810124225462</v>
      </c>
      <c r="L33" s="155">
        <f t="shared" si="26"/>
        <v>0.21352596183368688</v>
      </c>
      <c r="M33" s="156">
        <f t="shared" si="27"/>
        <v>13.914</v>
      </c>
      <c r="N33" s="157">
        <f t="shared" si="28"/>
        <v>5.3999999999999999E-2</v>
      </c>
      <c r="O33" s="157">
        <f t="shared" si="29"/>
        <v>6.7</v>
      </c>
      <c r="P33" s="158">
        <f t="shared" si="30"/>
        <v>0</v>
      </c>
      <c r="Q33" s="159">
        <f t="shared" si="31"/>
        <v>74</v>
      </c>
      <c r="R33" s="160">
        <f t="shared" si="32"/>
        <v>23.63648665122281</v>
      </c>
      <c r="S33" s="145">
        <f t="shared" si="33"/>
        <v>3</v>
      </c>
      <c r="T33" s="145">
        <f t="shared" si="34"/>
        <v>369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227</v>
      </c>
      <c r="Z33" s="4" t="s">
        <v>142</v>
      </c>
      <c r="AA33" s="4" t="s">
        <v>48</v>
      </c>
      <c r="AB33" s="4">
        <v>507</v>
      </c>
      <c r="AC33" s="4">
        <v>5507.527</v>
      </c>
      <c r="AD33" s="4">
        <v>2900.7139999999999</v>
      </c>
      <c r="AE33" s="4">
        <v>1.899</v>
      </c>
      <c r="AF33" s="4">
        <v>2.2000000000000002</v>
      </c>
      <c r="AG33" s="4">
        <v>13.914</v>
      </c>
      <c r="AH33" s="4">
        <v>378.24572499999999</v>
      </c>
      <c r="AI33" s="4">
        <v>9.1743459999999999</v>
      </c>
      <c r="AJ33" s="4">
        <v>136.061834</v>
      </c>
      <c r="AK33" s="4">
        <v>1176</v>
      </c>
      <c r="AL33" s="4">
        <v>3</v>
      </c>
      <c r="AM33" s="4">
        <v>369</v>
      </c>
      <c r="AN33" s="4">
        <v>74</v>
      </c>
      <c r="AO33" s="4">
        <v>14.560711</v>
      </c>
      <c r="AP33" s="4">
        <v>934</v>
      </c>
      <c r="AQ33" s="4">
        <v>0</v>
      </c>
      <c r="AR33" s="4">
        <v>28</v>
      </c>
      <c r="AS33" s="4">
        <v>2673</v>
      </c>
      <c r="AT33" s="4">
        <v>5.3999999999999999E-2</v>
      </c>
      <c r="AU33" s="4">
        <v>6.7</v>
      </c>
      <c r="AV33" s="4">
        <v>48460</v>
      </c>
      <c r="AW33" s="4">
        <v>0</v>
      </c>
      <c r="AX33" s="4">
        <v>0.56000000000000005</v>
      </c>
      <c r="AY33">
        <v>0.86318181818181816</v>
      </c>
      <c r="AZ33" t="s">
        <v>69</v>
      </c>
      <c r="BA33" t="s">
        <v>124</v>
      </c>
      <c r="BB33">
        <v>3</v>
      </c>
      <c r="BC33" t="s">
        <v>226</v>
      </c>
      <c r="BD33">
        <v>12</v>
      </c>
      <c r="BE33">
        <v>125417.647</v>
      </c>
      <c r="BF33">
        <v>4.3913493290142817E-2</v>
      </c>
      <c r="BG33">
        <v>3.790532898090055E-2</v>
      </c>
      <c r="BH33">
        <v>484811.29299999995</v>
      </c>
      <c r="BI33">
        <v>1.1360145853698175E-2</v>
      </c>
      <c r="BJ33">
        <v>9.8058713528058339E-3</v>
      </c>
      <c r="BK33">
        <v>1</v>
      </c>
      <c r="BL33" t="s">
        <v>69</v>
      </c>
      <c r="BM33">
        <v>0</v>
      </c>
      <c r="BN33" t="s">
        <v>800</v>
      </c>
    </row>
    <row r="34" spans="1:66">
      <c r="A34" s="140" t="str">
        <f t="shared" si="20"/>
        <v>동화운수</v>
      </c>
      <c r="B34" s="140" t="str">
        <f t="shared" si="1"/>
        <v>2</v>
      </c>
      <c r="C34" s="141" t="str">
        <f t="shared" si="21"/>
        <v>70바1876</v>
      </c>
      <c r="D34" s="115" t="str">
        <f t="shared" si="22"/>
        <v>대형</v>
      </c>
      <c r="E34" s="111" t="str">
        <f t="shared" si="16"/>
        <v>D</v>
      </c>
      <c r="F34" s="161">
        <f t="shared" si="17"/>
        <v>0.80249999999999999</v>
      </c>
      <c r="G34" s="162">
        <f t="shared" si="18"/>
        <v>1.9259999999999999</v>
      </c>
      <c r="H34" s="163">
        <f t="shared" si="19"/>
        <v>2.4</v>
      </c>
      <c r="I34" s="164">
        <f t="shared" si="23"/>
        <v>5753.375</v>
      </c>
      <c r="J34" s="165">
        <f t="shared" si="24"/>
        <v>1.0864471245502955E-2</v>
      </c>
      <c r="K34" s="165">
        <f t="shared" si="25"/>
        <v>0.34216644709034189</v>
      </c>
      <c r="L34" s="165">
        <f t="shared" si="26"/>
        <v>0.25463315010754556</v>
      </c>
      <c r="M34" s="166">
        <f t="shared" si="27"/>
        <v>12.625999999999999</v>
      </c>
      <c r="N34" s="167">
        <f t="shared" si="28"/>
        <v>5.1999999999999998E-2</v>
      </c>
      <c r="O34" s="167">
        <f t="shared" si="29"/>
        <v>5.0579999999999998</v>
      </c>
      <c r="P34" s="168">
        <f t="shared" si="30"/>
        <v>0</v>
      </c>
      <c r="Q34" s="169">
        <f t="shared" si="31"/>
        <v>76</v>
      </c>
      <c r="R34" s="170">
        <f t="shared" si="32"/>
        <v>22.907327925350533</v>
      </c>
      <c r="S34" s="142">
        <f t="shared" si="33"/>
        <v>3</v>
      </c>
      <c r="T34" s="142">
        <f t="shared" si="34"/>
        <v>291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228</v>
      </c>
      <c r="Z34" s="4" t="s">
        <v>142</v>
      </c>
      <c r="AA34" s="4" t="s">
        <v>48</v>
      </c>
      <c r="AB34" s="4">
        <v>507</v>
      </c>
      <c r="AC34" s="4">
        <v>5753.375</v>
      </c>
      <c r="AD34" s="4">
        <v>2986.9969999999998</v>
      </c>
      <c r="AE34" s="4">
        <v>1.9259999999999999</v>
      </c>
      <c r="AF34" s="4">
        <v>2.4</v>
      </c>
      <c r="AG34" s="4">
        <v>12.625999999999999</v>
      </c>
      <c r="AH34" s="4">
        <v>388.20821599999999</v>
      </c>
      <c r="AI34" s="4">
        <v>4.2176770000000001</v>
      </c>
      <c r="AJ34" s="4">
        <v>132.83182600000001</v>
      </c>
      <c r="AK34" s="4">
        <v>1465</v>
      </c>
      <c r="AL34" s="4">
        <v>3</v>
      </c>
      <c r="AM34" s="4">
        <v>291</v>
      </c>
      <c r="AN34" s="4">
        <v>76</v>
      </c>
      <c r="AO34" s="4">
        <v>14.820332000000001</v>
      </c>
      <c r="AP34" s="4">
        <v>775.1</v>
      </c>
      <c r="AQ34" s="4">
        <v>0</v>
      </c>
      <c r="AR34" s="4">
        <v>8</v>
      </c>
      <c r="AS34" s="4">
        <v>952</v>
      </c>
      <c r="AT34" s="4">
        <v>5.1999999999999998E-2</v>
      </c>
      <c r="AU34" s="4">
        <v>5.0579999999999998</v>
      </c>
      <c r="AV34" s="4">
        <v>44450</v>
      </c>
      <c r="AW34" s="4">
        <v>0</v>
      </c>
      <c r="AX34" s="4">
        <v>0.55000000000000004</v>
      </c>
      <c r="AY34">
        <v>0.80249999999999999</v>
      </c>
      <c r="AZ34" t="s">
        <v>67</v>
      </c>
      <c r="BA34" t="s">
        <v>124</v>
      </c>
      <c r="BB34">
        <v>14</v>
      </c>
      <c r="BC34" t="s">
        <v>858</v>
      </c>
      <c r="BD34">
        <v>11</v>
      </c>
      <c r="BE34">
        <v>125417.647</v>
      </c>
      <c r="BF34">
        <v>4.5873727801638634E-2</v>
      </c>
      <c r="BG34">
        <v>3.6813666560815E-2</v>
      </c>
      <c r="BH34">
        <v>484811.29299999995</v>
      </c>
      <c r="BI34">
        <v>1.1867246252450643E-2</v>
      </c>
      <c r="BJ34">
        <v>9.5234651175916413E-3</v>
      </c>
      <c r="BK34">
        <v>1</v>
      </c>
      <c r="BL34" t="s">
        <v>67</v>
      </c>
      <c r="BM34">
        <v>0</v>
      </c>
      <c r="BN34" t="s">
        <v>800</v>
      </c>
    </row>
    <row r="35" spans="1:66">
      <c r="A35" s="143" t="str">
        <f t="shared" si="20"/>
        <v>동화운수</v>
      </c>
      <c r="B35" s="143" t="str">
        <f t="shared" si="1"/>
        <v>2</v>
      </c>
      <c r="C35" s="144" t="str">
        <f t="shared" si="21"/>
        <v>70바1877</v>
      </c>
      <c r="D35" s="132" t="str">
        <f t="shared" si="22"/>
        <v>대형</v>
      </c>
      <c r="E35" s="128" t="str">
        <f t="shared" si="16"/>
        <v>F</v>
      </c>
      <c r="F35" s="151">
        <f t="shared" si="17"/>
        <v>0.78652173913043477</v>
      </c>
      <c r="G35" s="152">
        <f t="shared" si="18"/>
        <v>1.8089999999999999</v>
      </c>
      <c r="H35" s="153">
        <f t="shared" si="19"/>
        <v>2.2999999999999998</v>
      </c>
      <c r="I35" s="154">
        <f t="shared" si="23"/>
        <v>3364.9870000000001</v>
      </c>
      <c r="J35" s="155">
        <f t="shared" si="24"/>
        <v>2.4071904826296654E-2</v>
      </c>
      <c r="K35" s="155">
        <f t="shared" si="25"/>
        <v>0.34866142416426638</v>
      </c>
      <c r="L35" s="155">
        <f t="shared" si="26"/>
        <v>9.7771551569144244E-2</v>
      </c>
      <c r="M35" s="156">
        <f t="shared" si="27"/>
        <v>16.007000000000001</v>
      </c>
      <c r="N35" s="157">
        <f t="shared" si="28"/>
        <v>0.505</v>
      </c>
      <c r="O35" s="157">
        <f t="shared" si="29"/>
        <v>28.321000000000002</v>
      </c>
      <c r="P35" s="158">
        <f t="shared" si="30"/>
        <v>0</v>
      </c>
      <c r="Q35" s="159">
        <f t="shared" si="31"/>
        <v>73</v>
      </c>
      <c r="R35" s="160">
        <f t="shared" si="32"/>
        <v>24.766365605857672</v>
      </c>
      <c r="S35" s="145">
        <f t="shared" si="33"/>
        <v>17</v>
      </c>
      <c r="T35" s="145">
        <f t="shared" si="34"/>
        <v>953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229</v>
      </c>
      <c r="Z35" s="4" t="s">
        <v>142</v>
      </c>
      <c r="AA35" s="4" t="s">
        <v>48</v>
      </c>
      <c r="AB35" s="4">
        <v>507</v>
      </c>
      <c r="AC35" s="4">
        <v>3364.9870000000001</v>
      </c>
      <c r="AD35" s="4">
        <v>1860.492</v>
      </c>
      <c r="AE35" s="4">
        <v>1.8089999999999999</v>
      </c>
      <c r="AF35" s="4">
        <v>2.2999999999999998</v>
      </c>
      <c r="AG35" s="4">
        <v>16.007000000000001</v>
      </c>
      <c r="AH35" s="4">
        <v>216.60521</v>
      </c>
      <c r="AI35" s="4">
        <v>5.2141000000000002</v>
      </c>
      <c r="AJ35" s="4">
        <v>75.521880999999993</v>
      </c>
      <c r="AK35" s="4">
        <v>329</v>
      </c>
      <c r="AL35" s="4">
        <v>17</v>
      </c>
      <c r="AM35" s="4">
        <v>953</v>
      </c>
      <c r="AN35" s="4">
        <v>73</v>
      </c>
      <c r="AO35" s="4">
        <v>15.535114999999999</v>
      </c>
      <c r="AP35" s="4">
        <v>317</v>
      </c>
      <c r="AQ35" s="4">
        <v>0</v>
      </c>
      <c r="AR35" s="4">
        <v>13</v>
      </c>
      <c r="AS35" s="4">
        <v>2137</v>
      </c>
      <c r="AT35" s="4">
        <v>0.505</v>
      </c>
      <c r="AU35" s="4">
        <v>28.321000000000002</v>
      </c>
      <c r="AV35" s="4">
        <v>12230</v>
      </c>
      <c r="AW35" s="4">
        <v>0</v>
      </c>
      <c r="AX35" s="4">
        <v>0.56000000000000005</v>
      </c>
      <c r="AY35">
        <v>0.78652173913043477</v>
      </c>
      <c r="AZ35" t="s">
        <v>70</v>
      </c>
      <c r="BA35" t="s">
        <v>124</v>
      </c>
      <c r="BB35">
        <v>4</v>
      </c>
      <c r="BC35" t="s">
        <v>859</v>
      </c>
      <c r="BD35">
        <v>4</v>
      </c>
      <c r="BE35">
        <v>125417.647</v>
      </c>
      <c r="BF35">
        <v>2.6830251407921887E-2</v>
      </c>
      <c r="BG35">
        <v>2.1102575998665517E-2</v>
      </c>
      <c r="BH35">
        <v>484811.29299999995</v>
      </c>
      <c r="BI35">
        <v>6.9408181050766085E-3</v>
      </c>
      <c r="BJ35">
        <v>5.4591043269928627E-3</v>
      </c>
      <c r="BK35">
        <v>1</v>
      </c>
      <c r="BL35" t="s">
        <v>70</v>
      </c>
      <c r="BM35">
        <v>0</v>
      </c>
      <c r="BN35" t="s">
        <v>800</v>
      </c>
    </row>
    <row r="36" spans="1:66">
      <c r="A36" s="140" t="str">
        <f t="shared" si="20"/>
        <v>동화운수</v>
      </c>
      <c r="B36" s="140" t="str">
        <f t="shared" si="1"/>
        <v>2</v>
      </c>
      <c r="C36" s="141" t="str">
        <f t="shared" si="21"/>
        <v>70바1883</v>
      </c>
      <c r="D36" s="115" t="str">
        <f t="shared" si="22"/>
        <v>저상</v>
      </c>
      <c r="E36" s="111" t="str">
        <f t="shared" si="16"/>
        <v>D</v>
      </c>
      <c r="F36" s="161">
        <f t="shared" si="17"/>
        <v>0.82285714285714284</v>
      </c>
      <c r="G36" s="162">
        <f t="shared" si="18"/>
        <v>1.728</v>
      </c>
      <c r="H36" s="163">
        <f t="shared" si="19"/>
        <v>2.1</v>
      </c>
      <c r="I36" s="164">
        <f t="shared" si="23"/>
        <v>3472.864</v>
      </c>
      <c r="J36" s="165">
        <f t="shared" si="24"/>
        <v>1.2802755229082488E-2</v>
      </c>
      <c r="K36" s="165">
        <f t="shared" si="25"/>
        <v>0.35050446104430477</v>
      </c>
      <c r="L36" s="165">
        <f t="shared" si="26"/>
        <v>0.24878601638301989</v>
      </c>
      <c r="M36" s="166">
        <f t="shared" si="27"/>
        <v>15.28</v>
      </c>
      <c r="N36" s="167">
        <f t="shared" si="28"/>
        <v>2.9000000000000001E-2</v>
      </c>
      <c r="O36" s="167">
        <f t="shared" si="29"/>
        <v>5.96</v>
      </c>
      <c r="P36" s="168">
        <f t="shared" si="30"/>
        <v>0</v>
      </c>
      <c r="Q36" s="169">
        <f t="shared" si="31"/>
        <v>73</v>
      </c>
      <c r="R36" s="170">
        <f t="shared" si="32"/>
        <v>24.686350934379078</v>
      </c>
      <c r="S36" s="142">
        <f t="shared" si="33"/>
        <v>1</v>
      </c>
      <c r="T36" s="142">
        <f t="shared" si="34"/>
        <v>207</v>
      </c>
      <c r="U36" t="s">
        <v>118</v>
      </c>
      <c r="V36" s="5" t="s">
        <v>120</v>
      </c>
      <c r="W36" t="s">
        <v>118</v>
      </c>
      <c r="X36" s="5" t="s">
        <v>120</v>
      </c>
      <c r="Y36" t="s">
        <v>231</v>
      </c>
      <c r="Z36" t="s">
        <v>215</v>
      </c>
      <c r="AA36" t="s">
        <v>48</v>
      </c>
      <c r="AB36">
        <v>507</v>
      </c>
      <c r="AC36" s="1">
        <v>3472.864</v>
      </c>
      <c r="AD36" s="1">
        <v>2009.252</v>
      </c>
      <c r="AE36" s="28">
        <v>1.728</v>
      </c>
      <c r="AF36">
        <v>2.1</v>
      </c>
      <c r="AG36">
        <v>15.28</v>
      </c>
      <c r="AH36">
        <v>220.95353299999999</v>
      </c>
      <c r="AI36">
        <v>2.8288139999999999</v>
      </c>
      <c r="AJ36">
        <v>77.445199000000002</v>
      </c>
      <c r="AK36">
        <v>864</v>
      </c>
      <c r="AL36">
        <v>1</v>
      </c>
      <c r="AM36">
        <v>207</v>
      </c>
      <c r="AN36">
        <v>73</v>
      </c>
      <c r="AO36">
        <v>15.717620999999999</v>
      </c>
      <c r="AP36">
        <v>576.4</v>
      </c>
      <c r="AQ36">
        <v>0</v>
      </c>
      <c r="AR36">
        <v>1</v>
      </c>
      <c r="AS36">
        <v>52</v>
      </c>
      <c r="AT36">
        <v>2.9000000000000001E-2</v>
      </c>
      <c r="AU36">
        <v>5.96</v>
      </c>
      <c r="AV36">
        <v>27768</v>
      </c>
      <c r="AW36">
        <v>0</v>
      </c>
      <c r="AX36">
        <v>0.52</v>
      </c>
      <c r="AY36">
        <v>0.82285714285714284</v>
      </c>
      <c r="AZ36" t="s">
        <v>67</v>
      </c>
      <c r="BA36" t="s">
        <v>124</v>
      </c>
      <c r="BB36">
        <v>9</v>
      </c>
      <c r="BC36" t="s">
        <v>769</v>
      </c>
      <c r="BD36">
        <v>7</v>
      </c>
      <c r="BE36">
        <v>125417.647</v>
      </c>
      <c r="BF36">
        <v>2.7690393521734625E-2</v>
      </c>
      <c r="BG36">
        <v>2.2785238097884492E-2</v>
      </c>
      <c r="BH36">
        <v>484811.29299999995</v>
      </c>
      <c r="BI36">
        <v>7.1633314861747673E-3</v>
      </c>
      <c r="BJ36">
        <v>5.8943984800523801E-3</v>
      </c>
      <c r="BK36">
        <v>1</v>
      </c>
      <c r="BL36" t="s">
        <v>67</v>
      </c>
      <c r="BM36">
        <v>0</v>
      </c>
      <c r="BN36" t="s">
        <v>800</v>
      </c>
    </row>
    <row r="37" spans="1:66">
      <c r="A37" s="143" t="str">
        <f t="shared" si="20"/>
        <v>동화운수</v>
      </c>
      <c r="B37" s="143" t="str">
        <f t="shared" si="1"/>
        <v>2</v>
      </c>
      <c r="C37" s="144" t="str">
        <f t="shared" si="21"/>
        <v>70바1892</v>
      </c>
      <c r="D37" s="132" t="str">
        <f t="shared" si="22"/>
        <v>저상</v>
      </c>
      <c r="E37" s="128" t="str">
        <f t="shared" si="16"/>
        <v>D</v>
      </c>
      <c r="F37" s="151">
        <f t="shared" si="17"/>
        <v>0.82904761904761903</v>
      </c>
      <c r="G37" s="152">
        <f t="shared" si="18"/>
        <v>1.7410000000000001</v>
      </c>
      <c r="H37" s="153">
        <f t="shared" si="19"/>
        <v>2.1</v>
      </c>
      <c r="I37" s="154">
        <f t="shared" si="23"/>
        <v>3039.6219999999998</v>
      </c>
      <c r="J37" s="155">
        <f t="shared" si="24"/>
        <v>2.1178342730085134E-2</v>
      </c>
      <c r="K37" s="155">
        <f t="shared" si="25"/>
        <v>0.35176686860983614</v>
      </c>
      <c r="L37" s="155">
        <f t="shared" si="26"/>
        <v>0.26516455006576478</v>
      </c>
      <c r="M37" s="156">
        <f t="shared" si="27"/>
        <v>17.800999999999998</v>
      </c>
      <c r="N37" s="157">
        <f t="shared" si="28"/>
        <v>0.46100000000000002</v>
      </c>
      <c r="O37" s="157">
        <f t="shared" si="29"/>
        <v>11.975</v>
      </c>
      <c r="P37" s="158">
        <f t="shared" si="30"/>
        <v>0</v>
      </c>
      <c r="Q37" s="159">
        <f t="shared" si="31"/>
        <v>75</v>
      </c>
      <c r="R37" s="160">
        <f t="shared" si="32"/>
        <v>25.69779152600238</v>
      </c>
      <c r="S37" s="145">
        <f t="shared" si="33"/>
        <v>14</v>
      </c>
      <c r="T37" s="145">
        <f t="shared" si="34"/>
        <v>364</v>
      </c>
      <c r="U37" t="s">
        <v>118</v>
      </c>
      <c r="V37" t="s">
        <v>120</v>
      </c>
      <c r="W37" s="4" t="s">
        <v>118</v>
      </c>
      <c r="X37" s="4" t="s">
        <v>120</v>
      </c>
      <c r="Y37" s="4" t="s">
        <v>233</v>
      </c>
      <c r="Z37" s="4" t="s">
        <v>215</v>
      </c>
      <c r="AA37" s="4" t="s">
        <v>48</v>
      </c>
      <c r="AB37" s="4">
        <v>507</v>
      </c>
      <c r="AC37" s="4">
        <v>3039.6219999999998</v>
      </c>
      <c r="AD37" s="4">
        <v>1746.2270000000001</v>
      </c>
      <c r="AE37" s="4">
        <v>1.7410000000000001</v>
      </c>
      <c r="AF37" s="4">
        <v>2.1</v>
      </c>
      <c r="AG37" s="4">
        <v>17.800999999999998</v>
      </c>
      <c r="AH37" s="4">
        <v>188.63326799999999</v>
      </c>
      <c r="AI37" s="4">
        <v>3.9949400000000002</v>
      </c>
      <c r="AJ37" s="4">
        <v>66.354934</v>
      </c>
      <c r="AK37" s="4">
        <v>806</v>
      </c>
      <c r="AL37" s="4">
        <v>14</v>
      </c>
      <c r="AM37" s="4">
        <v>364</v>
      </c>
      <c r="AN37" s="4">
        <v>75</v>
      </c>
      <c r="AO37" s="4">
        <v>16.113923</v>
      </c>
      <c r="AP37" s="4">
        <v>1412</v>
      </c>
      <c r="AQ37" s="4">
        <v>0</v>
      </c>
      <c r="AR37" s="4">
        <v>9</v>
      </c>
      <c r="AS37" s="4">
        <v>1965</v>
      </c>
      <c r="AT37" s="4">
        <v>0.46100000000000002</v>
      </c>
      <c r="AU37" s="4">
        <v>11.975</v>
      </c>
      <c r="AV37" s="4">
        <v>7988</v>
      </c>
      <c r="AW37" s="4">
        <v>0</v>
      </c>
      <c r="AX37" s="4">
        <v>0.56000000000000005</v>
      </c>
      <c r="AY37">
        <v>0.82904761904761903</v>
      </c>
      <c r="AZ37" t="s">
        <v>67</v>
      </c>
      <c r="BA37" t="s">
        <v>124</v>
      </c>
      <c r="BB37">
        <v>5</v>
      </c>
      <c r="BC37" t="s">
        <v>764</v>
      </c>
      <c r="BD37">
        <v>7</v>
      </c>
      <c r="BE37">
        <v>125417.647</v>
      </c>
      <c r="BF37">
        <v>2.4235999260933352E-2</v>
      </c>
      <c r="BG37">
        <v>2.0092797482516651E-2</v>
      </c>
      <c r="BH37">
        <v>484811.29299999995</v>
      </c>
      <c r="BI37">
        <v>6.2697013124238428E-3</v>
      </c>
      <c r="BJ37">
        <v>5.1978809452047194E-3</v>
      </c>
      <c r="BK37">
        <v>1</v>
      </c>
      <c r="BL37" t="s">
        <v>67</v>
      </c>
      <c r="BM37">
        <v>0</v>
      </c>
      <c r="BN37" t="s">
        <v>800</v>
      </c>
    </row>
    <row r="38" spans="1:66">
      <c r="A38" s="140" t="str">
        <f t="shared" si="20"/>
        <v>동화운수</v>
      </c>
      <c r="B38" s="140" t="str">
        <f t="shared" si="1"/>
        <v>2</v>
      </c>
      <c r="C38" s="141" t="str">
        <f t="shared" si="21"/>
        <v>70바1897</v>
      </c>
      <c r="D38" s="115" t="str">
        <f t="shared" si="22"/>
        <v>대형</v>
      </c>
      <c r="E38" s="111" t="str">
        <f t="shared" si="16"/>
        <v>F</v>
      </c>
      <c r="F38" s="161">
        <f t="shared" si="17"/>
        <v>0.745</v>
      </c>
      <c r="G38" s="162">
        <f t="shared" si="18"/>
        <v>1.788</v>
      </c>
      <c r="H38" s="163">
        <f t="shared" si="19"/>
        <v>2.4</v>
      </c>
      <c r="I38" s="164">
        <f t="shared" si="23"/>
        <v>4802.2020000000002</v>
      </c>
      <c r="J38" s="165">
        <f t="shared" si="24"/>
        <v>1.6706371255325567E-2</v>
      </c>
      <c r="K38" s="165">
        <f t="shared" si="25"/>
        <v>0.36047091898199912</v>
      </c>
      <c r="L38" s="165">
        <f t="shared" si="26"/>
        <v>0.19470234696499647</v>
      </c>
      <c r="M38" s="166">
        <f t="shared" si="27"/>
        <v>15.112</v>
      </c>
      <c r="N38" s="167">
        <f t="shared" si="28"/>
        <v>0</v>
      </c>
      <c r="O38" s="167">
        <f t="shared" si="29"/>
        <v>16.388000000000002</v>
      </c>
      <c r="P38" s="168">
        <f t="shared" si="30"/>
        <v>0</v>
      </c>
      <c r="Q38" s="169">
        <f t="shared" si="31"/>
        <v>78</v>
      </c>
      <c r="R38" s="170">
        <f t="shared" si="32"/>
        <v>24.408345772196675</v>
      </c>
      <c r="S38" s="142">
        <f t="shared" si="33"/>
        <v>0</v>
      </c>
      <c r="T38" s="142">
        <f t="shared" si="34"/>
        <v>787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235</v>
      </c>
      <c r="Z38" s="4" t="s">
        <v>142</v>
      </c>
      <c r="AA38" s="4" t="s">
        <v>48</v>
      </c>
      <c r="AB38" s="4">
        <v>507</v>
      </c>
      <c r="AC38" s="4">
        <v>4802.2020000000002</v>
      </c>
      <c r="AD38" s="4">
        <v>2685.2240000000002</v>
      </c>
      <c r="AE38" s="4">
        <v>1.788</v>
      </c>
      <c r="AF38" s="4">
        <v>2.4</v>
      </c>
      <c r="AG38" s="4">
        <v>15.112</v>
      </c>
      <c r="AH38" s="4">
        <v>315.89127999999999</v>
      </c>
      <c r="AI38" s="4">
        <v>5.2773969999999997</v>
      </c>
      <c r="AJ38" s="4">
        <v>113.86962</v>
      </c>
      <c r="AK38" s="4">
        <v>935</v>
      </c>
      <c r="AL38" s="4">
        <v>0</v>
      </c>
      <c r="AM38" s="4">
        <v>787</v>
      </c>
      <c r="AN38" s="4">
        <v>78</v>
      </c>
      <c r="AO38" s="4">
        <v>15.202071999999999</v>
      </c>
      <c r="AP38" s="4">
        <v>961.6</v>
      </c>
      <c r="AQ38" s="4">
        <v>0</v>
      </c>
      <c r="AR38" s="4">
        <v>4</v>
      </c>
      <c r="AS38" s="4">
        <v>3203</v>
      </c>
      <c r="AT38" s="4">
        <v>0</v>
      </c>
      <c r="AU38" s="4">
        <v>16.388000000000002</v>
      </c>
      <c r="AV38" s="4">
        <v>35314</v>
      </c>
      <c r="AW38" s="4">
        <v>0</v>
      </c>
      <c r="AX38" s="4">
        <v>0.54</v>
      </c>
      <c r="AY38">
        <v>0.745</v>
      </c>
      <c r="AZ38" t="s">
        <v>70</v>
      </c>
      <c r="BA38" t="s">
        <v>124</v>
      </c>
      <c r="BB38">
        <v>9</v>
      </c>
      <c r="BC38" t="s">
        <v>860</v>
      </c>
      <c r="BD38">
        <v>14</v>
      </c>
      <c r="BE38">
        <v>125417.647</v>
      </c>
      <c r="BF38">
        <v>3.8289683428680499E-2</v>
      </c>
      <c r="BG38">
        <v>2.8525814154366971E-2</v>
      </c>
      <c r="BH38">
        <v>484811.29299999995</v>
      </c>
      <c r="BI38">
        <v>9.9053014427203136E-3</v>
      </c>
      <c r="BJ38">
        <v>7.3794495748266339E-3</v>
      </c>
      <c r="BK38">
        <v>1</v>
      </c>
      <c r="BL38" t="s">
        <v>70</v>
      </c>
      <c r="BM38">
        <v>0</v>
      </c>
      <c r="BN38" t="s">
        <v>800</v>
      </c>
    </row>
    <row r="39" spans="1:66">
      <c r="A39" s="143" t="str">
        <f t="shared" si="20"/>
        <v>동화운수</v>
      </c>
      <c r="B39" s="143" t="str">
        <f t="shared" si="1"/>
        <v>2</v>
      </c>
      <c r="C39" s="144" t="str">
        <f t="shared" si="21"/>
        <v>70바1898</v>
      </c>
      <c r="D39" s="132" t="str">
        <f t="shared" si="22"/>
        <v>대형</v>
      </c>
      <c r="E39" s="128" t="str">
        <f t="shared" si="16"/>
        <v>F</v>
      </c>
      <c r="F39" s="151">
        <f t="shared" si="17"/>
        <v>0.7804347826086957</v>
      </c>
      <c r="G39" s="152">
        <f t="shared" si="18"/>
        <v>1.7949999999999999</v>
      </c>
      <c r="H39" s="153">
        <f t="shared" si="19"/>
        <v>2.2999999999999998</v>
      </c>
      <c r="I39" s="154">
        <f t="shared" si="23"/>
        <v>5231.0259999999998</v>
      </c>
      <c r="J39" s="155">
        <f t="shared" si="24"/>
        <v>9.7410459592695408E-3</v>
      </c>
      <c r="K39" s="155">
        <f t="shared" si="25"/>
        <v>0.35288414316844047</v>
      </c>
      <c r="L39" s="155">
        <f t="shared" si="26"/>
        <v>0.17702072212984604</v>
      </c>
      <c r="M39" s="156">
        <f t="shared" si="27"/>
        <v>14.66</v>
      </c>
      <c r="N39" s="157">
        <f t="shared" si="28"/>
        <v>5.7000000000000002E-2</v>
      </c>
      <c r="O39" s="157">
        <f t="shared" si="29"/>
        <v>15.79</v>
      </c>
      <c r="P39" s="158">
        <f t="shared" si="30"/>
        <v>0</v>
      </c>
      <c r="Q39" s="159">
        <f t="shared" si="31"/>
        <v>77</v>
      </c>
      <c r="R39" s="160">
        <f t="shared" si="32"/>
        <v>23.556655623238903</v>
      </c>
      <c r="S39" s="145">
        <f t="shared" si="33"/>
        <v>3</v>
      </c>
      <c r="T39" s="145">
        <f t="shared" si="34"/>
        <v>826</v>
      </c>
      <c r="U39" t="s">
        <v>118</v>
      </c>
      <c r="V39" s="5" t="s">
        <v>120</v>
      </c>
      <c r="W39" t="s">
        <v>118</v>
      </c>
      <c r="X39" s="5" t="s">
        <v>120</v>
      </c>
      <c r="Y39" t="s">
        <v>236</v>
      </c>
      <c r="Z39" t="s">
        <v>142</v>
      </c>
      <c r="AA39" t="s">
        <v>48</v>
      </c>
      <c r="AB39">
        <v>507</v>
      </c>
      <c r="AC39" s="1">
        <v>5231.0259999999998</v>
      </c>
      <c r="AD39" s="1">
        <v>2914.569</v>
      </c>
      <c r="AE39" s="28">
        <v>1.7949999999999999</v>
      </c>
      <c r="AF39">
        <v>2.2999999999999998</v>
      </c>
      <c r="AG39">
        <v>14.66</v>
      </c>
      <c r="AH39">
        <v>348.40016300000002</v>
      </c>
      <c r="AI39">
        <v>3.3937819999999999</v>
      </c>
      <c r="AJ39">
        <v>122.94489299999999</v>
      </c>
      <c r="AK39">
        <v>926</v>
      </c>
      <c r="AL39">
        <v>3</v>
      </c>
      <c r="AM39">
        <v>826</v>
      </c>
      <c r="AN39">
        <v>77</v>
      </c>
      <c r="AO39">
        <v>15.014417999999999</v>
      </c>
      <c r="AP39">
        <v>1006.6</v>
      </c>
      <c r="AQ39">
        <v>0</v>
      </c>
      <c r="AR39">
        <v>4</v>
      </c>
      <c r="AS39">
        <v>382</v>
      </c>
      <c r="AT39">
        <v>5.7000000000000002E-2</v>
      </c>
      <c r="AU39">
        <v>15.79</v>
      </c>
      <c r="AV39">
        <v>38585</v>
      </c>
      <c r="AW39">
        <v>0</v>
      </c>
      <c r="AX39">
        <v>0.55000000000000004</v>
      </c>
      <c r="AY39">
        <v>0.7804347826086957</v>
      </c>
      <c r="AZ39" t="s">
        <v>70</v>
      </c>
      <c r="BA39" t="s">
        <v>124</v>
      </c>
      <c r="BB39">
        <v>6</v>
      </c>
      <c r="BC39" t="s">
        <v>861</v>
      </c>
      <c r="BD39">
        <v>11</v>
      </c>
      <c r="BE39">
        <v>125417.647</v>
      </c>
      <c r="BF39">
        <v>4.1708851386758991E-2</v>
      </c>
      <c r="BG39">
        <v>3.2551038364883648E-2</v>
      </c>
      <c r="BH39">
        <v>484811.29299999995</v>
      </c>
      <c r="BI39">
        <v>1.0789818792443022E-2</v>
      </c>
      <c r="BJ39">
        <v>8.4207498836674898E-3</v>
      </c>
      <c r="BK39">
        <v>1</v>
      </c>
      <c r="BL39" t="s">
        <v>67</v>
      </c>
      <c r="BM39">
        <v>-1</v>
      </c>
      <c r="BN39" t="s">
        <v>799</v>
      </c>
    </row>
    <row r="40" spans="1:66">
      <c r="A40" s="140" t="str">
        <f t="shared" si="20"/>
        <v>동화운수</v>
      </c>
      <c r="B40" s="140" t="str">
        <f t="shared" si="1"/>
        <v>2</v>
      </c>
      <c r="C40" s="141" t="str">
        <f t="shared" si="21"/>
        <v>70바1910</v>
      </c>
      <c r="D40" s="115" t="str">
        <f t="shared" si="22"/>
        <v>저상</v>
      </c>
      <c r="E40" s="111" t="str">
        <f t="shared" si="16"/>
        <v>C</v>
      </c>
      <c r="F40" s="161">
        <f t="shared" si="17"/>
        <v>0.87523809523809526</v>
      </c>
      <c r="G40" s="162">
        <f t="shared" si="18"/>
        <v>1.8380000000000001</v>
      </c>
      <c r="H40" s="163">
        <f t="shared" si="19"/>
        <v>2.1</v>
      </c>
      <c r="I40" s="164">
        <f t="shared" si="23"/>
        <v>4038.2669999999998</v>
      </c>
      <c r="J40" s="165">
        <f t="shared" si="24"/>
        <v>2.7527622508326556E-3</v>
      </c>
      <c r="K40" s="165">
        <f t="shared" si="25"/>
        <v>0.31715072644431569</v>
      </c>
      <c r="L40" s="165">
        <f t="shared" si="26"/>
        <v>0.29641427869925391</v>
      </c>
      <c r="M40" s="166">
        <f t="shared" si="27"/>
        <v>15.127000000000001</v>
      </c>
      <c r="N40" s="167">
        <f t="shared" si="28"/>
        <v>0.248</v>
      </c>
      <c r="O40" s="167">
        <f t="shared" si="29"/>
        <v>7.9240000000000004</v>
      </c>
      <c r="P40" s="168">
        <f t="shared" si="30"/>
        <v>0</v>
      </c>
      <c r="Q40" s="169">
        <f t="shared" si="31"/>
        <v>73</v>
      </c>
      <c r="R40" s="170">
        <f t="shared" si="32"/>
        <v>22.970608796755347</v>
      </c>
      <c r="S40" s="142">
        <f t="shared" si="33"/>
        <v>10</v>
      </c>
      <c r="T40" s="142">
        <f t="shared" si="34"/>
        <v>320</v>
      </c>
      <c r="U40" t="s">
        <v>118</v>
      </c>
      <c r="V40" t="s">
        <v>120</v>
      </c>
      <c r="W40" s="4" t="s">
        <v>118</v>
      </c>
      <c r="X40" s="4" t="s">
        <v>120</v>
      </c>
      <c r="Y40" s="4" t="s">
        <v>237</v>
      </c>
      <c r="Z40" s="4" t="s">
        <v>215</v>
      </c>
      <c r="AA40" s="4" t="s">
        <v>48</v>
      </c>
      <c r="AB40" s="4">
        <v>507</v>
      </c>
      <c r="AC40" s="4">
        <v>4038.2669999999998</v>
      </c>
      <c r="AD40" s="4">
        <v>2197.5940000000001</v>
      </c>
      <c r="AE40" s="4">
        <v>1.8380000000000001</v>
      </c>
      <c r="AF40" s="4">
        <v>2.1</v>
      </c>
      <c r="AG40" s="4">
        <v>15.127000000000001</v>
      </c>
      <c r="AH40" s="4">
        <v>258.49489899999998</v>
      </c>
      <c r="AI40" s="4">
        <v>0.71157499999999996</v>
      </c>
      <c r="AJ40" s="4">
        <v>81.981845000000007</v>
      </c>
      <c r="AK40" s="4">
        <v>1197</v>
      </c>
      <c r="AL40" s="4">
        <v>10</v>
      </c>
      <c r="AM40" s="4">
        <v>320</v>
      </c>
      <c r="AN40" s="4">
        <v>73</v>
      </c>
      <c r="AO40" s="4">
        <v>15.62223</v>
      </c>
      <c r="AP40" s="4">
        <v>519.29999999999995</v>
      </c>
      <c r="AQ40" s="4">
        <v>0</v>
      </c>
      <c r="AR40" s="4">
        <v>5</v>
      </c>
      <c r="AS40" s="4">
        <v>1163</v>
      </c>
      <c r="AT40" s="4">
        <v>0.248</v>
      </c>
      <c r="AU40" s="4">
        <v>7.9240000000000004</v>
      </c>
      <c r="AV40" s="4">
        <v>30343</v>
      </c>
      <c r="AW40" s="4">
        <v>0</v>
      </c>
      <c r="AX40" s="4">
        <v>0.59</v>
      </c>
      <c r="AY40">
        <v>0.87523809523809526</v>
      </c>
      <c r="AZ40" t="s">
        <v>69</v>
      </c>
      <c r="BA40" t="s">
        <v>124</v>
      </c>
      <c r="BB40">
        <v>1</v>
      </c>
      <c r="BC40" t="s">
        <v>242</v>
      </c>
      <c r="BD40">
        <v>9</v>
      </c>
      <c r="BE40">
        <v>125417.647</v>
      </c>
      <c r="BF40">
        <v>3.2198554960929861E-2</v>
      </c>
      <c r="BG40">
        <v>2.8181401913423373E-2</v>
      </c>
      <c r="BH40">
        <v>484811.29299999995</v>
      </c>
      <c r="BI40">
        <v>8.329564633305685E-3</v>
      </c>
      <c r="BJ40">
        <v>7.2903522838170714E-3</v>
      </c>
      <c r="BK40">
        <v>1</v>
      </c>
      <c r="BL40" t="s">
        <v>69</v>
      </c>
      <c r="BM40">
        <v>0</v>
      </c>
      <c r="BN40" t="s">
        <v>800</v>
      </c>
    </row>
    <row r="41" spans="1:66">
      <c r="A41" s="143" t="str">
        <f t="shared" si="20"/>
        <v>동화운수</v>
      </c>
      <c r="B41" s="143" t="str">
        <f t="shared" si="1"/>
        <v>2</v>
      </c>
      <c r="C41" s="144" t="str">
        <f t="shared" si="21"/>
        <v>70바1911</v>
      </c>
      <c r="D41" s="132" t="str">
        <f t="shared" si="22"/>
        <v>대형</v>
      </c>
      <c r="E41" s="128" t="str">
        <f t="shared" si="16"/>
        <v>F</v>
      </c>
      <c r="F41" s="151">
        <f t="shared" si="17"/>
        <v>0.73333333333333339</v>
      </c>
      <c r="G41" s="152">
        <f t="shared" si="18"/>
        <v>1.76</v>
      </c>
      <c r="H41" s="153">
        <f t="shared" si="19"/>
        <v>2.4</v>
      </c>
      <c r="I41" s="154">
        <f t="shared" si="23"/>
        <v>2086.5219999999999</v>
      </c>
      <c r="J41" s="155">
        <f t="shared" si="24"/>
        <v>1.2668181879147027E-2</v>
      </c>
      <c r="K41" s="155">
        <f t="shared" si="25"/>
        <v>0.33472068855638004</v>
      </c>
      <c r="L41" s="155">
        <f t="shared" si="26"/>
        <v>0.27366114519760637</v>
      </c>
      <c r="M41" s="156">
        <f t="shared" si="27"/>
        <v>17.126999999999999</v>
      </c>
      <c r="N41" s="157">
        <f t="shared" si="28"/>
        <v>0</v>
      </c>
      <c r="O41" s="157">
        <f t="shared" si="29"/>
        <v>13.228</v>
      </c>
      <c r="P41" s="158">
        <f t="shared" si="30"/>
        <v>0</v>
      </c>
      <c r="Q41" s="159">
        <f t="shared" si="31"/>
        <v>72</v>
      </c>
      <c r="R41" s="160">
        <f t="shared" si="32"/>
        <v>26.211382742954285</v>
      </c>
      <c r="S41" s="145">
        <f t="shared" si="33"/>
        <v>0</v>
      </c>
      <c r="T41" s="145">
        <f t="shared" si="34"/>
        <v>276</v>
      </c>
      <c r="U41" t="s">
        <v>118</v>
      </c>
      <c r="V41" t="s">
        <v>120</v>
      </c>
      <c r="W41" t="s">
        <v>118</v>
      </c>
      <c r="X41" s="4" t="s">
        <v>120</v>
      </c>
      <c r="Y41" s="4" t="s">
        <v>238</v>
      </c>
      <c r="Z41" s="4" t="s">
        <v>142</v>
      </c>
      <c r="AA41" s="4" t="s">
        <v>48</v>
      </c>
      <c r="AB41" s="4">
        <v>507</v>
      </c>
      <c r="AC41" s="4">
        <v>2086.5219999999999</v>
      </c>
      <c r="AD41" s="4">
        <v>1185.644</v>
      </c>
      <c r="AE41" s="4">
        <v>1.76</v>
      </c>
      <c r="AF41" s="4">
        <v>2.4</v>
      </c>
      <c r="AG41" s="4">
        <v>17.126999999999999</v>
      </c>
      <c r="AH41" s="4">
        <v>121.977172</v>
      </c>
      <c r="AI41" s="4">
        <v>1.545229</v>
      </c>
      <c r="AJ41" s="4">
        <v>40.828282999999999</v>
      </c>
      <c r="AK41" s="4">
        <v>571</v>
      </c>
      <c r="AL41" s="4">
        <v>0</v>
      </c>
      <c r="AM41" s="4">
        <v>276</v>
      </c>
      <c r="AN41" s="4">
        <v>72</v>
      </c>
      <c r="AO41" s="4">
        <v>17.105840000000001</v>
      </c>
      <c r="AP41" s="4">
        <v>872.9</v>
      </c>
      <c r="AQ41" s="4">
        <v>0</v>
      </c>
      <c r="AR41" s="4">
        <v>2</v>
      </c>
      <c r="AS41" s="4">
        <v>378</v>
      </c>
      <c r="AT41" s="4">
        <v>0</v>
      </c>
      <c r="AU41" s="4">
        <v>13.228</v>
      </c>
      <c r="AV41" s="4">
        <v>17311</v>
      </c>
      <c r="AW41" s="4">
        <v>0</v>
      </c>
      <c r="AX41" s="4">
        <v>0.54</v>
      </c>
      <c r="AY41">
        <v>0.73333333333333339</v>
      </c>
      <c r="AZ41" t="s">
        <v>70</v>
      </c>
      <c r="BA41" t="s">
        <v>124</v>
      </c>
      <c r="BB41">
        <v>10</v>
      </c>
      <c r="BC41" t="s">
        <v>862</v>
      </c>
      <c r="BD41">
        <v>6</v>
      </c>
      <c r="BE41">
        <v>125417.647</v>
      </c>
      <c r="BF41">
        <v>1.6636590224021666E-2</v>
      </c>
      <c r="BG41">
        <v>1.2200166164282556E-2</v>
      </c>
      <c r="BH41">
        <v>484811.29299999995</v>
      </c>
      <c r="BI41">
        <v>4.3037817602982285E-3</v>
      </c>
      <c r="BJ41">
        <v>3.1561066242187011E-3</v>
      </c>
      <c r="BK41">
        <v>1</v>
      </c>
      <c r="BL41" t="s">
        <v>70</v>
      </c>
      <c r="BM41">
        <v>0</v>
      </c>
      <c r="BN41" t="s">
        <v>800</v>
      </c>
    </row>
    <row r="42" spans="1:66">
      <c r="A42" s="140" t="str">
        <f t="shared" si="20"/>
        <v>동화운수</v>
      </c>
      <c r="B42" s="140" t="str">
        <f t="shared" si="1"/>
        <v>2</v>
      </c>
      <c r="C42" s="141" t="str">
        <f t="shared" si="21"/>
        <v>70바1912</v>
      </c>
      <c r="D42" s="115" t="str">
        <f t="shared" si="22"/>
        <v>대형</v>
      </c>
      <c r="E42" s="111" t="str">
        <f t="shared" si="16"/>
        <v>D</v>
      </c>
      <c r="F42" s="161">
        <f t="shared" si="17"/>
        <v>0.84958333333333347</v>
      </c>
      <c r="G42" s="162">
        <f t="shared" si="18"/>
        <v>2.0390000000000001</v>
      </c>
      <c r="H42" s="163">
        <f t="shared" si="19"/>
        <v>2.4</v>
      </c>
      <c r="I42" s="164">
        <f t="shared" si="23"/>
        <v>4496.6620000000003</v>
      </c>
      <c r="J42" s="165">
        <f t="shared" si="24"/>
        <v>1.1392829123602432E-2</v>
      </c>
      <c r="K42" s="165">
        <f t="shared" si="25"/>
        <v>0.36498128412685488</v>
      </c>
      <c r="L42" s="165">
        <f t="shared" si="26"/>
        <v>0.19614549637041875</v>
      </c>
      <c r="M42" s="166">
        <f t="shared" si="27"/>
        <v>11.728999999999999</v>
      </c>
      <c r="N42" s="167">
        <f t="shared" si="28"/>
        <v>2.1999999999999999E-2</v>
      </c>
      <c r="O42" s="167">
        <f t="shared" si="29"/>
        <v>6.8940000000000001</v>
      </c>
      <c r="P42" s="168">
        <f t="shared" si="30"/>
        <v>0</v>
      </c>
      <c r="Q42" s="169">
        <f t="shared" si="31"/>
        <v>72</v>
      </c>
      <c r="R42" s="170">
        <f t="shared" si="32"/>
        <v>23.568671232455895</v>
      </c>
      <c r="S42" s="142">
        <f t="shared" si="33"/>
        <v>1</v>
      </c>
      <c r="T42" s="142">
        <f t="shared" si="34"/>
        <v>310</v>
      </c>
      <c r="U42" t="s">
        <v>118</v>
      </c>
      <c r="V42" t="s">
        <v>120</v>
      </c>
      <c r="W42" t="s">
        <v>118</v>
      </c>
      <c r="X42" s="4" t="s">
        <v>120</v>
      </c>
      <c r="Y42" s="4" t="s">
        <v>239</v>
      </c>
      <c r="Z42" s="4" t="s">
        <v>142</v>
      </c>
      <c r="AA42" s="4" t="s">
        <v>48</v>
      </c>
      <c r="AB42" s="4">
        <v>507</v>
      </c>
      <c r="AC42" s="4">
        <v>4496.6620000000003</v>
      </c>
      <c r="AD42" s="4">
        <v>2205.605</v>
      </c>
      <c r="AE42" s="4">
        <v>2.0390000000000001</v>
      </c>
      <c r="AF42" s="4">
        <v>2.4</v>
      </c>
      <c r="AG42" s="4">
        <v>11.728999999999999</v>
      </c>
      <c r="AH42" s="4">
        <v>305.93630100000001</v>
      </c>
      <c r="AI42" s="4">
        <v>3.4854799999999999</v>
      </c>
      <c r="AJ42" s="4">
        <v>111.661024</v>
      </c>
      <c r="AK42" s="4">
        <v>882</v>
      </c>
      <c r="AL42" s="4">
        <v>1</v>
      </c>
      <c r="AM42" s="4">
        <v>310</v>
      </c>
      <c r="AN42" s="4">
        <v>72</v>
      </c>
      <c r="AO42" s="4">
        <v>14.698033000000001</v>
      </c>
      <c r="AP42" s="4">
        <v>724.1</v>
      </c>
      <c r="AQ42" s="4">
        <v>0</v>
      </c>
      <c r="AR42" s="4">
        <v>4</v>
      </c>
      <c r="AS42" s="4">
        <v>1476</v>
      </c>
      <c r="AT42" s="4">
        <v>2.1999999999999999E-2</v>
      </c>
      <c r="AU42" s="4">
        <v>6.8940000000000001</v>
      </c>
      <c r="AV42" s="4">
        <v>36540</v>
      </c>
      <c r="AW42" s="4">
        <v>0</v>
      </c>
      <c r="AX42" s="4">
        <v>0.54</v>
      </c>
      <c r="AY42">
        <v>0.84958333333333347</v>
      </c>
      <c r="AZ42" t="s">
        <v>67</v>
      </c>
      <c r="BA42" t="s">
        <v>124</v>
      </c>
      <c r="BB42">
        <v>1</v>
      </c>
      <c r="BC42" t="s">
        <v>234</v>
      </c>
      <c r="BD42">
        <v>9</v>
      </c>
      <c r="BE42">
        <v>125417.647</v>
      </c>
      <c r="BF42">
        <v>3.5853503135806722E-2</v>
      </c>
      <c r="BG42">
        <v>3.0460538705795799E-2</v>
      </c>
      <c r="BH42">
        <v>484811.29299999995</v>
      </c>
      <c r="BI42">
        <v>9.2750768493340373E-3</v>
      </c>
      <c r="BJ42">
        <v>7.8799507065800446E-3</v>
      </c>
      <c r="BK42">
        <v>1</v>
      </c>
      <c r="BL42" t="s">
        <v>69</v>
      </c>
      <c r="BM42">
        <v>-1</v>
      </c>
      <c r="BN42" t="s">
        <v>799</v>
      </c>
    </row>
    <row r="43" spans="1:66">
      <c r="A43" s="143" t="str">
        <f t="shared" si="20"/>
        <v>동화운수</v>
      </c>
      <c r="B43" s="143" t="str">
        <f t="shared" si="1"/>
        <v>2</v>
      </c>
      <c r="C43" s="144" t="str">
        <f t="shared" si="21"/>
        <v>70바1915</v>
      </c>
      <c r="D43" s="132" t="str">
        <f t="shared" si="22"/>
        <v>대형</v>
      </c>
      <c r="E43" s="128" t="str">
        <f t="shared" si="16"/>
        <v>D</v>
      </c>
      <c r="F43" s="151">
        <f t="shared" si="17"/>
        <v>0.81304347826086965</v>
      </c>
      <c r="G43" s="152">
        <f t="shared" si="18"/>
        <v>1.87</v>
      </c>
      <c r="H43" s="153">
        <f t="shared" si="19"/>
        <v>2.2999999999999998</v>
      </c>
      <c r="I43" s="154">
        <f t="shared" si="23"/>
        <v>5566.3519999999999</v>
      </c>
      <c r="J43" s="155">
        <f t="shared" si="24"/>
        <v>1.9636717411700824E-2</v>
      </c>
      <c r="K43" s="155">
        <f t="shared" si="25"/>
        <v>0.38104137614955408</v>
      </c>
      <c r="L43" s="155">
        <f t="shared" si="26"/>
        <v>0.19725665929858552</v>
      </c>
      <c r="M43" s="156">
        <f t="shared" si="27"/>
        <v>14.702999999999999</v>
      </c>
      <c r="N43" s="157">
        <f t="shared" si="28"/>
        <v>5.3999999999999999E-2</v>
      </c>
      <c r="O43" s="157">
        <f t="shared" si="29"/>
        <v>17.641999999999999</v>
      </c>
      <c r="P43" s="158">
        <f t="shared" si="30"/>
        <v>0</v>
      </c>
      <c r="Q43" s="159">
        <f t="shared" si="31"/>
        <v>72</v>
      </c>
      <c r="R43" s="160">
        <f t="shared" si="32"/>
        <v>24.156765322903908</v>
      </c>
      <c r="S43" s="145">
        <f t="shared" si="33"/>
        <v>3</v>
      </c>
      <c r="T43" s="145">
        <f t="shared" si="34"/>
        <v>982</v>
      </c>
      <c r="U43" t="s">
        <v>118</v>
      </c>
      <c r="V43" t="s">
        <v>120</v>
      </c>
      <c r="W43" s="4" t="s">
        <v>118</v>
      </c>
      <c r="X43" s="4" t="s">
        <v>120</v>
      </c>
      <c r="Y43" s="4" t="s">
        <v>240</v>
      </c>
      <c r="Z43" s="4" t="s">
        <v>142</v>
      </c>
      <c r="AA43" s="4" t="s">
        <v>48</v>
      </c>
      <c r="AB43" s="4">
        <v>507</v>
      </c>
      <c r="AC43" s="4">
        <v>5566.3519999999999</v>
      </c>
      <c r="AD43" s="4">
        <v>2976.451</v>
      </c>
      <c r="AE43" s="4">
        <v>1.87</v>
      </c>
      <c r="AF43" s="4">
        <v>2.2999999999999998</v>
      </c>
      <c r="AG43" s="4">
        <v>14.702999999999999</v>
      </c>
      <c r="AH43" s="4">
        <v>384.47821199999998</v>
      </c>
      <c r="AI43" s="4">
        <v>7.5498900000000004</v>
      </c>
      <c r="AJ43" s="4">
        <v>146.502107</v>
      </c>
      <c r="AK43" s="4">
        <v>1098</v>
      </c>
      <c r="AL43" s="4">
        <v>3</v>
      </c>
      <c r="AM43" s="4">
        <v>982</v>
      </c>
      <c r="AN43" s="4">
        <v>72</v>
      </c>
      <c r="AO43" s="4">
        <v>14.477677999999999</v>
      </c>
      <c r="AP43" s="4">
        <v>1066.9000000000001</v>
      </c>
      <c r="AQ43" s="4">
        <v>0</v>
      </c>
      <c r="AR43" s="4">
        <v>20</v>
      </c>
      <c r="AS43" s="4">
        <v>4123</v>
      </c>
      <c r="AT43" s="4">
        <v>5.3999999999999999E-2</v>
      </c>
      <c r="AU43" s="4">
        <v>17.641999999999999</v>
      </c>
      <c r="AV43" s="4">
        <v>48754</v>
      </c>
      <c r="AW43" s="4">
        <v>0</v>
      </c>
      <c r="AX43" s="4">
        <v>0.56000000000000005</v>
      </c>
      <c r="AY43">
        <v>0.81304347826086965</v>
      </c>
      <c r="AZ43" t="s">
        <v>67</v>
      </c>
      <c r="BA43" t="s">
        <v>124</v>
      </c>
      <c r="BB43">
        <v>12</v>
      </c>
      <c r="BC43" t="s">
        <v>863</v>
      </c>
      <c r="BD43">
        <v>10</v>
      </c>
      <c r="BE43">
        <v>125417.647</v>
      </c>
      <c r="BF43">
        <v>4.4382526168745613E-2</v>
      </c>
      <c r="BG43">
        <v>3.6084923450241002E-2</v>
      </c>
      <c r="BH43">
        <v>484811.29299999995</v>
      </c>
      <c r="BI43">
        <v>1.1481481723652837E-2</v>
      </c>
      <c r="BJ43">
        <v>9.334943836187307E-3</v>
      </c>
      <c r="BK43">
        <v>1</v>
      </c>
      <c r="BL43" t="s">
        <v>69</v>
      </c>
      <c r="BM43">
        <v>-1</v>
      </c>
      <c r="BN43" t="s">
        <v>799</v>
      </c>
    </row>
    <row r="44" spans="1:66">
      <c r="A44" s="140" t="str">
        <f t="shared" si="20"/>
        <v>동화운수</v>
      </c>
      <c r="B44" s="140" t="str">
        <f t="shared" si="1"/>
        <v>2</v>
      </c>
      <c r="C44" s="141" t="str">
        <f t="shared" si="21"/>
        <v>70바1916</v>
      </c>
      <c r="D44" s="115" t="str">
        <f t="shared" si="22"/>
        <v>대형</v>
      </c>
      <c r="E44" s="111" t="str">
        <f t="shared" si="16"/>
        <v>D</v>
      </c>
      <c r="F44" s="161">
        <f t="shared" si="17"/>
        <v>0.82318181818181813</v>
      </c>
      <c r="G44" s="162">
        <f t="shared" si="18"/>
        <v>1.8109999999999999</v>
      </c>
      <c r="H44" s="163">
        <f t="shared" si="19"/>
        <v>2.2000000000000002</v>
      </c>
      <c r="I44" s="164">
        <f t="shared" si="23"/>
        <v>5067.665</v>
      </c>
      <c r="J44" s="165">
        <f t="shared" si="24"/>
        <v>1.2608236511094507E-2</v>
      </c>
      <c r="K44" s="165">
        <f t="shared" si="25"/>
        <v>0.35787289911069936</v>
      </c>
      <c r="L44" s="165">
        <f t="shared" si="26"/>
        <v>0.13990664339493633</v>
      </c>
      <c r="M44" s="166">
        <f t="shared" si="27"/>
        <v>15.295</v>
      </c>
      <c r="N44" s="167">
        <f t="shared" si="28"/>
        <v>5.8999999999999997E-2</v>
      </c>
      <c r="O44" s="167">
        <f t="shared" si="29"/>
        <v>19.832000000000001</v>
      </c>
      <c r="P44" s="168">
        <f t="shared" si="30"/>
        <v>0</v>
      </c>
      <c r="Q44" s="169">
        <f t="shared" si="31"/>
        <v>74</v>
      </c>
      <c r="R44" s="170">
        <f t="shared" si="32"/>
        <v>24.023526180716448</v>
      </c>
      <c r="S44" s="142">
        <f t="shared" si="33"/>
        <v>3</v>
      </c>
      <c r="T44" s="142">
        <f t="shared" si="34"/>
        <v>1005</v>
      </c>
      <c r="U44" t="s">
        <v>118</v>
      </c>
      <c r="V44" t="s">
        <v>120</v>
      </c>
      <c r="W44" t="s">
        <v>118</v>
      </c>
      <c r="X44" s="4" t="s">
        <v>120</v>
      </c>
      <c r="Y44" s="4" t="s">
        <v>241</v>
      </c>
      <c r="Z44" s="4" t="s">
        <v>142</v>
      </c>
      <c r="AA44" s="4" t="s">
        <v>48</v>
      </c>
      <c r="AB44" s="4">
        <v>507</v>
      </c>
      <c r="AC44" s="4">
        <v>5067.665</v>
      </c>
      <c r="AD44" s="4">
        <v>2798.9270000000001</v>
      </c>
      <c r="AE44" s="4">
        <v>1.8109999999999999</v>
      </c>
      <c r="AF44" s="4">
        <v>2.2000000000000002</v>
      </c>
      <c r="AG44" s="4">
        <v>15.295</v>
      </c>
      <c r="AH44" s="4">
        <v>335.09071599999999</v>
      </c>
      <c r="AI44" s="4">
        <v>4.2249030000000003</v>
      </c>
      <c r="AJ44" s="4">
        <v>119.91988600000001</v>
      </c>
      <c r="AK44" s="4">
        <v>709</v>
      </c>
      <c r="AL44" s="4">
        <v>3</v>
      </c>
      <c r="AM44" s="4">
        <v>1005</v>
      </c>
      <c r="AN44" s="4">
        <v>74</v>
      </c>
      <c r="AO44" s="4">
        <v>15.123262</v>
      </c>
      <c r="AP44" s="4">
        <v>811.5</v>
      </c>
      <c r="AQ44" s="4">
        <v>0</v>
      </c>
      <c r="AR44" s="4">
        <v>7</v>
      </c>
      <c r="AS44" s="4">
        <v>727</v>
      </c>
      <c r="AT44" s="4">
        <v>5.8999999999999997E-2</v>
      </c>
      <c r="AU44" s="4">
        <v>19.832000000000001</v>
      </c>
      <c r="AV44" s="4">
        <v>38972</v>
      </c>
      <c r="AW44" s="4">
        <v>0</v>
      </c>
      <c r="AX44" s="4">
        <v>0.56000000000000005</v>
      </c>
      <c r="AY44">
        <v>0.82318181818181813</v>
      </c>
      <c r="AZ44" t="s">
        <v>67</v>
      </c>
      <c r="BA44" t="s">
        <v>124</v>
      </c>
      <c r="BB44">
        <v>7</v>
      </c>
      <c r="BC44" t="s">
        <v>771</v>
      </c>
      <c r="BD44">
        <v>12</v>
      </c>
      <c r="BE44">
        <v>125417.647</v>
      </c>
      <c r="BF44">
        <v>4.0406315388774594E-2</v>
      </c>
      <c r="BG44">
        <v>3.3261744167759448E-2</v>
      </c>
      <c r="BH44">
        <v>484811.29299999995</v>
      </c>
      <c r="BI44">
        <v>1.0452860882512488E-2</v>
      </c>
      <c r="BJ44">
        <v>8.6046050264682334E-3</v>
      </c>
      <c r="BK44">
        <v>2</v>
      </c>
      <c r="BL44" t="s">
        <v>67</v>
      </c>
      <c r="BM44">
        <v>0</v>
      </c>
      <c r="BN44" t="s">
        <v>800</v>
      </c>
    </row>
    <row r="45" spans="1:66">
      <c r="A45" s="143" t="str">
        <f t="shared" si="20"/>
        <v>동화운수</v>
      </c>
      <c r="B45" s="143" t="str">
        <f t="shared" si="1"/>
        <v>2</v>
      </c>
      <c r="C45" s="144" t="str">
        <f t="shared" si="21"/>
        <v>70바1917</v>
      </c>
      <c r="D45" s="132" t="str">
        <f t="shared" si="22"/>
        <v>대형</v>
      </c>
      <c r="E45" s="128" t="str">
        <f t="shared" si="16"/>
        <v>F</v>
      </c>
      <c r="F45" s="151">
        <f t="shared" si="17"/>
        <v>0.76333333333333342</v>
      </c>
      <c r="G45" s="152">
        <f t="shared" si="18"/>
        <v>1.8320000000000001</v>
      </c>
      <c r="H45" s="153">
        <f t="shared" si="19"/>
        <v>2.4</v>
      </c>
      <c r="I45" s="154">
        <f t="shared" si="23"/>
        <v>5301.6480000000001</v>
      </c>
      <c r="J45" s="155">
        <f t="shared" si="24"/>
        <v>2.1974134317318816E-2</v>
      </c>
      <c r="K45" s="155">
        <f t="shared" si="25"/>
        <v>0.36129586008675479</v>
      </c>
      <c r="L45" s="155">
        <f t="shared" si="26"/>
        <v>0.15598923202747522</v>
      </c>
      <c r="M45" s="156">
        <f t="shared" si="27"/>
        <v>14.455</v>
      </c>
      <c r="N45" s="157">
        <f t="shared" si="28"/>
        <v>3.7999999999999999E-2</v>
      </c>
      <c r="O45" s="157">
        <f t="shared" si="29"/>
        <v>12.882999999999999</v>
      </c>
      <c r="P45" s="158">
        <f t="shared" si="30"/>
        <v>0</v>
      </c>
      <c r="Q45" s="159">
        <f t="shared" si="31"/>
        <v>72</v>
      </c>
      <c r="R45" s="160">
        <f t="shared" si="32"/>
        <v>23.394057150481103</v>
      </c>
      <c r="S45" s="145">
        <f t="shared" si="33"/>
        <v>2</v>
      </c>
      <c r="T45" s="145">
        <f t="shared" si="34"/>
        <v>683</v>
      </c>
      <c r="U45" t="s">
        <v>118</v>
      </c>
      <c r="V45" t="s">
        <v>120</v>
      </c>
      <c r="W45" t="s">
        <v>118</v>
      </c>
      <c r="X45" s="4" t="s">
        <v>120</v>
      </c>
      <c r="Y45" s="4" t="s">
        <v>243</v>
      </c>
      <c r="Z45" s="4" t="s">
        <v>142</v>
      </c>
      <c r="AA45" s="4" t="s">
        <v>48</v>
      </c>
      <c r="AB45" s="4">
        <v>507</v>
      </c>
      <c r="AC45" s="4">
        <v>5301.6480000000001</v>
      </c>
      <c r="AD45" s="4">
        <v>2894.123</v>
      </c>
      <c r="AE45" s="4">
        <v>1.8320000000000001</v>
      </c>
      <c r="AF45" s="4">
        <v>2.4</v>
      </c>
      <c r="AG45" s="4">
        <v>14.455</v>
      </c>
      <c r="AH45" s="4">
        <v>367.46016400000002</v>
      </c>
      <c r="AI45" s="4">
        <v>8.0746190000000002</v>
      </c>
      <c r="AJ45" s="4">
        <v>132.76183599999999</v>
      </c>
      <c r="AK45" s="4">
        <v>827</v>
      </c>
      <c r="AL45" s="4">
        <v>2</v>
      </c>
      <c r="AM45" s="4">
        <v>683</v>
      </c>
      <c r="AN45" s="4">
        <v>72</v>
      </c>
      <c r="AO45" s="4">
        <v>14.427816</v>
      </c>
      <c r="AP45" s="4">
        <v>136</v>
      </c>
      <c r="AQ45" s="4">
        <v>0</v>
      </c>
      <c r="AR45" s="4">
        <v>8</v>
      </c>
      <c r="AS45" s="4">
        <v>3130</v>
      </c>
      <c r="AT45" s="4">
        <v>3.7999999999999999E-2</v>
      </c>
      <c r="AU45" s="4">
        <v>12.882999999999999</v>
      </c>
      <c r="AV45" s="4">
        <v>43246</v>
      </c>
      <c r="AW45" s="4">
        <v>0</v>
      </c>
      <c r="AX45" s="4">
        <v>0.56000000000000005</v>
      </c>
      <c r="AY45">
        <v>0.76333333333333342</v>
      </c>
      <c r="AZ45" t="s">
        <v>70</v>
      </c>
      <c r="BA45" t="s">
        <v>124</v>
      </c>
      <c r="BB45">
        <v>7</v>
      </c>
      <c r="BC45" t="s">
        <v>864</v>
      </c>
      <c r="BD45">
        <v>5</v>
      </c>
      <c r="BE45">
        <v>125417.647</v>
      </c>
      <c r="BF45">
        <v>4.2271945988589632E-2</v>
      </c>
      <c r="BG45">
        <v>3.2267585437956756E-2</v>
      </c>
      <c r="BH45">
        <v>484811.29299999995</v>
      </c>
      <c r="BI45">
        <v>1.0935487841451748E-2</v>
      </c>
      <c r="BJ45">
        <v>8.3474223856415015E-3</v>
      </c>
      <c r="BK45">
        <v>1</v>
      </c>
      <c r="BL45" t="s">
        <v>70</v>
      </c>
      <c r="BM45">
        <v>0</v>
      </c>
      <c r="BN45" t="s">
        <v>800</v>
      </c>
    </row>
    <row r="46" spans="1:66">
      <c r="A46" s="140" t="str">
        <f t="shared" ref="A46:A52" si="35">W46</f>
        <v>동화운수</v>
      </c>
      <c r="B46" s="140" t="str">
        <f t="shared" si="1"/>
        <v>2</v>
      </c>
      <c r="C46" s="141" t="str">
        <f t="shared" ref="C46:C52" si="36">Y46</f>
        <v>70바1921</v>
      </c>
      <c r="D46" s="115" t="str">
        <f t="shared" ref="D46:D52" si="37">Z46</f>
        <v>대형</v>
      </c>
      <c r="E46" s="111" t="str">
        <f t="shared" ref="E46:E52" si="38">AZ46</f>
        <v>D</v>
      </c>
      <c r="F46" s="161">
        <f t="shared" ref="F46:F52" si="39">G46/H46</f>
        <v>0.82318181818181813</v>
      </c>
      <c r="G46" s="162">
        <f t="shared" ref="G46:G52" si="40">AE46</f>
        <v>1.8109999999999999</v>
      </c>
      <c r="H46" s="163">
        <f t="shared" ref="H46:H52" si="41">AF46</f>
        <v>2.2000000000000002</v>
      </c>
      <c r="I46" s="164">
        <f t="shared" ref="I46:I52" si="42">AC46</f>
        <v>4234.527</v>
      </c>
      <c r="J46" s="165">
        <f t="shared" ref="J46:J52" si="43">AI46/AH46</f>
        <v>1.0970728408506667E-2</v>
      </c>
      <c r="K46" s="165">
        <f t="shared" ref="K46:K52" si="44">AJ46/AH46</f>
        <v>0.37020953682101509</v>
      </c>
      <c r="L46" s="165">
        <f t="shared" ref="L46:L52" si="45">AK46/AC46</f>
        <v>0.16719695021427422</v>
      </c>
      <c r="M46" s="166">
        <f t="shared" ref="M46:M52" si="46">AG46</f>
        <v>16.053999999999998</v>
      </c>
      <c r="N46" s="167">
        <f t="shared" ref="N46:N52" si="47">IF(AW46=0,AT46,"속도계이상")</f>
        <v>0.307</v>
      </c>
      <c r="O46" s="167">
        <f t="shared" ref="O46:O52" si="48">IF(AW46=0,AU46,"속도계이상")</f>
        <v>23.285</v>
      </c>
      <c r="P46" s="168">
        <f t="shared" ref="P46:P52" si="49">AQ46/60</f>
        <v>0</v>
      </c>
      <c r="Q46" s="169">
        <f t="shared" ref="Q46:Q52" si="50">AN46</f>
        <v>73</v>
      </c>
      <c r="R46" s="170">
        <f t="shared" ref="R46:R52" si="51">AC46/(AH46-AI46-AJ46)</f>
        <v>24.856497711807997</v>
      </c>
      <c r="S46" s="142">
        <f t="shared" ref="S46:S52" si="52">IF(AW46=0,AL46,"속도계이상")</f>
        <v>13</v>
      </c>
      <c r="T46" s="142">
        <f t="shared" ref="T46:T52" si="53">IF(AW46=0,AM46,"속도계이상")</f>
        <v>986</v>
      </c>
      <c r="U46" t="s">
        <v>118</v>
      </c>
      <c r="V46" t="s">
        <v>120</v>
      </c>
      <c r="W46" t="s">
        <v>118</v>
      </c>
      <c r="X46" s="4" t="s">
        <v>120</v>
      </c>
      <c r="Y46" s="4" t="s">
        <v>244</v>
      </c>
      <c r="Z46" s="4" t="s">
        <v>142</v>
      </c>
      <c r="AA46" s="4" t="s">
        <v>48</v>
      </c>
      <c r="AB46" s="4">
        <v>507</v>
      </c>
      <c r="AC46" s="4">
        <v>4234.527</v>
      </c>
      <c r="AD46" s="4">
        <v>2337.8090000000002</v>
      </c>
      <c r="AE46" s="4">
        <v>1.8109999999999999</v>
      </c>
      <c r="AF46" s="4">
        <v>2.2000000000000002</v>
      </c>
      <c r="AG46" s="4">
        <v>16.053999999999998</v>
      </c>
      <c r="AH46" s="4">
        <v>275.29657900000001</v>
      </c>
      <c r="AI46" s="4">
        <v>3.0202040000000001</v>
      </c>
      <c r="AJ46" s="4">
        <v>101.917419</v>
      </c>
      <c r="AK46" s="4">
        <v>708</v>
      </c>
      <c r="AL46" s="4">
        <v>13</v>
      </c>
      <c r="AM46" s="4">
        <v>986</v>
      </c>
      <c r="AN46" s="4">
        <v>73</v>
      </c>
      <c r="AO46" s="4">
        <v>15.381691</v>
      </c>
      <c r="AP46" s="4">
        <v>266</v>
      </c>
      <c r="AQ46" s="4">
        <v>0</v>
      </c>
      <c r="AR46" s="4">
        <v>2</v>
      </c>
      <c r="AS46" s="4">
        <v>727</v>
      </c>
      <c r="AT46" s="4">
        <v>0.307</v>
      </c>
      <c r="AU46" s="4">
        <v>23.285</v>
      </c>
      <c r="AV46" s="4">
        <v>26991</v>
      </c>
      <c r="AW46" s="4">
        <v>0</v>
      </c>
      <c r="AX46" s="4">
        <v>0.56000000000000005</v>
      </c>
      <c r="AY46">
        <v>0.82318181818181813</v>
      </c>
      <c r="AZ46" t="s">
        <v>67</v>
      </c>
      <c r="BA46" t="s">
        <v>124</v>
      </c>
      <c r="BB46">
        <v>7</v>
      </c>
      <c r="BC46" t="s">
        <v>771</v>
      </c>
      <c r="BD46">
        <v>5</v>
      </c>
      <c r="BE46">
        <v>125417.647</v>
      </c>
      <c r="BF46">
        <v>3.3763406516468933E-2</v>
      </c>
      <c r="BG46">
        <v>2.7793422364238742E-2</v>
      </c>
      <c r="BH46">
        <v>484811.29299999995</v>
      </c>
      <c r="BI46">
        <v>8.7343819361072519E-3</v>
      </c>
      <c r="BJ46">
        <v>7.1899844028591965E-3</v>
      </c>
      <c r="BK46">
        <v>2</v>
      </c>
      <c r="BL46" t="s">
        <v>69</v>
      </c>
      <c r="BM46">
        <v>-1</v>
      </c>
      <c r="BN46" t="s">
        <v>799</v>
      </c>
    </row>
    <row r="47" spans="1:66">
      <c r="A47" s="143" t="str">
        <f t="shared" si="35"/>
        <v>동화운수</v>
      </c>
      <c r="B47" s="143" t="str">
        <f t="shared" si="1"/>
        <v>2</v>
      </c>
      <c r="C47" s="144" t="str">
        <f t="shared" si="36"/>
        <v>70바1922</v>
      </c>
      <c r="D47" s="132" t="str">
        <f t="shared" si="37"/>
        <v>대형</v>
      </c>
      <c r="E47" s="128" t="str">
        <f t="shared" si="38"/>
        <v>F</v>
      </c>
      <c r="F47" s="151">
        <f t="shared" si="39"/>
        <v>0.79875000000000007</v>
      </c>
      <c r="G47" s="152">
        <f t="shared" si="40"/>
        <v>1.917</v>
      </c>
      <c r="H47" s="153">
        <f t="shared" si="41"/>
        <v>2.4</v>
      </c>
      <c r="I47" s="154">
        <f t="shared" si="42"/>
        <v>5180.3379999999997</v>
      </c>
      <c r="J47" s="155">
        <f t="shared" si="43"/>
        <v>1.0136511942745015E-2</v>
      </c>
      <c r="K47" s="155">
        <f t="shared" si="44"/>
        <v>0.37960732476152187</v>
      </c>
      <c r="L47" s="155">
        <f t="shared" si="45"/>
        <v>0.21793944719437228</v>
      </c>
      <c r="M47" s="156">
        <f t="shared" si="46"/>
        <v>14.176</v>
      </c>
      <c r="N47" s="157">
        <f t="shared" si="47"/>
        <v>0</v>
      </c>
      <c r="O47" s="157">
        <f t="shared" si="48"/>
        <v>16.814</v>
      </c>
      <c r="P47" s="158">
        <f t="shared" si="49"/>
        <v>0</v>
      </c>
      <c r="Q47" s="159">
        <f t="shared" si="50"/>
        <v>71</v>
      </c>
      <c r="R47" s="160">
        <f t="shared" si="51"/>
        <v>24.16918550223048</v>
      </c>
      <c r="S47" s="145">
        <f t="shared" si="52"/>
        <v>0</v>
      </c>
      <c r="T47" s="145">
        <f t="shared" si="53"/>
        <v>871</v>
      </c>
      <c r="U47" t="s">
        <v>118</v>
      </c>
      <c r="V47" t="s">
        <v>120</v>
      </c>
      <c r="W47" t="s">
        <v>118</v>
      </c>
      <c r="X47" s="4" t="s">
        <v>120</v>
      </c>
      <c r="Y47" s="4" t="s">
        <v>245</v>
      </c>
      <c r="Z47" s="4" t="s">
        <v>142</v>
      </c>
      <c r="AA47" s="4" t="s">
        <v>48</v>
      </c>
      <c r="AB47" s="4">
        <v>507</v>
      </c>
      <c r="AC47" s="4">
        <v>5180.3379999999997</v>
      </c>
      <c r="AD47" s="4">
        <v>2701.7979999999998</v>
      </c>
      <c r="AE47" s="4">
        <v>1.917</v>
      </c>
      <c r="AF47" s="4">
        <v>2.4</v>
      </c>
      <c r="AG47" s="4">
        <v>14.176</v>
      </c>
      <c r="AH47" s="4">
        <v>351.22377599999999</v>
      </c>
      <c r="AI47" s="4">
        <v>3.560184</v>
      </c>
      <c r="AJ47" s="4">
        <v>133.32711800000001</v>
      </c>
      <c r="AK47" s="4">
        <v>1129</v>
      </c>
      <c r="AL47" s="4">
        <v>0</v>
      </c>
      <c r="AM47" s="4">
        <v>871</v>
      </c>
      <c r="AN47" s="4">
        <v>71</v>
      </c>
      <c r="AO47" s="4">
        <v>14.749394000000001</v>
      </c>
      <c r="AP47" s="4">
        <v>135.6</v>
      </c>
      <c r="AQ47" s="4">
        <v>0</v>
      </c>
      <c r="AR47" s="4">
        <v>4</v>
      </c>
      <c r="AS47" s="4">
        <v>1508</v>
      </c>
      <c r="AT47" s="4">
        <v>0</v>
      </c>
      <c r="AU47" s="4">
        <v>16.814</v>
      </c>
      <c r="AV47" s="4">
        <v>44004</v>
      </c>
      <c r="AW47" s="4">
        <v>0</v>
      </c>
      <c r="AX47" s="4">
        <v>0.56000000000000005</v>
      </c>
      <c r="AY47">
        <v>0.79875000000000007</v>
      </c>
      <c r="AZ47" t="s">
        <v>70</v>
      </c>
      <c r="BA47" t="s">
        <v>124</v>
      </c>
      <c r="BB47">
        <v>1</v>
      </c>
      <c r="BC47" t="s">
        <v>865</v>
      </c>
      <c r="BD47">
        <v>9</v>
      </c>
      <c r="BE47">
        <v>125417.647</v>
      </c>
      <c r="BF47">
        <v>4.1304697735239759E-2</v>
      </c>
      <c r="BG47">
        <v>3.299212731602276E-2</v>
      </c>
      <c r="BH47">
        <v>484811.29299999995</v>
      </c>
      <c r="BI47">
        <v>1.0685266772447069E-2</v>
      </c>
      <c r="BJ47">
        <v>8.5348568344920973E-3</v>
      </c>
      <c r="BK47">
        <v>1</v>
      </c>
      <c r="BL47" t="s">
        <v>67</v>
      </c>
      <c r="BM47">
        <v>-1</v>
      </c>
      <c r="BN47" t="s">
        <v>799</v>
      </c>
    </row>
    <row r="48" spans="1:66">
      <c r="A48" s="140" t="str">
        <f t="shared" si="35"/>
        <v>동화운수</v>
      </c>
      <c r="B48" s="140" t="str">
        <f t="shared" si="1"/>
        <v>2</v>
      </c>
      <c r="C48" s="141" t="str">
        <f t="shared" si="36"/>
        <v>70바1923</v>
      </c>
      <c r="D48" s="115" t="str">
        <f t="shared" si="37"/>
        <v>대형</v>
      </c>
      <c r="E48" s="111" t="str">
        <f t="shared" si="38"/>
        <v>D</v>
      </c>
      <c r="F48" s="161">
        <f t="shared" si="39"/>
        <v>0.80041666666666667</v>
      </c>
      <c r="G48" s="162">
        <f t="shared" si="40"/>
        <v>1.921</v>
      </c>
      <c r="H48" s="163">
        <f t="shared" si="41"/>
        <v>2.4</v>
      </c>
      <c r="I48" s="164">
        <f t="shared" si="42"/>
        <v>3829.6990000000001</v>
      </c>
      <c r="J48" s="165">
        <f t="shared" si="43"/>
        <v>1.7867457320426272E-2</v>
      </c>
      <c r="K48" s="165">
        <f t="shared" si="44"/>
        <v>0.35465525846595097</v>
      </c>
      <c r="L48" s="165">
        <f t="shared" si="45"/>
        <v>0.19636007947360876</v>
      </c>
      <c r="M48" s="166">
        <f t="shared" si="46"/>
        <v>17.260999999999999</v>
      </c>
      <c r="N48" s="167">
        <f t="shared" si="47"/>
        <v>0.23499999999999999</v>
      </c>
      <c r="O48" s="167">
        <f t="shared" si="48"/>
        <v>32.116999999999997</v>
      </c>
      <c r="P48" s="168">
        <f t="shared" si="49"/>
        <v>0</v>
      </c>
      <c r="Q48" s="169">
        <f t="shared" si="50"/>
        <v>75</v>
      </c>
      <c r="R48" s="170">
        <f t="shared" si="51"/>
        <v>23.900463856469319</v>
      </c>
      <c r="S48" s="142">
        <f t="shared" si="52"/>
        <v>9</v>
      </c>
      <c r="T48" s="142">
        <f t="shared" si="53"/>
        <v>1230</v>
      </c>
      <c r="U48" t="s">
        <v>118</v>
      </c>
      <c r="V48" t="s">
        <v>120</v>
      </c>
      <c r="W48" t="s">
        <v>118</v>
      </c>
      <c r="X48" s="4" t="s">
        <v>120</v>
      </c>
      <c r="Y48" s="4" t="s">
        <v>246</v>
      </c>
      <c r="Z48" s="4" t="s">
        <v>142</v>
      </c>
      <c r="AA48" s="4" t="s">
        <v>48</v>
      </c>
      <c r="AB48" s="4">
        <v>507</v>
      </c>
      <c r="AC48" s="4">
        <v>3829.6990000000001</v>
      </c>
      <c r="AD48" s="4">
        <v>1993.1859999999999</v>
      </c>
      <c r="AE48" s="4">
        <v>1.921</v>
      </c>
      <c r="AF48" s="4">
        <v>2.4</v>
      </c>
      <c r="AG48" s="4">
        <v>17.260999999999999</v>
      </c>
      <c r="AH48" s="4">
        <v>255.36437100000001</v>
      </c>
      <c r="AI48" s="4">
        <v>4.5627120000000003</v>
      </c>
      <c r="AJ48" s="4">
        <v>90.566316999999998</v>
      </c>
      <c r="AK48" s="4">
        <v>752</v>
      </c>
      <c r="AL48" s="4">
        <v>9</v>
      </c>
      <c r="AM48" s="4">
        <v>1230</v>
      </c>
      <c r="AN48" s="4">
        <v>75</v>
      </c>
      <c r="AO48" s="4">
        <v>14.996998</v>
      </c>
      <c r="AP48" s="4">
        <v>1306.8</v>
      </c>
      <c r="AQ48" s="4">
        <v>0</v>
      </c>
      <c r="AR48" s="4">
        <v>13</v>
      </c>
      <c r="AS48" s="4">
        <v>2195</v>
      </c>
      <c r="AT48" s="4">
        <v>0.23499999999999999</v>
      </c>
      <c r="AU48" s="4">
        <v>32.116999999999997</v>
      </c>
      <c r="AV48" s="4">
        <v>18971</v>
      </c>
      <c r="AW48" s="4">
        <v>0</v>
      </c>
      <c r="AX48" s="4">
        <v>0.65</v>
      </c>
      <c r="AY48">
        <v>0.80041666666666667</v>
      </c>
      <c r="AZ48" t="s">
        <v>67</v>
      </c>
      <c r="BA48" t="s">
        <v>124</v>
      </c>
      <c r="BB48">
        <v>15</v>
      </c>
      <c r="BC48" t="s">
        <v>866</v>
      </c>
      <c r="BD48">
        <v>12</v>
      </c>
      <c r="BE48">
        <v>125417.647</v>
      </c>
      <c r="BF48">
        <v>3.0535567295406206E-2</v>
      </c>
      <c r="BG48">
        <v>2.4441176989364717E-2</v>
      </c>
      <c r="BH48">
        <v>484811.29299999995</v>
      </c>
      <c r="BI48">
        <v>7.899360133098221E-3</v>
      </c>
      <c r="BJ48">
        <v>6.3227795065340341E-3</v>
      </c>
      <c r="BK48">
        <v>1</v>
      </c>
      <c r="BL48" t="s">
        <v>70</v>
      </c>
      <c r="BM48">
        <v>1</v>
      </c>
      <c r="BN48" t="s">
        <v>805</v>
      </c>
    </row>
    <row r="49" spans="1:66">
      <c r="A49" s="143" t="str">
        <f t="shared" si="35"/>
        <v>동화운수</v>
      </c>
      <c r="B49" s="143" t="str">
        <f t="shared" si="1"/>
        <v>2</v>
      </c>
      <c r="C49" s="144" t="str">
        <f t="shared" si="36"/>
        <v>70바1930</v>
      </c>
      <c r="D49" s="132" t="str">
        <f t="shared" si="37"/>
        <v>대형</v>
      </c>
      <c r="E49" s="128" t="str">
        <f t="shared" si="38"/>
        <v>D</v>
      </c>
      <c r="F49" s="151">
        <f t="shared" si="39"/>
        <v>0.81347826086956532</v>
      </c>
      <c r="G49" s="152">
        <f t="shared" si="40"/>
        <v>1.871</v>
      </c>
      <c r="H49" s="153">
        <f t="shared" si="41"/>
        <v>2.2999999999999998</v>
      </c>
      <c r="I49" s="154">
        <f t="shared" si="42"/>
        <v>2678.17</v>
      </c>
      <c r="J49" s="155">
        <f t="shared" si="43"/>
        <v>1.5101556580783012E-2</v>
      </c>
      <c r="K49" s="155">
        <f t="shared" si="44"/>
        <v>0.38010665800331839</v>
      </c>
      <c r="L49" s="155">
        <f t="shared" si="45"/>
        <v>0.11537729121004267</v>
      </c>
      <c r="M49" s="156">
        <f t="shared" si="46"/>
        <v>14.558</v>
      </c>
      <c r="N49" s="157">
        <f t="shared" si="47"/>
        <v>7.4999999999999997E-2</v>
      </c>
      <c r="O49" s="157">
        <f t="shared" si="48"/>
        <v>13.89</v>
      </c>
      <c r="P49" s="158">
        <f t="shared" si="49"/>
        <v>0</v>
      </c>
      <c r="Q49" s="159">
        <f t="shared" si="50"/>
        <v>74</v>
      </c>
      <c r="R49" s="160">
        <f t="shared" si="51"/>
        <v>24.012394917137161</v>
      </c>
      <c r="S49" s="145">
        <f t="shared" si="52"/>
        <v>2</v>
      </c>
      <c r="T49" s="145">
        <f t="shared" si="53"/>
        <v>372</v>
      </c>
      <c r="U49" t="s">
        <v>118</v>
      </c>
      <c r="V49" t="s">
        <v>120</v>
      </c>
      <c r="W49" t="s">
        <v>118</v>
      </c>
      <c r="X49" s="4" t="s">
        <v>120</v>
      </c>
      <c r="Y49" s="4" t="s">
        <v>247</v>
      </c>
      <c r="Z49" s="4" t="s">
        <v>142</v>
      </c>
      <c r="AA49" s="4" t="s">
        <v>48</v>
      </c>
      <c r="AB49" s="4">
        <v>507</v>
      </c>
      <c r="AC49" s="4">
        <v>2678.17</v>
      </c>
      <c r="AD49" s="4">
        <v>1431.1079999999999</v>
      </c>
      <c r="AE49" s="4">
        <v>1.871</v>
      </c>
      <c r="AF49" s="4">
        <v>2.2999999999999998</v>
      </c>
      <c r="AG49" s="4">
        <v>14.558</v>
      </c>
      <c r="AH49" s="4">
        <v>184.41522800000001</v>
      </c>
      <c r="AI49" s="4">
        <v>2.7849569999999999</v>
      </c>
      <c r="AJ49" s="4">
        <v>70.097455999999994</v>
      </c>
      <c r="AK49" s="4">
        <v>309</v>
      </c>
      <c r="AL49" s="4">
        <v>2</v>
      </c>
      <c r="AM49" s="4">
        <v>372</v>
      </c>
      <c r="AN49" s="4">
        <v>74</v>
      </c>
      <c r="AO49" s="4">
        <v>14.522499</v>
      </c>
      <c r="AP49" s="4">
        <v>491.7</v>
      </c>
      <c r="AQ49" s="4">
        <v>0</v>
      </c>
      <c r="AR49" s="4">
        <v>14</v>
      </c>
      <c r="AS49" s="4">
        <v>2068</v>
      </c>
      <c r="AT49" s="4">
        <v>7.4999999999999997E-2</v>
      </c>
      <c r="AU49" s="4">
        <v>13.89</v>
      </c>
      <c r="AV49" s="4">
        <v>24435</v>
      </c>
      <c r="AW49" s="4">
        <v>0</v>
      </c>
      <c r="AX49" s="4">
        <v>0.56000000000000005</v>
      </c>
      <c r="AY49">
        <v>0.81347826086956532</v>
      </c>
      <c r="AZ49" t="s">
        <v>67</v>
      </c>
      <c r="BA49" t="s">
        <v>124</v>
      </c>
      <c r="BB49">
        <v>11</v>
      </c>
      <c r="BC49" t="s">
        <v>770</v>
      </c>
      <c r="BD49">
        <v>9</v>
      </c>
      <c r="BE49">
        <v>125417.647</v>
      </c>
      <c r="BF49">
        <v>2.1354012485978152E-2</v>
      </c>
      <c r="BG49">
        <v>1.7371024939680492E-2</v>
      </c>
      <c r="BH49">
        <v>484811.29299999995</v>
      </c>
      <c r="BI49">
        <v>5.5241493724858433E-3</v>
      </c>
      <c r="BJ49">
        <v>4.4937754243134847E-3</v>
      </c>
      <c r="BK49">
        <v>1</v>
      </c>
      <c r="BL49" t="s">
        <v>69</v>
      </c>
      <c r="BM49">
        <v>-1</v>
      </c>
      <c r="BN49" t="s">
        <v>799</v>
      </c>
    </row>
    <row r="50" spans="1:66">
      <c r="A50" s="140" t="str">
        <f t="shared" si="35"/>
        <v>동화운수</v>
      </c>
      <c r="B50" s="140" t="str">
        <f t="shared" si="1"/>
        <v>2</v>
      </c>
      <c r="C50" s="141" t="str">
        <f t="shared" si="36"/>
        <v>70바1937</v>
      </c>
      <c r="D50" s="115" t="str">
        <f t="shared" si="37"/>
        <v>대형</v>
      </c>
      <c r="E50" s="111" t="str">
        <f t="shared" si="38"/>
        <v>S</v>
      </c>
      <c r="F50" s="161">
        <f t="shared" si="39"/>
        <v>1.075</v>
      </c>
      <c r="G50" s="162">
        <f t="shared" si="40"/>
        <v>2.3650000000000002</v>
      </c>
      <c r="H50" s="163">
        <f t="shared" si="41"/>
        <v>2.2000000000000002</v>
      </c>
      <c r="I50" s="164">
        <f t="shared" si="42"/>
        <v>4873.2629999999999</v>
      </c>
      <c r="J50" s="165">
        <f t="shared" si="43"/>
        <v>1.3917295911007264E-2</v>
      </c>
      <c r="K50" s="165">
        <f t="shared" si="44"/>
        <v>0.35742701392814752</v>
      </c>
      <c r="L50" s="165">
        <f t="shared" si="45"/>
        <v>0.117785557643821</v>
      </c>
      <c r="M50" s="166">
        <f t="shared" si="46"/>
        <v>9.5060000000000002</v>
      </c>
      <c r="N50" s="167">
        <f t="shared" si="47"/>
        <v>8.2000000000000003E-2</v>
      </c>
      <c r="O50" s="167">
        <f t="shared" si="48"/>
        <v>11.491</v>
      </c>
      <c r="P50" s="168">
        <f t="shared" si="49"/>
        <v>0</v>
      </c>
      <c r="Q50" s="169">
        <f t="shared" si="50"/>
        <v>75</v>
      </c>
      <c r="R50" s="170">
        <f t="shared" si="51"/>
        <v>23.237693347809891</v>
      </c>
      <c r="S50" s="142">
        <f t="shared" si="52"/>
        <v>4</v>
      </c>
      <c r="T50" s="142">
        <f t="shared" si="53"/>
        <v>560</v>
      </c>
      <c r="U50" t="s">
        <v>118</v>
      </c>
      <c r="V50" t="s">
        <v>120</v>
      </c>
      <c r="W50" t="s">
        <v>118</v>
      </c>
      <c r="X50" s="4" t="s">
        <v>120</v>
      </c>
      <c r="Y50" s="4" t="s">
        <v>248</v>
      </c>
      <c r="Z50" s="4" t="s">
        <v>142</v>
      </c>
      <c r="AA50" s="4" t="s">
        <v>48</v>
      </c>
      <c r="AB50" s="4">
        <v>507</v>
      </c>
      <c r="AC50" s="4">
        <v>4873.2629999999999</v>
      </c>
      <c r="AD50" s="4">
        <v>2060.4090000000001</v>
      </c>
      <c r="AE50" s="4">
        <v>2.3650000000000002</v>
      </c>
      <c r="AF50" s="4">
        <v>2.2000000000000002</v>
      </c>
      <c r="AG50" s="4">
        <v>9.5060000000000002</v>
      </c>
      <c r="AH50" s="4">
        <v>333.59073699999999</v>
      </c>
      <c r="AI50" s="4">
        <v>4.6426809999999996</v>
      </c>
      <c r="AJ50" s="4">
        <v>119.234341</v>
      </c>
      <c r="AK50" s="4">
        <v>574</v>
      </c>
      <c r="AL50" s="4">
        <v>4</v>
      </c>
      <c r="AM50" s="4">
        <v>560</v>
      </c>
      <c r="AN50" s="4">
        <v>75</v>
      </c>
      <c r="AO50" s="4">
        <v>14.608508</v>
      </c>
      <c r="AP50" s="4">
        <v>438.8</v>
      </c>
      <c r="AQ50" s="4">
        <v>0</v>
      </c>
      <c r="AR50" s="4">
        <v>5</v>
      </c>
      <c r="AS50" s="4">
        <v>1084</v>
      </c>
      <c r="AT50" s="4">
        <v>8.2000000000000003E-2</v>
      </c>
      <c r="AU50" s="4">
        <v>11.491</v>
      </c>
      <c r="AV50" s="4">
        <v>38247</v>
      </c>
      <c r="AW50" s="4">
        <v>0</v>
      </c>
      <c r="AX50" s="4">
        <v>0.56000000000000005</v>
      </c>
      <c r="AY50">
        <v>1.075</v>
      </c>
      <c r="AZ50" t="s">
        <v>71</v>
      </c>
      <c r="BA50" t="s">
        <v>124</v>
      </c>
      <c r="BB50">
        <v>1</v>
      </c>
      <c r="BC50" t="s">
        <v>249</v>
      </c>
      <c r="BD50">
        <v>11</v>
      </c>
      <c r="BE50">
        <v>125417.647</v>
      </c>
      <c r="BF50">
        <v>3.8856278335376519E-2</v>
      </c>
      <c r="BG50">
        <v>4.1770499210529756E-2</v>
      </c>
      <c r="BH50">
        <v>484811.29299999995</v>
      </c>
      <c r="BI50">
        <v>1.0051875998688835E-2</v>
      </c>
      <c r="BJ50">
        <v>1.0805766698590498E-2</v>
      </c>
      <c r="BK50">
        <v>1</v>
      </c>
      <c r="BL50" t="s">
        <v>66</v>
      </c>
      <c r="BM50">
        <v>1</v>
      </c>
      <c r="BN50" t="s">
        <v>805</v>
      </c>
    </row>
    <row r="51" spans="1:66">
      <c r="A51" s="143" t="str">
        <f t="shared" si="35"/>
        <v>동화운수</v>
      </c>
      <c r="B51" s="143" t="str">
        <f t="shared" si="1"/>
        <v>2</v>
      </c>
      <c r="C51" s="144" t="str">
        <f t="shared" si="36"/>
        <v>70바1945</v>
      </c>
      <c r="D51" s="132" t="str">
        <f t="shared" si="37"/>
        <v>대형</v>
      </c>
      <c r="E51" s="128" t="str">
        <f t="shared" si="38"/>
        <v>C</v>
      </c>
      <c r="F51" s="151">
        <f t="shared" si="39"/>
        <v>0.85136363636363632</v>
      </c>
      <c r="G51" s="152">
        <f t="shared" si="40"/>
        <v>1.873</v>
      </c>
      <c r="H51" s="153">
        <f t="shared" si="41"/>
        <v>2.2000000000000002</v>
      </c>
      <c r="I51" s="154">
        <f t="shared" si="42"/>
        <v>5394.5519999999997</v>
      </c>
      <c r="J51" s="155">
        <f t="shared" si="43"/>
        <v>1.7698560718314257E-2</v>
      </c>
      <c r="K51" s="155">
        <f t="shared" si="44"/>
        <v>0.3630288418577754</v>
      </c>
      <c r="L51" s="155">
        <f t="shared" si="45"/>
        <v>0.16201530729521191</v>
      </c>
      <c r="M51" s="156">
        <f t="shared" si="46"/>
        <v>14.635</v>
      </c>
      <c r="N51" s="157">
        <f t="shared" si="47"/>
        <v>1.9E-2</v>
      </c>
      <c r="O51" s="157">
        <f t="shared" si="48"/>
        <v>14.013999999999999</v>
      </c>
      <c r="P51" s="158">
        <f t="shared" si="49"/>
        <v>0</v>
      </c>
      <c r="Q51" s="159">
        <f t="shared" si="50"/>
        <v>75</v>
      </c>
      <c r="R51" s="160">
        <f t="shared" si="51"/>
        <v>24.117293762343504</v>
      </c>
      <c r="S51" s="145">
        <f t="shared" si="52"/>
        <v>1</v>
      </c>
      <c r="T51" s="145">
        <f t="shared" si="53"/>
        <v>756</v>
      </c>
      <c r="U51" t="s">
        <v>118</v>
      </c>
      <c r="V51" t="s">
        <v>120</v>
      </c>
      <c r="W51" t="s">
        <v>118</v>
      </c>
      <c r="X51" s="4" t="s">
        <v>120</v>
      </c>
      <c r="Y51" s="4" t="s">
        <v>250</v>
      </c>
      <c r="Z51" s="4" t="s">
        <v>142</v>
      </c>
      <c r="AA51" s="4" t="s">
        <v>48</v>
      </c>
      <c r="AB51" s="4">
        <v>507</v>
      </c>
      <c r="AC51" s="4">
        <v>5394.5519999999997</v>
      </c>
      <c r="AD51" s="4">
        <v>2880.442</v>
      </c>
      <c r="AE51" s="4">
        <v>1.873</v>
      </c>
      <c r="AF51" s="4">
        <v>2.2000000000000002</v>
      </c>
      <c r="AG51" s="4">
        <v>14.635</v>
      </c>
      <c r="AH51" s="4">
        <v>361.197676</v>
      </c>
      <c r="AI51" s="4">
        <v>6.3926790000000002</v>
      </c>
      <c r="AJ51" s="4">
        <v>131.12517399999999</v>
      </c>
      <c r="AK51" s="4">
        <v>874</v>
      </c>
      <c r="AL51" s="4">
        <v>1</v>
      </c>
      <c r="AM51" s="4">
        <v>756</v>
      </c>
      <c r="AN51" s="4">
        <v>75</v>
      </c>
      <c r="AO51" s="4">
        <v>14.935179</v>
      </c>
      <c r="AP51" s="4">
        <v>1068</v>
      </c>
      <c r="AQ51" s="4">
        <v>0</v>
      </c>
      <c r="AR51" s="4">
        <v>13</v>
      </c>
      <c r="AS51" s="4">
        <v>1446</v>
      </c>
      <c r="AT51" s="4">
        <v>1.9E-2</v>
      </c>
      <c r="AU51" s="4">
        <v>14.013999999999999</v>
      </c>
      <c r="AV51" s="4">
        <v>45125</v>
      </c>
      <c r="AW51" s="4">
        <v>0</v>
      </c>
      <c r="AX51" s="4">
        <v>0.56000000000000005</v>
      </c>
      <c r="AY51">
        <v>0.85136363636363632</v>
      </c>
      <c r="AZ51" t="s">
        <v>69</v>
      </c>
      <c r="BA51" t="s">
        <v>124</v>
      </c>
      <c r="BB51">
        <v>4</v>
      </c>
      <c r="BC51" t="s">
        <v>232</v>
      </c>
      <c r="BD51">
        <v>9</v>
      </c>
      <c r="BE51">
        <v>125417.647</v>
      </c>
      <c r="BF51">
        <v>4.3012702989077764E-2</v>
      </c>
      <c r="BG51">
        <v>3.6619451226610297E-2</v>
      </c>
      <c r="BH51">
        <v>484811.29299999995</v>
      </c>
      <c r="BI51">
        <v>1.1127117040980315E-2</v>
      </c>
      <c r="BJ51">
        <v>9.4732228262527866E-3</v>
      </c>
      <c r="BK51">
        <v>1</v>
      </c>
      <c r="BL51" t="s">
        <v>68</v>
      </c>
      <c r="BM51">
        <v>-1</v>
      </c>
      <c r="BN51" t="s">
        <v>799</v>
      </c>
    </row>
    <row r="52" spans="1:66">
      <c r="A52" s="140" t="str">
        <f t="shared" si="35"/>
        <v>동화운수</v>
      </c>
      <c r="B52" s="140" t="str">
        <f t="shared" si="1"/>
        <v>2-1</v>
      </c>
      <c r="C52" s="141" t="str">
        <f t="shared" si="36"/>
        <v>70바1811</v>
      </c>
      <c r="D52" s="115" t="str">
        <f t="shared" si="37"/>
        <v>대형</v>
      </c>
      <c r="E52" s="111" t="str">
        <f t="shared" si="38"/>
        <v>D</v>
      </c>
      <c r="F52" s="161">
        <f t="shared" si="39"/>
        <v>0.84923076923076923</v>
      </c>
      <c r="G52" s="162">
        <f t="shared" si="40"/>
        <v>2.2080000000000002</v>
      </c>
      <c r="H52" s="163">
        <f t="shared" si="41"/>
        <v>2.6</v>
      </c>
      <c r="I52" s="164">
        <f t="shared" si="42"/>
        <v>6718.2690000000002</v>
      </c>
      <c r="J52" s="165">
        <f t="shared" si="43"/>
        <v>1.0599497504253954E-2</v>
      </c>
      <c r="K52" s="165">
        <f t="shared" si="44"/>
        <v>0.34236247114912516</v>
      </c>
      <c r="L52" s="165">
        <f t="shared" si="45"/>
        <v>0.11401746491544176</v>
      </c>
      <c r="M52" s="166">
        <f t="shared" si="46"/>
        <v>12.566000000000001</v>
      </c>
      <c r="N52" s="167">
        <f t="shared" si="47"/>
        <v>0.06</v>
      </c>
      <c r="O52" s="167">
        <f t="shared" si="48"/>
        <v>17.027999999999999</v>
      </c>
      <c r="P52" s="168">
        <f t="shared" si="49"/>
        <v>0</v>
      </c>
      <c r="Q52" s="169">
        <f t="shared" si="50"/>
        <v>71</v>
      </c>
      <c r="R52" s="170">
        <f t="shared" si="51"/>
        <v>25.719814438088481</v>
      </c>
      <c r="S52" s="142">
        <f t="shared" si="52"/>
        <v>4</v>
      </c>
      <c r="T52" s="142">
        <f t="shared" si="53"/>
        <v>1144</v>
      </c>
      <c r="U52" t="s">
        <v>118</v>
      </c>
      <c r="V52" t="s">
        <v>121</v>
      </c>
      <c r="W52" t="s">
        <v>118</v>
      </c>
      <c r="X52" s="4" t="s">
        <v>121</v>
      </c>
      <c r="Y52" s="4" t="s">
        <v>251</v>
      </c>
      <c r="Z52" s="4" t="s">
        <v>142</v>
      </c>
      <c r="AA52" s="4" t="s">
        <v>48</v>
      </c>
      <c r="AB52" s="4">
        <v>507</v>
      </c>
      <c r="AC52" s="4">
        <v>6718.2690000000002</v>
      </c>
      <c r="AD52" s="4">
        <v>3042.2020000000002</v>
      </c>
      <c r="AE52" s="4">
        <v>2.2080000000000002</v>
      </c>
      <c r="AF52" s="4">
        <v>2.6</v>
      </c>
      <c r="AG52" s="4">
        <v>12.566000000000001</v>
      </c>
      <c r="AH52" s="4">
        <v>403.70093000000003</v>
      </c>
      <c r="AI52" s="4">
        <v>4.2790270000000001</v>
      </c>
      <c r="AJ52" s="4">
        <v>138.21204800000001</v>
      </c>
      <c r="AK52" s="4">
        <v>766</v>
      </c>
      <c r="AL52" s="4">
        <v>4</v>
      </c>
      <c r="AM52" s="4">
        <v>1144</v>
      </c>
      <c r="AN52" s="4">
        <v>71</v>
      </c>
      <c r="AO52" s="4">
        <v>16.641698000000002</v>
      </c>
      <c r="AP52" s="4">
        <v>103.6</v>
      </c>
      <c r="AQ52" s="4">
        <v>0</v>
      </c>
      <c r="AR52" s="4">
        <v>12</v>
      </c>
      <c r="AS52" s="4">
        <v>3024</v>
      </c>
      <c r="AT52" s="4">
        <v>0.06</v>
      </c>
      <c r="AU52" s="4">
        <v>17.027999999999999</v>
      </c>
      <c r="AV52" s="4">
        <v>58989</v>
      </c>
      <c r="AW52" s="4">
        <v>0</v>
      </c>
      <c r="AX52" s="4">
        <v>0.56000000000000005</v>
      </c>
      <c r="AY52">
        <v>0.84923076923076923</v>
      </c>
      <c r="AZ52" t="s">
        <v>67</v>
      </c>
      <c r="BA52" t="s">
        <v>867</v>
      </c>
      <c r="BB52">
        <v>1</v>
      </c>
      <c r="BC52" t="s">
        <v>868</v>
      </c>
      <c r="BD52">
        <v>8</v>
      </c>
      <c r="BE52">
        <v>67213.838999999993</v>
      </c>
      <c r="BF52">
        <v>9.9953656865217899E-2</v>
      </c>
      <c r="BG52">
        <v>8.4883720907077354E-2</v>
      </c>
      <c r="BH52">
        <v>484811.29299999995</v>
      </c>
      <c r="BI52">
        <v>1.3857492795655652E-2</v>
      </c>
      <c r="BJ52">
        <v>1.1768209266464491E-2</v>
      </c>
      <c r="BK52">
        <v>1</v>
      </c>
      <c r="BL52" t="s">
        <v>69</v>
      </c>
      <c r="BM52">
        <v>-1</v>
      </c>
      <c r="BN52" t="s">
        <v>799</v>
      </c>
    </row>
    <row r="53" spans="1:66">
      <c r="A53" s="143" t="str">
        <f t="shared" ref="A53:A59" si="54">W53</f>
        <v>동화운수</v>
      </c>
      <c r="B53" s="143" t="str">
        <f t="shared" si="1"/>
        <v>2-1</v>
      </c>
      <c r="C53" s="144" t="str">
        <f t="shared" ref="C53:C59" si="55">Y53</f>
        <v>70바1820</v>
      </c>
      <c r="D53" s="132" t="str">
        <f t="shared" ref="D53:D59" si="56">Z53</f>
        <v>대형</v>
      </c>
      <c r="E53" s="128" t="str">
        <f t="shared" ref="E53:E59" si="57">AZ53</f>
        <v>D</v>
      </c>
      <c r="F53" s="151">
        <f t="shared" ref="F53:F59" si="58">G53/H53</f>
        <v>0.84160000000000001</v>
      </c>
      <c r="G53" s="152">
        <f t="shared" ref="G53:G59" si="59">AE53</f>
        <v>2.1040000000000001</v>
      </c>
      <c r="H53" s="153">
        <f t="shared" ref="H53:H59" si="60">AF53</f>
        <v>2.5</v>
      </c>
      <c r="I53" s="154">
        <f t="shared" ref="I53:I59" si="61">AC53</f>
        <v>6995.89</v>
      </c>
      <c r="J53" s="155">
        <f t="shared" ref="J53:J59" si="62">AI53/AH53</f>
        <v>2.3609660971192367E-2</v>
      </c>
      <c r="K53" s="155">
        <f t="shared" ref="K53:K59" si="63">AJ53/AH53</f>
        <v>0.34664021220344293</v>
      </c>
      <c r="L53" s="155">
        <f t="shared" ref="L53:L59" si="64">AK53/AC53</f>
        <v>0.15937929269899898</v>
      </c>
      <c r="M53" s="156">
        <f t="shared" ref="M53:M59" si="65">AG53</f>
        <v>13.843999999999999</v>
      </c>
      <c r="N53" s="157">
        <f t="shared" ref="N53:N59" si="66">IF(AW53=0,AT53,"속도계이상")</f>
        <v>0.1</v>
      </c>
      <c r="O53" s="157">
        <f t="shared" ref="O53:O59" si="67">IF(AW53=0,AU53,"속도계이상")</f>
        <v>14.237</v>
      </c>
      <c r="P53" s="158">
        <f t="shared" ref="P53:P59" si="68">AQ53/60</f>
        <v>0</v>
      </c>
      <c r="Q53" s="159">
        <f t="shared" ref="Q53:Q59" si="69">AN53</f>
        <v>70</v>
      </c>
      <c r="R53" s="160">
        <f t="shared" ref="R53:R59" si="70">AC53/(AH53-AI53-AJ53)</f>
        <v>26.110847020979463</v>
      </c>
      <c r="S53" s="145">
        <f t="shared" ref="S53:S59" si="71">IF(AW53=0,AL53,"속도계이상")</f>
        <v>7</v>
      </c>
      <c r="T53" s="145">
        <f t="shared" ref="T53:T59" si="72">IF(AW53=0,AM53,"속도계이상")</f>
        <v>996</v>
      </c>
      <c r="U53" t="s">
        <v>118</v>
      </c>
      <c r="V53" t="s">
        <v>121</v>
      </c>
      <c r="W53" t="s">
        <v>118</v>
      </c>
      <c r="X53" s="4" t="s">
        <v>121</v>
      </c>
      <c r="Y53" s="4" t="s">
        <v>252</v>
      </c>
      <c r="Z53" s="4" t="s">
        <v>142</v>
      </c>
      <c r="AA53" s="4" t="s">
        <v>48</v>
      </c>
      <c r="AB53" s="4">
        <v>507</v>
      </c>
      <c r="AC53" s="4">
        <v>6995.89</v>
      </c>
      <c r="AD53" s="4">
        <v>3324.346</v>
      </c>
      <c r="AE53" s="4">
        <v>2.1040000000000001</v>
      </c>
      <c r="AF53" s="4">
        <v>2.5</v>
      </c>
      <c r="AG53" s="4">
        <v>13.843999999999999</v>
      </c>
      <c r="AH53" s="4">
        <v>425.45511399999998</v>
      </c>
      <c r="AI53" s="4">
        <v>10.044851</v>
      </c>
      <c r="AJ53" s="4">
        <v>147.479851</v>
      </c>
      <c r="AK53" s="4">
        <v>1115</v>
      </c>
      <c r="AL53" s="4">
        <v>7</v>
      </c>
      <c r="AM53" s="4">
        <v>996</v>
      </c>
      <c r="AN53" s="4">
        <v>70</v>
      </c>
      <c r="AO53" s="4">
        <v>16.443308999999999</v>
      </c>
      <c r="AP53" s="4">
        <v>178.3</v>
      </c>
      <c r="AQ53" s="4">
        <v>0</v>
      </c>
      <c r="AR53" s="4">
        <v>52</v>
      </c>
      <c r="AS53" s="4">
        <v>13119</v>
      </c>
      <c r="AT53" s="4">
        <v>0.1</v>
      </c>
      <c r="AU53" s="4">
        <v>14.237</v>
      </c>
      <c r="AV53" s="4">
        <v>63576</v>
      </c>
      <c r="AW53" s="4">
        <v>0</v>
      </c>
      <c r="AX53" s="4">
        <v>0.56000000000000005</v>
      </c>
      <c r="AY53">
        <v>0.84160000000000001</v>
      </c>
      <c r="AZ53" t="s">
        <v>67</v>
      </c>
      <c r="BA53" t="s">
        <v>867</v>
      </c>
      <c r="BB53">
        <v>2</v>
      </c>
      <c r="BC53" t="s">
        <v>869</v>
      </c>
      <c r="BD53">
        <v>9</v>
      </c>
      <c r="BE53">
        <v>67213.838999999993</v>
      </c>
      <c r="BF53">
        <v>0.10408407113898079</v>
      </c>
      <c r="BG53">
        <v>8.7597154270566233E-2</v>
      </c>
      <c r="BH53">
        <v>484811.29299999995</v>
      </c>
      <c r="BI53">
        <v>1.4430130034120308E-2</v>
      </c>
      <c r="BJ53">
        <v>1.2144397436715651E-2</v>
      </c>
      <c r="BK53">
        <v>1</v>
      </c>
      <c r="BL53" t="s">
        <v>69</v>
      </c>
      <c r="BM53">
        <v>-1</v>
      </c>
      <c r="BN53" t="s">
        <v>799</v>
      </c>
    </row>
    <row r="54" spans="1:66">
      <c r="A54" s="140" t="str">
        <f t="shared" si="54"/>
        <v>동화운수</v>
      </c>
      <c r="B54" s="140" t="str">
        <f t="shared" si="1"/>
        <v>2-1</v>
      </c>
      <c r="C54" s="141" t="str">
        <f t="shared" si="55"/>
        <v>70바1865</v>
      </c>
      <c r="D54" s="115" t="str">
        <f t="shared" si="56"/>
        <v>대형</v>
      </c>
      <c r="E54" s="111" t="str">
        <f t="shared" si="57"/>
        <v>C</v>
      </c>
      <c r="F54" s="161">
        <f t="shared" si="58"/>
        <v>0.8930769230769231</v>
      </c>
      <c r="G54" s="162">
        <f t="shared" si="59"/>
        <v>2.3220000000000001</v>
      </c>
      <c r="H54" s="163">
        <f t="shared" si="60"/>
        <v>2.6</v>
      </c>
      <c r="I54" s="164">
        <f t="shared" si="61"/>
        <v>6737.2179999999998</v>
      </c>
      <c r="J54" s="165">
        <f t="shared" si="62"/>
        <v>1.0702201278036876E-2</v>
      </c>
      <c r="K54" s="165">
        <f t="shared" si="63"/>
        <v>0.31721383194456648</v>
      </c>
      <c r="L54" s="165">
        <f t="shared" si="64"/>
        <v>0.14902293498592445</v>
      </c>
      <c r="M54" s="166">
        <f t="shared" si="65"/>
        <v>11.231999999999999</v>
      </c>
      <c r="N54" s="167">
        <f t="shared" si="66"/>
        <v>0.11899999999999999</v>
      </c>
      <c r="O54" s="167">
        <f t="shared" si="67"/>
        <v>6.1</v>
      </c>
      <c r="P54" s="168">
        <f t="shared" si="68"/>
        <v>0</v>
      </c>
      <c r="Q54" s="169">
        <f t="shared" si="69"/>
        <v>65</v>
      </c>
      <c r="R54" s="170">
        <f t="shared" si="70"/>
        <v>25.201259416220516</v>
      </c>
      <c r="S54" s="142">
        <f t="shared" si="71"/>
        <v>8</v>
      </c>
      <c r="T54" s="142">
        <f t="shared" si="72"/>
        <v>411</v>
      </c>
      <c r="U54" t="s">
        <v>118</v>
      </c>
      <c r="V54" t="s">
        <v>121</v>
      </c>
      <c r="W54" t="s">
        <v>118</v>
      </c>
      <c r="X54" s="4" t="s">
        <v>121</v>
      </c>
      <c r="Y54" s="4" t="s">
        <v>253</v>
      </c>
      <c r="Z54" s="4" t="s">
        <v>142</v>
      </c>
      <c r="AA54" s="4" t="s">
        <v>48</v>
      </c>
      <c r="AB54" s="4">
        <v>507</v>
      </c>
      <c r="AC54" s="4">
        <v>6737.2179999999998</v>
      </c>
      <c r="AD54" s="4">
        <v>2901.3470000000002</v>
      </c>
      <c r="AE54" s="4">
        <v>2.3220000000000001</v>
      </c>
      <c r="AF54" s="4">
        <v>2.6</v>
      </c>
      <c r="AG54" s="4">
        <v>11.231999999999999</v>
      </c>
      <c r="AH54" s="4">
        <v>397.77256</v>
      </c>
      <c r="AI54" s="4">
        <v>4.2570420000000002</v>
      </c>
      <c r="AJ54" s="4">
        <v>126.17895799999999</v>
      </c>
      <c r="AK54" s="4">
        <v>1004</v>
      </c>
      <c r="AL54" s="4">
        <v>8</v>
      </c>
      <c r="AM54" s="4">
        <v>411</v>
      </c>
      <c r="AN54" s="4">
        <v>65</v>
      </c>
      <c r="AO54" s="4">
        <v>16.937362</v>
      </c>
      <c r="AP54" s="4">
        <v>2.9</v>
      </c>
      <c r="AQ54" s="4">
        <v>0</v>
      </c>
      <c r="AR54" s="4">
        <v>20</v>
      </c>
      <c r="AS54" s="4">
        <v>4249</v>
      </c>
      <c r="AT54" s="4">
        <v>0.11899999999999999</v>
      </c>
      <c r="AU54" s="4">
        <v>6.1</v>
      </c>
      <c r="AV54" s="4">
        <v>58532</v>
      </c>
      <c r="AW54" s="4">
        <v>0</v>
      </c>
      <c r="AX54" s="4">
        <v>0.56000000000000005</v>
      </c>
      <c r="AY54">
        <v>0.8930769230769231</v>
      </c>
      <c r="AZ54" t="s">
        <v>69</v>
      </c>
      <c r="BA54" t="s">
        <v>867</v>
      </c>
      <c r="BB54">
        <v>2</v>
      </c>
      <c r="BC54" t="s">
        <v>870</v>
      </c>
      <c r="BD54">
        <v>5</v>
      </c>
      <c r="BE54">
        <v>67213.838999999993</v>
      </c>
      <c r="BF54">
        <v>0.10023557797375628</v>
      </c>
      <c r="BG54">
        <v>8.9518081559639265E-2</v>
      </c>
      <c r="BH54">
        <v>484811.29299999995</v>
      </c>
      <c r="BI54">
        <v>1.389657810631899E-2</v>
      </c>
      <c r="BJ54">
        <v>1.2410713216489499E-2</v>
      </c>
      <c r="BK54">
        <v>1</v>
      </c>
      <c r="BL54" t="s">
        <v>69</v>
      </c>
      <c r="BM54">
        <v>0</v>
      </c>
      <c r="BN54" t="s">
        <v>800</v>
      </c>
    </row>
    <row r="55" spans="1:66">
      <c r="A55" s="143" t="str">
        <f t="shared" si="54"/>
        <v>동화운수</v>
      </c>
      <c r="B55" s="143" t="str">
        <f t="shared" si="1"/>
        <v>2-1</v>
      </c>
      <c r="C55" s="144" t="str">
        <f t="shared" si="55"/>
        <v>70바1866</v>
      </c>
      <c r="D55" s="132" t="str">
        <f t="shared" si="56"/>
        <v>대형</v>
      </c>
      <c r="E55" s="128" t="str">
        <f t="shared" si="57"/>
        <v>C</v>
      </c>
      <c r="F55" s="151">
        <f t="shared" si="58"/>
        <v>0.88519999999999999</v>
      </c>
      <c r="G55" s="152">
        <f t="shared" si="59"/>
        <v>2.2130000000000001</v>
      </c>
      <c r="H55" s="153">
        <f t="shared" si="60"/>
        <v>2.5</v>
      </c>
      <c r="I55" s="154">
        <f t="shared" si="61"/>
        <v>6791.62</v>
      </c>
      <c r="J55" s="155">
        <f t="shared" si="62"/>
        <v>1.5459721407682399E-2</v>
      </c>
      <c r="K55" s="155">
        <f t="shared" si="63"/>
        <v>0.32323661353479671</v>
      </c>
      <c r="L55" s="155">
        <f t="shared" si="64"/>
        <v>0.13016040355614714</v>
      </c>
      <c r="M55" s="156">
        <f t="shared" si="65"/>
        <v>12.212999999999999</v>
      </c>
      <c r="N55" s="157">
        <f t="shared" si="66"/>
        <v>0.11799999999999999</v>
      </c>
      <c r="O55" s="157">
        <f t="shared" si="67"/>
        <v>8.82</v>
      </c>
      <c r="P55" s="158">
        <f t="shared" si="68"/>
        <v>0</v>
      </c>
      <c r="Q55" s="159">
        <f t="shared" si="69"/>
        <v>69</v>
      </c>
      <c r="R55" s="160">
        <f t="shared" si="70"/>
        <v>25.30410863691446</v>
      </c>
      <c r="S55" s="145">
        <f t="shared" si="71"/>
        <v>8</v>
      </c>
      <c r="T55" s="145">
        <f t="shared" si="72"/>
        <v>599</v>
      </c>
      <c r="U55" t="s">
        <v>118</v>
      </c>
      <c r="V55" t="s">
        <v>121</v>
      </c>
      <c r="W55" t="s">
        <v>118</v>
      </c>
      <c r="X55" s="4" t="s">
        <v>121</v>
      </c>
      <c r="Y55" s="4" t="s">
        <v>254</v>
      </c>
      <c r="Z55" s="4" t="s">
        <v>142</v>
      </c>
      <c r="AA55" s="4" t="s">
        <v>48</v>
      </c>
      <c r="AB55" s="4">
        <v>507</v>
      </c>
      <c r="AC55" s="4">
        <v>6791.62</v>
      </c>
      <c r="AD55" s="4">
        <v>3069.3910000000001</v>
      </c>
      <c r="AE55" s="4">
        <v>2.2130000000000001</v>
      </c>
      <c r="AF55" s="4">
        <v>2.5</v>
      </c>
      <c r="AG55" s="4">
        <v>12.212999999999999</v>
      </c>
      <c r="AH55" s="4">
        <v>405.86481700000002</v>
      </c>
      <c r="AI55" s="4">
        <v>6.2745569999999997</v>
      </c>
      <c r="AJ55" s="4">
        <v>131.190369</v>
      </c>
      <c r="AK55" s="4">
        <v>884</v>
      </c>
      <c r="AL55" s="4">
        <v>8</v>
      </c>
      <c r="AM55" s="4">
        <v>599</v>
      </c>
      <c r="AN55" s="4">
        <v>69</v>
      </c>
      <c r="AO55" s="4">
        <v>16.733699000000001</v>
      </c>
      <c r="AP55" s="4">
        <v>74.599999999999994</v>
      </c>
      <c r="AQ55" s="4">
        <v>0</v>
      </c>
      <c r="AR55" s="4">
        <v>16</v>
      </c>
      <c r="AS55" s="4">
        <v>5282</v>
      </c>
      <c r="AT55" s="4">
        <v>0.11799999999999999</v>
      </c>
      <c r="AU55" s="4">
        <v>8.82</v>
      </c>
      <c r="AV55" s="4">
        <v>59477</v>
      </c>
      <c r="AW55" s="4">
        <v>0</v>
      </c>
      <c r="AX55" s="4">
        <v>0.56000000000000005</v>
      </c>
      <c r="AY55">
        <v>0.88519999999999999</v>
      </c>
      <c r="AZ55" t="s">
        <v>69</v>
      </c>
      <c r="BA55" t="s">
        <v>867</v>
      </c>
      <c r="BB55">
        <v>4</v>
      </c>
      <c r="BC55" t="s">
        <v>871</v>
      </c>
      <c r="BD55">
        <v>13</v>
      </c>
      <c r="BE55">
        <v>67213.838999999993</v>
      </c>
      <c r="BF55">
        <v>0.10104496486207254</v>
      </c>
      <c r="BG55">
        <v>8.9445002895906608E-2</v>
      </c>
      <c r="BH55">
        <v>484811.29299999995</v>
      </c>
      <c r="BI55">
        <v>1.4008790838954325E-2</v>
      </c>
      <c r="BJ55">
        <v>1.2400581650642367E-2</v>
      </c>
      <c r="BK55">
        <v>1</v>
      </c>
      <c r="BL55" t="s">
        <v>68</v>
      </c>
      <c r="BM55">
        <v>-1</v>
      </c>
      <c r="BN55" t="s">
        <v>799</v>
      </c>
    </row>
    <row r="56" spans="1:66">
      <c r="A56" s="140" t="str">
        <f t="shared" si="54"/>
        <v>동화운수</v>
      </c>
      <c r="B56" s="140" t="str">
        <f t="shared" si="1"/>
        <v>2-1</v>
      </c>
      <c r="C56" s="141" t="str">
        <f t="shared" si="55"/>
        <v>70바1879</v>
      </c>
      <c r="D56" s="115" t="str">
        <f t="shared" si="56"/>
        <v>대형</v>
      </c>
      <c r="E56" s="111" t="str">
        <f t="shared" si="57"/>
        <v>D</v>
      </c>
      <c r="F56" s="161">
        <f t="shared" si="58"/>
        <v>0.80461538461538462</v>
      </c>
      <c r="G56" s="162">
        <f t="shared" si="59"/>
        <v>2.0920000000000001</v>
      </c>
      <c r="H56" s="163">
        <f t="shared" si="60"/>
        <v>2.6</v>
      </c>
      <c r="I56" s="164">
        <f t="shared" si="61"/>
        <v>6608.0969999999998</v>
      </c>
      <c r="J56" s="165">
        <f t="shared" si="62"/>
        <v>1.4827394351573682E-2</v>
      </c>
      <c r="K56" s="165">
        <f t="shared" si="63"/>
        <v>0.3273178801179773</v>
      </c>
      <c r="L56" s="165">
        <f t="shared" si="64"/>
        <v>0.1386178199260695</v>
      </c>
      <c r="M56" s="166">
        <f t="shared" si="65"/>
        <v>13.037000000000001</v>
      </c>
      <c r="N56" s="167">
        <f t="shared" si="66"/>
        <v>0.13600000000000001</v>
      </c>
      <c r="O56" s="167">
        <f t="shared" si="67"/>
        <v>7.8540000000000001</v>
      </c>
      <c r="P56" s="168">
        <f t="shared" si="68"/>
        <v>0</v>
      </c>
      <c r="Q56" s="169">
        <f t="shared" si="69"/>
        <v>68</v>
      </c>
      <c r="R56" s="170">
        <f t="shared" si="70"/>
        <v>24.94396909185615</v>
      </c>
      <c r="S56" s="142">
        <f t="shared" si="71"/>
        <v>9</v>
      </c>
      <c r="T56" s="142">
        <f t="shared" si="72"/>
        <v>519</v>
      </c>
      <c r="U56" t="s">
        <v>118</v>
      </c>
      <c r="V56" t="s">
        <v>121</v>
      </c>
      <c r="W56" t="s">
        <v>118</v>
      </c>
      <c r="X56" s="4" t="s">
        <v>121</v>
      </c>
      <c r="Y56" s="4" t="s">
        <v>255</v>
      </c>
      <c r="Z56" s="4" t="s">
        <v>142</v>
      </c>
      <c r="AA56" s="4" t="s">
        <v>48</v>
      </c>
      <c r="AB56" s="4">
        <v>507</v>
      </c>
      <c r="AC56" s="4">
        <v>6608.0969999999998</v>
      </c>
      <c r="AD56" s="4">
        <v>3159.4169999999999</v>
      </c>
      <c r="AE56" s="4">
        <v>2.0920000000000001</v>
      </c>
      <c r="AF56" s="4">
        <v>2.6</v>
      </c>
      <c r="AG56" s="4">
        <v>13.037000000000001</v>
      </c>
      <c r="AH56" s="4">
        <v>402.69927799999999</v>
      </c>
      <c r="AI56" s="4">
        <v>5.9709810000000001</v>
      </c>
      <c r="AJ56" s="4">
        <v>131.81067400000001</v>
      </c>
      <c r="AK56" s="4">
        <v>916</v>
      </c>
      <c r="AL56" s="4">
        <v>9</v>
      </c>
      <c r="AM56" s="4">
        <v>519</v>
      </c>
      <c r="AN56" s="4">
        <v>68</v>
      </c>
      <c r="AO56" s="4">
        <v>16.409507000000001</v>
      </c>
      <c r="AP56" s="4">
        <v>45.4</v>
      </c>
      <c r="AQ56" s="4">
        <v>0</v>
      </c>
      <c r="AR56" s="4">
        <v>17</v>
      </c>
      <c r="AS56" s="4">
        <v>6032</v>
      </c>
      <c r="AT56" s="4">
        <v>0.13600000000000001</v>
      </c>
      <c r="AU56" s="4">
        <v>7.8540000000000001</v>
      </c>
      <c r="AV56" s="4">
        <v>60136</v>
      </c>
      <c r="AW56" s="4">
        <v>0</v>
      </c>
      <c r="AX56" s="4">
        <v>0.56000000000000005</v>
      </c>
      <c r="AY56">
        <v>0.80461538461538462</v>
      </c>
      <c r="AZ56" t="s">
        <v>67</v>
      </c>
      <c r="BA56" t="s">
        <v>867</v>
      </c>
      <c r="BB56">
        <v>3</v>
      </c>
      <c r="BC56" t="s">
        <v>872</v>
      </c>
      <c r="BD56">
        <v>11</v>
      </c>
      <c r="BE56">
        <v>67213.838999999993</v>
      </c>
      <c r="BF56">
        <v>9.8314530137164166E-2</v>
      </c>
      <c r="BG56">
        <v>7.910538347959517E-2</v>
      </c>
      <c r="BH56">
        <v>484811.29299999995</v>
      </c>
      <c r="BI56">
        <v>1.3630245613936226E-2</v>
      </c>
      <c r="BJ56">
        <v>1.0967105317059455E-2</v>
      </c>
      <c r="BK56">
        <v>1</v>
      </c>
      <c r="BL56" t="s">
        <v>67</v>
      </c>
      <c r="BM56">
        <v>0</v>
      </c>
      <c r="BN56" t="s">
        <v>800</v>
      </c>
    </row>
    <row r="57" spans="1:66">
      <c r="A57" s="143" t="str">
        <f t="shared" si="54"/>
        <v>동화운수</v>
      </c>
      <c r="B57" s="143" t="str">
        <f t="shared" si="1"/>
        <v>2-1</v>
      </c>
      <c r="C57" s="144" t="str">
        <f t="shared" si="55"/>
        <v>70바1913</v>
      </c>
      <c r="D57" s="132" t="str">
        <f t="shared" si="56"/>
        <v>대형</v>
      </c>
      <c r="E57" s="128" t="str">
        <f t="shared" si="57"/>
        <v>F</v>
      </c>
      <c r="F57" s="151">
        <f t="shared" si="58"/>
        <v>0.7228</v>
      </c>
      <c r="G57" s="152">
        <f t="shared" si="59"/>
        <v>1.8069999999999999</v>
      </c>
      <c r="H57" s="153">
        <f t="shared" si="60"/>
        <v>2.5</v>
      </c>
      <c r="I57" s="154">
        <f t="shared" si="61"/>
        <v>6865.3760000000002</v>
      </c>
      <c r="J57" s="155">
        <f t="shared" si="62"/>
        <v>1.3651614369323347E-2</v>
      </c>
      <c r="K57" s="155">
        <f t="shared" si="63"/>
        <v>0.34549619606342935</v>
      </c>
      <c r="L57" s="155">
        <f t="shared" si="64"/>
        <v>0.26626363945689208</v>
      </c>
      <c r="M57" s="156">
        <f t="shared" si="65"/>
        <v>17.387</v>
      </c>
      <c r="N57" s="157">
        <f t="shared" si="66"/>
        <v>0.11700000000000001</v>
      </c>
      <c r="O57" s="157">
        <f t="shared" si="67"/>
        <v>13.138</v>
      </c>
      <c r="P57" s="158">
        <f t="shared" si="68"/>
        <v>0</v>
      </c>
      <c r="Q57" s="159">
        <f t="shared" si="69"/>
        <v>68</v>
      </c>
      <c r="R57" s="160">
        <f t="shared" si="70"/>
        <v>26.231045726029809</v>
      </c>
      <c r="S57" s="145">
        <f t="shared" si="71"/>
        <v>8</v>
      </c>
      <c r="T57" s="145">
        <f t="shared" si="72"/>
        <v>902</v>
      </c>
      <c r="U57" t="s">
        <v>118</v>
      </c>
      <c r="V57" t="s">
        <v>121</v>
      </c>
      <c r="W57" t="s">
        <v>118</v>
      </c>
      <c r="X57" s="4" t="s">
        <v>121</v>
      </c>
      <c r="Y57" s="4" t="s">
        <v>256</v>
      </c>
      <c r="Z57" s="4" t="s">
        <v>142</v>
      </c>
      <c r="AA57" s="4" t="s">
        <v>48</v>
      </c>
      <c r="AB57" s="4">
        <v>507</v>
      </c>
      <c r="AC57" s="4">
        <v>6865.3760000000002</v>
      </c>
      <c r="AD57" s="4">
        <v>3799.413</v>
      </c>
      <c r="AE57" s="4">
        <v>1.8069999999999999</v>
      </c>
      <c r="AF57" s="4">
        <v>2.5</v>
      </c>
      <c r="AG57" s="4">
        <v>17.387</v>
      </c>
      <c r="AH57" s="4">
        <v>408.40481199999999</v>
      </c>
      <c r="AI57" s="4">
        <v>5.5753849999999998</v>
      </c>
      <c r="AJ57" s="4">
        <v>141.10230899999999</v>
      </c>
      <c r="AK57" s="4">
        <v>1828</v>
      </c>
      <c r="AL57" s="4">
        <v>8</v>
      </c>
      <c r="AM57" s="4">
        <v>902</v>
      </c>
      <c r="AN57" s="4">
        <v>68</v>
      </c>
      <c r="AO57" s="4">
        <v>16.810223000000001</v>
      </c>
      <c r="AP57" s="4">
        <v>61.8</v>
      </c>
      <c r="AQ57" s="4">
        <v>0</v>
      </c>
      <c r="AR57" s="4">
        <v>15</v>
      </c>
      <c r="AS57" s="4">
        <v>1274</v>
      </c>
      <c r="AT57" s="4">
        <v>0.11700000000000001</v>
      </c>
      <c r="AU57" s="4">
        <v>13.138</v>
      </c>
      <c r="AV57" s="4">
        <v>64898</v>
      </c>
      <c r="AW57" s="4">
        <v>0</v>
      </c>
      <c r="AX57" s="4">
        <v>0.56000000000000005</v>
      </c>
      <c r="AY57">
        <v>0.7228</v>
      </c>
      <c r="AZ57" t="s">
        <v>70</v>
      </c>
      <c r="BA57" t="s">
        <v>867</v>
      </c>
      <c r="BB57">
        <v>2</v>
      </c>
      <c r="BC57" t="s">
        <v>873</v>
      </c>
      <c r="BD57">
        <v>9</v>
      </c>
      <c r="BE57">
        <v>67213.838999999993</v>
      </c>
      <c r="BF57">
        <v>0.10214229840375583</v>
      </c>
      <c r="BG57">
        <v>7.3828453286234705E-2</v>
      </c>
      <c r="BH57">
        <v>484811.29299999995</v>
      </c>
      <c r="BI57">
        <v>1.4160924258833222E-2</v>
      </c>
      <c r="BJ57">
        <v>1.0235516054284653E-2</v>
      </c>
      <c r="BK57">
        <v>1</v>
      </c>
      <c r="BL57" t="s">
        <v>70</v>
      </c>
      <c r="BM57">
        <v>0</v>
      </c>
      <c r="BN57" t="s">
        <v>800</v>
      </c>
    </row>
    <row r="58" spans="1:66">
      <c r="A58" s="140" t="str">
        <f t="shared" si="54"/>
        <v>동화운수</v>
      </c>
      <c r="B58" s="140" t="str">
        <f t="shared" si="1"/>
        <v>2-1</v>
      </c>
      <c r="C58" s="141" t="str">
        <f t="shared" si="55"/>
        <v>70바1919</v>
      </c>
      <c r="D58" s="115" t="str">
        <f t="shared" si="56"/>
        <v>대형</v>
      </c>
      <c r="E58" s="111" t="str">
        <f t="shared" si="57"/>
        <v>F</v>
      </c>
      <c r="F58" s="161">
        <f t="shared" si="58"/>
        <v>0.7911538461538461</v>
      </c>
      <c r="G58" s="162">
        <f t="shared" si="59"/>
        <v>2.0569999999999999</v>
      </c>
      <c r="H58" s="163">
        <f t="shared" si="60"/>
        <v>2.6</v>
      </c>
      <c r="I58" s="164">
        <f t="shared" si="61"/>
        <v>6162.8159999999998</v>
      </c>
      <c r="J58" s="165">
        <f t="shared" si="62"/>
        <v>2.1053427248467458E-2</v>
      </c>
      <c r="K58" s="165">
        <f t="shared" si="63"/>
        <v>0.35743960141951903</v>
      </c>
      <c r="L58" s="165">
        <f t="shared" si="64"/>
        <v>0.13062210521943216</v>
      </c>
      <c r="M58" s="166">
        <f t="shared" si="65"/>
        <v>14.018000000000001</v>
      </c>
      <c r="N58" s="167">
        <f t="shared" si="66"/>
        <v>4.9000000000000002E-2</v>
      </c>
      <c r="O58" s="167">
        <f t="shared" si="67"/>
        <v>11.375</v>
      </c>
      <c r="P58" s="168">
        <f t="shared" si="68"/>
        <v>0</v>
      </c>
      <c r="Q58" s="169">
        <f t="shared" si="69"/>
        <v>69</v>
      </c>
      <c r="R58" s="170">
        <f t="shared" si="70"/>
        <v>25.73408190527185</v>
      </c>
      <c r="S58" s="142">
        <f t="shared" si="71"/>
        <v>3</v>
      </c>
      <c r="T58" s="142">
        <f t="shared" si="72"/>
        <v>701</v>
      </c>
      <c r="U58" t="s">
        <v>118</v>
      </c>
      <c r="V58" t="s">
        <v>121</v>
      </c>
      <c r="W58" t="s">
        <v>118</v>
      </c>
      <c r="X58" s="4" t="s">
        <v>121</v>
      </c>
      <c r="Y58" s="4" t="s">
        <v>773</v>
      </c>
      <c r="Z58" s="4" t="s">
        <v>142</v>
      </c>
      <c r="AA58" s="4" t="s">
        <v>48</v>
      </c>
      <c r="AB58" s="4">
        <v>507</v>
      </c>
      <c r="AC58" s="4">
        <v>6162.8159999999998</v>
      </c>
      <c r="AD58" s="4">
        <v>2995.9929999999999</v>
      </c>
      <c r="AE58" s="4">
        <v>2.0569999999999999</v>
      </c>
      <c r="AF58" s="4">
        <v>2.6</v>
      </c>
      <c r="AG58" s="4">
        <v>14.018000000000001</v>
      </c>
      <c r="AH58" s="4">
        <v>385.322632</v>
      </c>
      <c r="AI58" s="4">
        <v>8.1123619999999992</v>
      </c>
      <c r="AJ58" s="4">
        <v>137.729568</v>
      </c>
      <c r="AK58" s="4">
        <v>805</v>
      </c>
      <c r="AL58" s="4">
        <v>3</v>
      </c>
      <c r="AM58" s="4">
        <v>701</v>
      </c>
      <c r="AN58" s="4">
        <v>69</v>
      </c>
      <c r="AO58" s="4">
        <v>15.993911000000001</v>
      </c>
      <c r="AP58" s="4">
        <v>139.9</v>
      </c>
      <c r="AQ58" s="4">
        <v>0</v>
      </c>
      <c r="AR58" s="4">
        <v>32</v>
      </c>
      <c r="AS58" s="4">
        <v>13721</v>
      </c>
      <c r="AT58" s="4">
        <v>4.9000000000000002E-2</v>
      </c>
      <c r="AU58" s="4">
        <v>11.375</v>
      </c>
      <c r="AV58" s="4">
        <v>58426</v>
      </c>
      <c r="AW58" s="4">
        <v>0</v>
      </c>
      <c r="AX58" s="4">
        <v>0.56000000000000005</v>
      </c>
      <c r="AY58">
        <v>0.7911538461538461</v>
      </c>
      <c r="AZ58" t="s">
        <v>70</v>
      </c>
      <c r="BA58" t="s">
        <v>867</v>
      </c>
      <c r="BB58">
        <v>1</v>
      </c>
      <c r="BC58" t="s">
        <v>874</v>
      </c>
      <c r="BD58">
        <v>11</v>
      </c>
      <c r="BE58">
        <v>67213.838999999993</v>
      </c>
      <c r="BF58">
        <v>9.1689689083225862E-2</v>
      </c>
      <c r="BG58">
        <v>7.2540650170844462E-2</v>
      </c>
      <c r="BH58">
        <v>484811.29299999995</v>
      </c>
      <c r="BI58">
        <v>1.271178309784133E-2</v>
      </c>
      <c r="BJ58">
        <v>1.005697608933062E-2</v>
      </c>
      <c r="BK58">
        <v>1</v>
      </c>
      <c r="BL58" t="s">
        <v>67</v>
      </c>
      <c r="BM58">
        <v>-1</v>
      </c>
      <c r="BN58" t="s">
        <v>799</v>
      </c>
    </row>
    <row r="59" spans="1:66">
      <c r="A59" s="143" t="str">
        <f t="shared" si="54"/>
        <v>동화운수</v>
      </c>
      <c r="B59" s="143" t="str">
        <f t="shared" si="1"/>
        <v>2-1</v>
      </c>
      <c r="C59" s="144" t="str">
        <f t="shared" si="55"/>
        <v>70바1938</v>
      </c>
      <c r="D59" s="132" t="str">
        <f t="shared" si="56"/>
        <v>대형</v>
      </c>
      <c r="E59" s="128" t="str">
        <f t="shared" si="57"/>
        <v>C</v>
      </c>
      <c r="F59" s="151">
        <f t="shared" si="58"/>
        <v>0.89480000000000004</v>
      </c>
      <c r="G59" s="152">
        <f t="shared" si="59"/>
        <v>2.2370000000000001</v>
      </c>
      <c r="H59" s="153">
        <f t="shared" si="60"/>
        <v>2.5</v>
      </c>
      <c r="I59" s="154">
        <f t="shared" si="61"/>
        <v>6037.308</v>
      </c>
      <c r="J59" s="155">
        <f t="shared" si="62"/>
        <v>1.0519711211765368E-2</v>
      </c>
      <c r="K59" s="155">
        <f t="shared" si="63"/>
        <v>0.34656114763380913</v>
      </c>
      <c r="L59" s="155">
        <f t="shared" si="64"/>
        <v>0.12141172853861357</v>
      </c>
      <c r="M59" s="156">
        <f t="shared" si="65"/>
        <v>14.086</v>
      </c>
      <c r="N59" s="157">
        <f t="shared" si="66"/>
        <v>0.48</v>
      </c>
      <c r="O59" s="157">
        <f t="shared" si="67"/>
        <v>14.675000000000001</v>
      </c>
      <c r="P59" s="158">
        <f t="shared" si="68"/>
        <v>0</v>
      </c>
      <c r="Q59" s="159">
        <f t="shared" si="69"/>
        <v>73</v>
      </c>
      <c r="R59" s="160">
        <f t="shared" si="70"/>
        <v>25.359190704293137</v>
      </c>
      <c r="S59" s="145">
        <f t="shared" si="71"/>
        <v>29</v>
      </c>
      <c r="T59" s="145">
        <f t="shared" si="72"/>
        <v>886</v>
      </c>
      <c r="U59" t="s">
        <v>118</v>
      </c>
      <c r="V59" t="s">
        <v>121</v>
      </c>
      <c r="W59" t="s">
        <v>118</v>
      </c>
      <c r="X59" s="4" t="s">
        <v>121</v>
      </c>
      <c r="Y59" s="4" t="s">
        <v>257</v>
      </c>
      <c r="Z59" s="4" t="s">
        <v>142</v>
      </c>
      <c r="AA59" s="4" t="s">
        <v>48</v>
      </c>
      <c r="AB59" s="4">
        <v>507</v>
      </c>
      <c r="AC59" s="4">
        <v>6037.308</v>
      </c>
      <c r="AD59" s="4">
        <v>2698.7750000000001</v>
      </c>
      <c r="AE59" s="4">
        <v>2.2370000000000001</v>
      </c>
      <c r="AF59" s="4">
        <v>2.5</v>
      </c>
      <c r="AG59" s="4">
        <v>14.086</v>
      </c>
      <c r="AH59" s="4">
        <v>370.29818799999998</v>
      </c>
      <c r="AI59" s="4">
        <v>3.8954300000000002</v>
      </c>
      <c r="AJ59" s="4">
        <v>128.33096499999999</v>
      </c>
      <c r="AK59" s="4">
        <v>733</v>
      </c>
      <c r="AL59" s="4">
        <v>29</v>
      </c>
      <c r="AM59" s="4">
        <v>886</v>
      </c>
      <c r="AN59" s="4">
        <v>73</v>
      </c>
      <c r="AO59" s="4">
        <v>16.303909000000001</v>
      </c>
      <c r="AP59" s="4">
        <v>639.70000000000005</v>
      </c>
      <c r="AQ59" s="4">
        <v>0</v>
      </c>
      <c r="AR59" s="4">
        <v>18</v>
      </c>
      <c r="AS59" s="4">
        <v>5521</v>
      </c>
      <c r="AT59" s="4">
        <v>0.48</v>
      </c>
      <c r="AU59" s="4">
        <v>14.675000000000001</v>
      </c>
      <c r="AV59" s="4">
        <v>36844</v>
      </c>
      <c r="AW59" s="4">
        <v>0</v>
      </c>
      <c r="AX59" s="4">
        <v>0.62</v>
      </c>
      <c r="AY59">
        <v>0.89480000000000004</v>
      </c>
      <c r="AZ59" t="s">
        <v>69</v>
      </c>
      <c r="BA59" t="s">
        <v>867</v>
      </c>
      <c r="BB59">
        <v>1</v>
      </c>
      <c r="BC59" t="s">
        <v>875</v>
      </c>
      <c r="BD59">
        <v>10</v>
      </c>
      <c r="BE59">
        <v>67213.838999999993</v>
      </c>
      <c r="BF59">
        <v>8.9822395057660681E-2</v>
      </c>
      <c r="BG59">
        <v>8.037307909759478E-2</v>
      </c>
      <c r="BH59">
        <v>484811.29299999995</v>
      </c>
      <c r="BI59">
        <v>1.2452902989617449E-2</v>
      </c>
      <c r="BJ59">
        <v>1.1142857595109693E-2</v>
      </c>
      <c r="BK59">
        <v>1</v>
      </c>
      <c r="BL59" t="s">
        <v>68</v>
      </c>
      <c r="BM59">
        <v>-1</v>
      </c>
      <c r="BN59" t="s">
        <v>799</v>
      </c>
    </row>
    <row r="60" spans="1:66">
      <c r="A60" s="140" t="str">
        <f t="shared" ref="A60:A102" si="73">W60</f>
        <v>동화운수</v>
      </c>
      <c r="B60" s="140" t="str">
        <f t="shared" si="1"/>
        <v>2-1</v>
      </c>
      <c r="C60" s="141" t="str">
        <f t="shared" ref="C60:C102" si="74">Y60</f>
        <v>70바1941</v>
      </c>
      <c r="D60" s="115" t="str">
        <f t="shared" ref="D60:D102" si="75">Z60</f>
        <v>대형</v>
      </c>
      <c r="E60" s="111" t="str">
        <f t="shared" ref="E60:E102" si="76">AZ60</f>
        <v>A</v>
      </c>
      <c r="F60" s="161">
        <f t="shared" ref="F60:F102" si="77">G60/H60</f>
        <v>0.98000000000000009</v>
      </c>
      <c r="G60" s="162">
        <f t="shared" ref="G60:G102" si="78">AE60</f>
        <v>2.4500000000000002</v>
      </c>
      <c r="H60" s="163">
        <f t="shared" ref="H60:H102" si="79">AF60</f>
        <v>2.5</v>
      </c>
      <c r="I60" s="164">
        <f t="shared" ref="I60:I102" si="80">AC60</f>
        <v>7425.0680000000002</v>
      </c>
      <c r="J60" s="165">
        <f t="shared" ref="J60:J102" si="81">AI60/AH60</f>
        <v>1.3551703539776331E-2</v>
      </c>
      <c r="K60" s="165">
        <f t="shared" ref="K60:K102" si="82">AJ60/AH60</f>
        <v>0.34362786994137673</v>
      </c>
      <c r="L60" s="165">
        <f t="shared" ref="L60:L102" si="83">AK60/AC60</f>
        <v>0.13993137840623143</v>
      </c>
      <c r="M60" s="166">
        <f t="shared" ref="M60:M102" si="84">AG60</f>
        <v>12.763</v>
      </c>
      <c r="N60" s="167">
        <f t="shared" ref="N60:N102" si="85">IF(AW60=0,AT60,"속도계이상")</f>
        <v>0.17499999999999999</v>
      </c>
      <c r="O60" s="167">
        <f t="shared" ref="O60:O102" si="86">IF(AW60=0,AU60,"속도계이상")</f>
        <v>8.31</v>
      </c>
      <c r="P60" s="168">
        <f t="shared" ref="P60:P102" si="87">AQ60/60</f>
        <v>0</v>
      </c>
      <c r="Q60" s="169">
        <f t="shared" ref="Q60:Q102" si="88">AN60</f>
        <v>74</v>
      </c>
      <c r="R60" s="170">
        <f t="shared" ref="R60:R102" si="89">AC60/(AH60-AI60-AJ60)</f>
        <v>26.459468652409331</v>
      </c>
      <c r="S60" s="142">
        <f t="shared" ref="S60:S102" si="90">IF(AW60=0,AL60,"속도계이상")</f>
        <v>13</v>
      </c>
      <c r="T60" s="142">
        <f t="shared" ref="T60:T102" si="91">IF(AW60=0,AM60,"속도계이상")</f>
        <v>617</v>
      </c>
      <c r="U60" t="s">
        <v>118</v>
      </c>
      <c r="V60" t="s">
        <v>121</v>
      </c>
      <c r="W60" t="s">
        <v>118</v>
      </c>
      <c r="X60" s="4" t="s">
        <v>121</v>
      </c>
      <c r="Y60" s="4" t="s">
        <v>258</v>
      </c>
      <c r="Z60" s="4" t="s">
        <v>142</v>
      </c>
      <c r="AA60" s="4" t="s">
        <v>48</v>
      </c>
      <c r="AB60" s="4">
        <v>507</v>
      </c>
      <c r="AC60" s="4">
        <v>7425.0680000000002</v>
      </c>
      <c r="AD60" s="4">
        <v>3030.4690000000001</v>
      </c>
      <c r="AE60" s="4">
        <v>2.4500000000000002</v>
      </c>
      <c r="AF60" s="4">
        <v>2.5</v>
      </c>
      <c r="AG60" s="4">
        <v>12.763</v>
      </c>
      <c r="AH60" s="4">
        <v>436.54563300000001</v>
      </c>
      <c r="AI60" s="4">
        <v>5.9159369999999996</v>
      </c>
      <c r="AJ60" s="4">
        <v>150.00924599999999</v>
      </c>
      <c r="AK60" s="4">
        <v>1039</v>
      </c>
      <c r="AL60" s="4">
        <v>13</v>
      </c>
      <c r="AM60" s="4">
        <v>617</v>
      </c>
      <c r="AN60" s="4">
        <v>74</v>
      </c>
      <c r="AO60" s="4">
        <v>17.008686000000001</v>
      </c>
      <c r="AP60" s="4">
        <v>1204.8</v>
      </c>
      <c r="AQ60" s="4">
        <v>0</v>
      </c>
      <c r="AR60" s="4">
        <v>9</v>
      </c>
      <c r="AS60" s="4">
        <v>3201</v>
      </c>
      <c r="AT60" s="4">
        <v>0.17499999999999999</v>
      </c>
      <c r="AU60" s="4">
        <v>8.31</v>
      </c>
      <c r="AV60" s="4">
        <v>62594</v>
      </c>
      <c r="AW60" s="4">
        <v>0</v>
      </c>
      <c r="AX60" s="4">
        <v>0.61</v>
      </c>
      <c r="AY60">
        <v>0.98000000000000009</v>
      </c>
      <c r="AZ60" t="s">
        <v>66</v>
      </c>
      <c r="BA60" t="s">
        <v>867</v>
      </c>
      <c r="BB60">
        <v>1</v>
      </c>
      <c r="BC60" t="s">
        <v>876</v>
      </c>
      <c r="BD60">
        <v>9</v>
      </c>
      <c r="BE60">
        <v>67213.838999999993</v>
      </c>
      <c r="BF60">
        <v>0.11046933355495438</v>
      </c>
      <c r="BG60">
        <v>0.1082599468838553</v>
      </c>
      <c r="BH60">
        <v>484811.29299999995</v>
      </c>
      <c r="BI60">
        <v>1.531537756485388E-2</v>
      </c>
      <c r="BJ60">
        <v>1.5009070013556804E-2</v>
      </c>
      <c r="BK60">
        <v>1</v>
      </c>
      <c r="BL60" t="s">
        <v>66</v>
      </c>
      <c r="BM60">
        <v>0</v>
      </c>
      <c r="BN60" t="s">
        <v>800</v>
      </c>
    </row>
    <row r="61" spans="1:66">
      <c r="A61" s="143" t="str">
        <f t="shared" si="73"/>
        <v>동화운수</v>
      </c>
      <c r="B61" s="143" t="str">
        <f t="shared" si="1"/>
        <v>2-1</v>
      </c>
      <c r="C61" s="144" t="str">
        <f t="shared" si="74"/>
        <v>70바1942</v>
      </c>
      <c r="D61" s="132" t="str">
        <f t="shared" si="75"/>
        <v>대형</v>
      </c>
      <c r="E61" s="128" t="str">
        <f t="shared" si="76"/>
        <v>C</v>
      </c>
      <c r="F61" s="151">
        <f t="shared" si="77"/>
        <v>0.8912000000000001</v>
      </c>
      <c r="G61" s="152">
        <f t="shared" si="78"/>
        <v>2.2280000000000002</v>
      </c>
      <c r="H61" s="153">
        <f t="shared" si="79"/>
        <v>2.5</v>
      </c>
      <c r="I61" s="154">
        <f t="shared" si="80"/>
        <v>6872.1769999999997</v>
      </c>
      <c r="J61" s="155">
        <f t="shared" si="81"/>
        <v>1.6679032121130071E-2</v>
      </c>
      <c r="K61" s="155">
        <f t="shared" si="82"/>
        <v>0.34753184301697593</v>
      </c>
      <c r="L61" s="155">
        <f t="shared" si="83"/>
        <v>0.18858652796631986</v>
      </c>
      <c r="M61" s="156">
        <f t="shared" si="84"/>
        <v>15.448</v>
      </c>
      <c r="N61" s="157">
        <f t="shared" si="85"/>
        <v>0.33500000000000002</v>
      </c>
      <c r="O61" s="157">
        <f t="shared" si="86"/>
        <v>21.754000000000001</v>
      </c>
      <c r="P61" s="158">
        <f t="shared" si="87"/>
        <v>0</v>
      </c>
      <c r="Q61" s="159">
        <f t="shared" si="88"/>
        <v>73</v>
      </c>
      <c r="R61" s="160">
        <f t="shared" si="89"/>
        <v>26.043481162625486</v>
      </c>
      <c r="S61" s="145">
        <f t="shared" si="90"/>
        <v>23</v>
      </c>
      <c r="T61" s="145">
        <f t="shared" si="91"/>
        <v>1495</v>
      </c>
      <c r="U61" t="s">
        <v>118</v>
      </c>
      <c r="V61" t="s">
        <v>121</v>
      </c>
      <c r="W61" t="s">
        <v>118</v>
      </c>
      <c r="X61" s="4" t="s">
        <v>121</v>
      </c>
      <c r="Y61" s="4" t="s">
        <v>259</v>
      </c>
      <c r="Z61" s="4" t="s">
        <v>142</v>
      </c>
      <c r="AA61" s="4" t="s">
        <v>48</v>
      </c>
      <c r="AB61" s="4">
        <v>507</v>
      </c>
      <c r="AC61" s="4">
        <v>6872.1769999999997</v>
      </c>
      <c r="AD61" s="4">
        <v>3085.0230000000001</v>
      </c>
      <c r="AE61" s="4">
        <v>2.2280000000000002</v>
      </c>
      <c r="AF61" s="4">
        <v>2.5</v>
      </c>
      <c r="AG61" s="4">
        <v>15.448</v>
      </c>
      <c r="AH61" s="4">
        <v>415.03259600000001</v>
      </c>
      <c r="AI61" s="4">
        <v>6.9223420000000004</v>
      </c>
      <c r="AJ61" s="4">
        <v>144.237043</v>
      </c>
      <c r="AK61" s="4">
        <v>1296</v>
      </c>
      <c r="AL61" s="4">
        <v>23</v>
      </c>
      <c r="AM61" s="4">
        <v>1495</v>
      </c>
      <c r="AN61" s="4">
        <v>73</v>
      </c>
      <c r="AO61" s="4">
        <v>16.558161999999999</v>
      </c>
      <c r="AP61" s="4">
        <v>130.4</v>
      </c>
      <c r="AQ61" s="4">
        <v>0</v>
      </c>
      <c r="AR61" s="4">
        <v>22</v>
      </c>
      <c r="AS61" s="4">
        <v>5127</v>
      </c>
      <c r="AT61" s="4">
        <v>0.33500000000000002</v>
      </c>
      <c r="AU61" s="4">
        <v>21.754000000000001</v>
      </c>
      <c r="AV61" s="4">
        <v>41572</v>
      </c>
      <c r="AW61" s="4">
        <v>0</v>
      </c>
      <c r="AX61" s="4">
        <v>0.64</v>
      </c>
      <c r="AY61">
        <v>0.8912000000000001</v>
      </c>
      <c r="AZ61" t="s">
        <v>69</v>
      </c>
      <c r="BA61" t="s">
        <v>867</v>
      </c>
      <c r="BB61">
        <v>3</v>
      </c>
      <c r="BC61" t="s">
        <v>877</v>
      </c>
      <c r="BD61">
        <v>11</v>
      </c>
      <c r="BE61">
        <v>67213.838999999993</v>
      </c>
      <c r="BF61">
        <v>0.1022434829232117</v>
      </c>
      <c r="BG61">
        <v>9.1119391981166281E-2</v>
      </c>
      <c r="BH61">
        <v>484811.29299999995</v>
      </c>
      <c r="BI61">
        <v>1.4174952397406305E-2</v>
      </c>
      <c r="BJ61">
        <v>1.2632717576568501E-2</v>
      </c>
      <c r="BK61">
        <v>1</v>
      </c>
      <c r="BL61" t="s">
        <v>69</v>
      </c>
      <c r="BM61">
        <v>0</v>
      </c>
      <c r="BN61" t="s">
        <v>800</v>
      </c>
    </row>
    <row r="62" spans="1:66">
      <c r="A62" s="140" t="str">
        <f t="shared" si="73"/>
        <v>동화운수</v>
      </c>
      <c r="B62" s="140" t="str">
        <f t="shared" si="1"/>
        <v>45</v>
      </c>
      <c r="C62" s="141" t="str">
        <f t="shared" si="74"/>
        <v>70바1802</v>
      </c>
      <c r="D62" s="115" t="str">
        <f t="shared" si="75"/>
        <v>대형</v>
      </c>
      <c r="E62" s="111" t="str">
        <f t="shared" si="76"/>
        <v>C</v>
      </c>
      <c r="F62" s="161">
        <f t="shared" si="77"/>
        <v>0.85956521739130443</v>
      </c>
      <c r="G62" s="162">
        <f t="shared" si="78"/>
        <v>1.9770000000000001</v>
      </c>
      <c r="H62" s="163">
        <f t="shared" si="79"/>
        <v>2.2999999999999998</v>
      </c>
      <c r="I62" s="164">
        <f t="shared" si="80"/>
        <v>4557.6459999999997</v>
      </c>
      <c r="J62" s="165">
        <f t="shared" si="81"/>
        <v>9.246696267069197E-3</v>
      </c>
      <c r="K62" s="165">
        <f t="shared" si="82"/>
        <v>0.33171949856601562</v>
      </c>
      <c r="L62" s="165">
        <f t="shared" si="83"/>
        <v>9.2152835038087647E-2</v>
      </c>
      <c r="M62" s="166">
        <f t="shared" si="84"/>
        <v>14.085000000000001</v>
      </c>
      <c r="N62" s="167">
        <f t="shared" si="85"/>
        <v>2.1999999999999999E-2</v>
      </c>
      <c r="O62" s="167">
        <f t="shared" si="86"/>
        <v>18.495999999999999</v>
      </c>
      <c r="P62" s="168">
        <f t="shared" si="87"/>
        <v>0</v>
      </c>
      <c r="Q62" s="169">
        <f t="shared" si="88"/>
        <v>70</v>
      </c>
      <c r="R62" s="170">
        <f t="shared" si="89"/>
        <v>23.950902994214701</v>
      </c>
      <c r="S62" s="142">
        <f t="shared" si="90"/>
        <v>1</v>
      </c>
      <c r="T62" s="142">
        <f t="shared" si="91"/>
        <v>843</v>
      </c>
      <c r="U62" t="s">
        <v>118</v>
      </c>
      <c r="V62" t="s">
        <v>122</v>
      </c>
      <c r="W62" t="s">
        <v>118</v>
      </c>
      <c r="X62" s="4" t="s">
        <v>122</v>
      </c>
      <c r="Y62" s="4" t="s">
        <v>260</v>
      </c>
      <c r="Z62" s="4" t="s">
        <v>142</v>
      </c>
      <c r="AA62" s="4" t="s">
        <v>48</v>
      </c>
      <c r="AB62" s="4">
        <v>507</v>
      </c>
      <c r="AC62" s="4">
        <v>4557.6459999999997</v>
      </c>
      <c r="AD62" s="4">
        <v>2305.779</v>
      </c>
      <c r="AE62" s="4">
        <v>1.9770000000000001</v>
      </c>
      <c r="AF62" s="4">
        <v>2.2999999999999998</v>
      </c>
      <c r="AG62" s="4">
        <v>14.085000000000001</v>
      </c>
      <c r="AH62" s="4">
        <v>288.74269500000003</v>
      </c>
      <c r="AI62" s="4">
        <v>2.6699160000000002</v>
      </c>
      <c r="AJ62" s="4">
        <v>95.781582</v>
      </c>
      <c r="AK62" s="4">
        <v>420</v>
      </c>
      <c r="AL62" s="4">
        <v>1</v>
      </c>
      <c r="AM62" s="4">
        <v>843</v>
      </c>
      <c r="AN62" s="4">
        <v>70</v>
      </c>
      <c r="AO62" s="4">
        <v>15.784454</v>
      </c>
      <c r="AP62" s="4">
        <v>68</v>
      </c>
      <c r="AQ62" s="4">
        <v>0</v>
      </c>
      <c r="AR62" s="4">
        <v>2</v>
      </c>
      <c r="AS62" s="4">
        <v>64</v>
      </c>
      <c r="AT62" s="4">
        <v>2.1999999999999999E-2</v>
      </c>
      <c r="AU62" s="4">
        <v>18.495999999999999</v>
      </c>
      <c r="AV62" s="4">
        <v>40129</v>
      </c>
      <c r="AW62" s="4">
        <v>0</v>
      </c>
      <c r="AX62" s="4">
        <v>0.57999999999999996</v>
      </c>
      <c r="AY62">
        <v>0.85956521739130443</v>
      </c>
      <c r="AZ62" t="s">
        <v>69</v>
      </c>
      <c r="BA62" t="s">
        <v>261</v>
      </c>
      <c r="BB62">
        <v>2</v>
      </c>
      <c r="BC62" t="s">
        <v>734</v>
      </c>
      <c r="BD62">
        <v>8</v>
      </c>
      <c r="BE62">
        <v>160939.86100000003</v>
      </c>
      <c r="BF62">
        <v>2.8318938339334087E-2</v>
      </c>
      <c r="BG62">
        <v>2.4341974389940652E-2</v>
      </c>
      <c r="BH62">
        <v>484811.29299999995</v>
      </c>
      <c r="BI62">
        <v>9.4008659983916675E-3</v>
      </c>
      <c r="BJ62">
        <v>8.0806574255740567E-3</v>
      </c>
      <c r="BK62">
        <v>1</v>
      </c>
      <c r="BL62" t="s">
        <v>69</v>
      </c>
      <c r="BM62">
        <v>0</v>
      </c>
      <c r="BN62" t="s">
        <v>800</v>
      </c>
    </row>
    <row r="63" spans="1:66">
      <c r="A63" s="143" t="str">
        <f t="shared" si="73"/>
        <v>동화운수</v>
      </c>
      <c r="B63" s="143" t="str">
        <f t="shared" si="1"/>
        <v>45</v>
      </c>
      <c r="C63" s="144" t="str">
        <f t="shared" si="74"/>
        <v>70바1808</v>
      </c>
      <c r="D63" s="132" t="str">
        <f t="shared" si="75"/>
        <v>대형</v>
      </c>
      <c r="E63" s="128" t="str">
        <f t="shared" si="76"/>
        <v>F</v>
      </c>
      <c r="F63" s="151">
        <f t="shared" si="77"/>
        <v>0.78708333333333336</v>
      </c>
      <c r="G63" s="152">
        <f t="shared" si="78"/>
        <v>1.889</v>
      </c>
      <c r="H63" s="153">
        <f t="shared" si="79"/>
        <v>2.4</v>
      </c>
      <c r="I63" s="154">
        <f t="shared" si="80"/>
        <v>5556.1809999999996</v>
      </c>
      <c r="J63" s="155">
        <f t="shared" si="81"/>
        <v>5.4714295389102063E-3</v>
      </c>
      <c r="K63" s="155">
        <f t="shared" si="82"/>
        <v>0.34661563994020783</v>
      </c>
      <c r="L63" s="155">
        <f t="shared" si="83"/>
        <v>0.15208287850953742</v>
      </c>
      <c r="M63" s="156">
        <f t="shared" si="84"/>
        <v>14.016</v>
      </c>
      <c r="N63" s="157">
        <f t="shared" si="85"/>
        <v>0.18</v>
      </c>
      <c r="O63" s="157">
        <f t="shared" si="86"/>
        <v>5.2549999999999999</v>
      </c>
      <c r="P63" s="158">
        <f t="shared" si="87"/>
        <v>0</v>
      </c>
      <c r="Q63" s="159">
        <f t="shared" si="88"/>
        <v>72</v>
      </c>
      <c r="R63" s="160">
        <f t="shared" si="89"/>
        <v>23.635239146712287</v>
      </c>
      <c r="S63" s="145">
        <f t="shared" si="90"/>
        <v>10</v>
      </c>
      <c r="T63" s="145">
        <f t="shared" si="91"/>
        <v>292</v>
      </c>
      <c r="U63" t="s">
        <v>118</v>
      </c>
      <c r="V63" t="s">
        <v>122</v>
      </c>
      <c r="W63" t="s">
        <v>118</v>
      </c>
      <c r="X63" s="4" t="s">
        <v>122</v>
      </c>
      <c r="Y63" s="4" t="s">
        <v>262</v>
      </c>
      <c r="Z63" s="4" t="s">
        <v>142</v>
      </c>
      <c r="AA63" s="4" t="s">
        <v>48</v>
      </c>
      <c r="AB63" s="4">
        <v>507</v>
      </c>
      <c r="AC63" s="4">
        <v>5556.1809999999996</v>
      </c>
      <c r="AD63" s="4">
        <v>2940.9110000000001</v>
      </c>
      <c r="AE63" s="4">
        <v>1.889</v>
      </c>
      <c r="AF63" s="4">
        <v>2.4</v>
      </c>
      <c r="AG63" s="4">
        <v>14.016</v>
      </c>
      <c r="AH63" s="4">
        <v>362.82711599999999</v>
      </c>
      <c r="AI63" s="4">
        <v>1.9851829999999999</v>
      </c>
      <c r="AJ63" s="4">
        <v>125.76155300000001</v>
      </c>
      <c r="AK63" s="4">
        <v>845</v>
      </c>
      <c r="AL63" s="4">
        <v>10</v>
      </c>
      <c r="AM63" s="4">
        <v>292</v>
      </c>
      <c r="AN63" s="4">
        <v>72</v>
      </c>
      <c r="AO63" s="4">
        <v>15.313577</v>
      </c>
      <c r="AP63" s="4">
        <v>71.2</v>
      </c>
      <c r="AQ63" s="4">
        <v>0</v>
      </c>
      <c r="AR63" s="4">
        <v>0</v>
      </c>
      <c r="AS63" s="4">
        <v>0</v>
      </c>
      <c r="AT63" s="4">
        <v>0.18</v>
      </c>
      <c r="AU63" s="4">
        <v>5.2549999999999999</v>
      </c>
      <c r="AV63" s="4">
        <v>47486</v>
      </c>
      <c r="AW63" s="4">
        <v>0</v>
      </c>
      <c r="AX63" s="4">
        <v>0.56000000000000005</v>
      </c>
      <c r="AY63">
        <v>0.78708333333333336</v>
      </c>
      <c r="AZ63" t="s">
        <v>70</v>
      </c>
      <c r="BA63" t="s">
        <v>261</v>
      </c>
      <c r="BB63">
        <v>3</v>
      </c>
      <c r="BC63" t="s">
        <v>779</v>
      </c>
      <c r="BD63">
        <v>9</v>
      </c>
      <c r="BE63">
        <v>160939.86100000003</v>
      </c>
      <c r="BF63">
        <v>3.4523336639392263E-2</v>
      </c>
      <c r="BG63">
        <v>2.717274287992166E-2</v>
      </c>
      <c r="BH63">
        <v>484811.29299999995</v>
      </c>
      <c r="BI63">
        <v>1.1460502426869005E-2</v>
      </c>
      <c r="BJ63">
        <v>9.0203704518148128E-3</v>
      </c>
      <c r="BK63">
        <v>1</v>
      </c>
      <c r="BL63" t="s">
        <v>67</v>
      </c>
      <c r="BM63">
        <v>-1</v>
      </c>
      <c r="BN63" t="s">
        <v>799</v>
      </c>
    </row>
    <row r="64" spans="1:66">
      <c r="A64" s="140" t="str">
        <f t="shared" si="73"/>
        <v>동화운수</v>
      </c>
      <c r="B64" s="140" t="str">
        <f t="shared" si="1"/>
        <v>45</v>
      </c>
      <c r="C64" s="141" t="str">
        <f t="shared" si="74"/>
        <v>70바1810</v>
      </c>
      <c r="D64" s="115" t="str">
        <f t="shared" si="75"/>
        <v>대형</v>
      </c>
      <c r="E64" s="111" t="str">
        <f t="shared" si="76"/>
        <v>D</v>
      </c>
      <c r="F64" s="161">
        <f t="shared" si="77"/>
        <v>0.80280000000000007</v>
      </c>
      <c r="G64" s="162">
        <f t="shared" si="78"/>
        <v>2.0070000000000001</v>
      </c>
      <c r="H64" s="163">
        <f t="shared" si="79"/>
        <v>2.5</v>
      </c>
      <c r="I64" s="164">
        <f t="shared" si="80"/>
        <v>4975.1670000000004</v>
      </c>
      <c r="J64" s="165">
        <f t="shared" si="81"/>
        <v>1.6154146836724007E-2</v>
      </c>
      <c r="K64" s="165">
        <f t="shared" si="82"/>
        <v>0.35005693196581078</v>
      </c>
      <c r="L64" s="165">
        <f t="shared" si="83"/>
        <v>0.16803456044792062</v>
      </c>
      <c r="M64" s="166">
        <f t="shared" si="84"/>
        <v>13.194000000000001</v>
      </c>
      <c r="N64" s="167">
        <f t="shared" si="85"/>
        <v>0.221</v>
      </c>
      <c r="O64" s="167">
        <f t="shared" si="86"/>
        <v>11.678000000000001</v>
      </c>
      <c r="P64" s="168">
        <f t="shared" si="87"/>
        <v>0</v>
      </c>
      <c r="Q64" s="169">
        <f t="shared" si="88"/>
        <v>70</v>
      </c>
      <c r="R64" s="170">
        <f t="shared" si="89"/>
        <v>24.122434209469205</v>
      </c>
      <c r="S64" s="142">
        <f t="shared" si="90"/>
        <v>11</v>
      </c>
      <c r="T64" s="142">
        <f t="shared" si="91"/>
        <v>581</v>
      </c>
      <c r="U64" t="s">
        <v>118</v>
      </c>
      <c r="V64" t="s">
        <v>122</v>
      </c>
      <c r="W64" t="s">
        <v>118</v>
      </c>
      <c r="X64" s="4" t="s">
        <v>122</v>
      </c>
      <c r="Y64" s="4" t="s">
        <v>263</v>
      </c>
      <c r="Z64" s="4" t="s">
        <v>142</v>
      </c>
      <c r="AA64" s="4" t="s">
        <v>48</v>
      </c>
      <c r="AB64" s="4">
        <v>507</v>
      </c>
      <c r="AC64" s="4">
        <v>4975.1670000000004</v>
      </c>
      <c r="AD64" s="4">
        <v>2479.3049999999998</v>
      </c>
      <c r="AE64" s="4">
        <v>2.0070000000000001</v>
      </c>
      <c r="AF64" s="4">
        <v>2.5</v>
      </c>
      <c r="AG64" s="4">
        <v>13.194000000000001</v>
      </c>
      <c r="AH64" s="4">
        <v>325.41823799999997</v>
      </c>
      <c r="AI64" s="4">
        <v>5.2568539999999997</v>
      </c>
      <c r="AJ64" s="4">
        <v>113.91491000000001</v>
      </c>
      <c r="AK64" s="4">
        <v>836</v>
      </c>
      <c r="AL64" s="4">
        <v>11</v>
      </c>
      <c r="AM64" s="4">
        <v>581</v>
      </c>
      <c r="AN64" s="4">
        <v>70</v>
      </c>
      <c r="AO64" s="4">
        <v>15.288531000000001</v>
      </c>
      <c r="AP64" s="4">
        <v>47.3</v>
      </c>
      <c r="AQ64" s="4">
        <v>0</v>
      </c>
      <c r="AR64" s="4">
        <v>16</v>
      </c>
      <c r="AS64" s="4">
        <v>3958</v>
      </c>
      <c r="AT64" s="4">
        <v>0.221</v>
      </c>
      <c r="AU64" s="4">
        <v>11.678000000000001</v>
      </c>
      <c r="AV64" s="4">
        <v>42014</v>
      </c>
      <c r="AW64" s="4">
        <v>0</v>
      </c>
      <c r="AX64" s="4">
        <v>0.56000000000000005</v>
      </c>
      <c r="AY64">
        <v>0.80280000000000007</v>
      </c>
      <c r="AZ64" t="s">
        <v>67</v>
      </c>
      <c r="BA64" t="s">
        <v>261</v>
      </c>
      <c r="BB64">
        <v>12</v>
      </c>
      <c r="BC64" t="s">
        <v>878</v>
      </c>
      <c r="BD64">
        <v>13</v>
      </c>
      <c r="BE64">
        <v>160939.86100000003</v>
      </c>
      <c r="BF64">
        <v>3.0913205523397335E-2</v>
      </c>
      <c r="BG64">
        <v>2.4817121394183381E-2</v>
      </c>
      <c r="BH64">
        <v>484811.29299999995</v>
      </c>
      <c r="BI64">
        <v>1.0262069122222368E-2</v>
      </c>
      <c r="BJ64">
        <v>8.2383890913201186E-3</v>
      </c>
      <c r="BK64">
        <v>1</v>
      </c>
      <c r="BL64" t="s">
        <v>69</v>
      </c>
      <c r="BM64">
        <v>-1</v>
      </c>
      <c r="BN64" t="s">
        <v>799</v>
      </c>
    </row>
    <row r="65" spans="1:66">
      <c r="A65" s="143" t="str">
        <f t="shared" si="73"/>
        <v>동화운수</v>
      </c>
      <c r="B65" s="143" t="str">
        <f t="shared" si="1"/>
        <v>45</v>
      </c>
      <c r="C65" s="144" t="str">
        <f t="shared" si="74"/>
        <v>70바1813</v>
      </c>
      <c r="D65" s="132" t="str">
        <f t="shared" si="75"/>
        <v>대형</v>
      </c>
      <c r="E65" s="128" t="str">
        <f t="shared" si="76"/>
        <v>C</v>
      </c>
      <c r="F65" s="151">
        <f t="shared" si="77"/>
        <v>0.85043478260869565</v>
      </c>
      <c r="G65" s="152">
        <f t="shared" si="78"/>
        <v>1.956</v>
      </c>
      <c r="H65" s="153">
        <f t="shared" si="79"/>
        <v>2.2999999999999998</v>
      </c>
      <c r="I65" s="154">
        <f t="shared" si="80"/>
        <v>5253.5219999999999</v>
      </c>
      <c r="J65" s="155">
        <f t="shared" si="81"/>
        <v>1.3255356878226548E-2</v>
      </c>
      <c r="K65" s="155">
        <f t="shared" si="82"/>
        <v>0.34624198698527453</v>
      </c>
      <c r="L65" s="155">
        <f t="shared" si="83"/>
        <v>0.14904287066847727</v>
      </c>
      <c r="M65" s="156">
        <f t="shared" si="84"/>
        <v>14.032999999999999</v>
      </c>
      <c r="N65" s="157">
        <f t="shared" si="85"/>
        <v>0.38100000000000001</v>
      </c>
      <c r="O65" s="157">
        <f t="shared" si="86"/>
        <v>37.726999999999997</v>
      </c>
      <c r="P65" s="158">
        <f t="shared" si="87"/>
        <v>0</v>
      </c>
      <c r="Q65" s="159">
        <f t="shared" si="88"/>
        <v>72</v>
      </c>
      <c r="R65" s="160">
        <f t="shared" si="89"/>
        <v>24.48004469995039</v>
      </c>
      <c r="S65" s="145">
        <f t="shared" si="90"/>
        <v>20</v>
      </c>
      <c r="T65" s="145">
        <f t="shared" si="91"/>
        <v>1982</v>
      </c>
      <c r="U65" t="s">
        <v>118</v>
      </c>
      <c r="V65" t="s">
        <v>122</v>
      </c>
      <c r="W65" t="s">
        <v>118</v>
      </c>
      <c r="X65" s="4" t="s">
        <v>122</v>
      </c>
      <c r="Y65" s="4" t="s">
        <v>264</v>
      </c>
      <c r="Z65" s="4" t="s">
        <v>142</v>
      </c>
      <c r="AA65" s="4" t="s">
        <v>48</v>
      </c>
      <c r="AB65" s="4">
        <v>507</v>
      </c>
      <c r="AC65" s="4">
        <v>5253.5219999999999</v>
      </c>
      <c r="AD65" s="4">
        <v>2686.5050000000001</v>
      </c>
      <c r="AE65" s="4">
        <v>1.956</v>
      </c>
      <c r="AF65" s="4">
        <v>2.2999999999999998</v>
      </c>
      <c r="AG65" s="4">
        <v>14.032999999999999</v>
      </c>
      <c r="AH65" s="4">
        <v>335.05601100000001</v>
      </c>
      <c r="AI65" s="4">
        <v>4.441287</v>
      </c>
      <c r="AJ65" s="4">
        <v>116.010459</v>
      </c>
      <c r="AK65" s="4">
        <v>783</v>
      </c>
      <c r="AL65" s="4">
        <v>20</v>
      </c>
      <c r="AM65" s="4">
        <v>1982</v>
      </c>
      <c r="AN65" s="4">
        <v>72</v>
      </c>
      <c r="AO65" s="4">
        <v>15.679532999999999</v>
      </c>
      <c r="AP65" s="4">
        <v>178.7</v>
      </c>
      <c r="AQ65" s="4">
        <v>0</v>
      </c>
      <c r="AR65" s="4">
        <v>5</v>
      </c>
      <c r="AS65" s="4">
        <v>902</v>
      </c>
      <c r="AT65" s="4">
        <v>0.38100000000000001</v>
      </c>
      <c r="AU65" s="4">
        <v>37.726999999999997</v>
      </c>
      <c r="AV65" s="4">
        <v>33829</v>
      </c>
      <c r="AW65" s="4">
        <v>0</v>
      </c>
      <c r="AX65" s="4">
        <v>0.56000000000000005</v>
      </c>
      <c r="AY65">
        <v>0.85043478260869565</v>
      </c>
      <c r="AZ65" t="s">
        <v>69</v>
      </c>
      <c r="BA65" t="s">
        <v>261</v>
      </c>
      <c r="BB65">
        <v>4</v>
      </c>
      <c r="BC65" t="s">
        <v>735</v>
      </c>
      <c r="BD65">
        <v>7</v>
      </c>
      <c r="BE65">
        <v>160939.86100000003</v>
      </c>
      <c r="BF65">
        <v>3.26427646162811E-2</v>
      </c>
      <c r="BG65">
        <v>2.7760542430193842E-2</v>
      </c>
      <c r="BH65">
        <v>484811.29299999995</v>
      </c>
      <c r="BI65">
        <v>1.083622035182254E-2</v>
      </c>
      <c r="BJ65">
        <v>9.2154986992021258E-3</v>
      </c>
      <c r="BK65">
        <v>1</v>
      </c>
      <c r="BL65" t="s">
        <v>69</v>
      </c>
      <c r="BM65">
        <v>0</v>
      </c>
      <c r="BN65" t="s">
        <v>800</v>
      </c>
    </row>
    <row r="66" spans="1:66">
      <c r="A66" s="140" t="str">
        <f t="shared" si="73"/>
        <v>동화운수</v>
      </c>
      <c r="B66" s="140" t="str">
        <f t="shared" si="1"/>
        <v>45</v>
      </c>
      <c r="C66" s="141" t="str">
        <f t="shared" si="74"/>
        <v>70바1818</v>
      </c>
      <c r="D66" s="115" t="str">
        <f t="shared" si="75"/>
        <v>대형</v>
      </c>
      <c r="E66" s="111" t="str">
        <f t="shared" si="76"/>
        <v>D</v>
      </c>
      <c r="F66" s="161">
        <f t="shared" si="77"/>
        <v>0.82695652173913048</v>
      </c>
      <c r="G66" s="162">
        <f t="shared" si="78"/>
        <v>1.9019999999999999</v>
      </c>
      <c r="H66" s="163">
        <f t="shared" si="79"/>
        <v>2.2999999999999998</v>
      </c>
      <c r="I66" s="164">
        <f t="shared" si="80"/>
        <v>5346.3029999999999</v>
      </c>
      <c r="J66" s="165">
        <f t="shared" si="81"/>
        <v>1.5426828920998297E-2</v>
      </c>
      <c r="K66" s="165">
        <f t="shared" si="82"/>
        <v>0.35400681101729686</v>
      </c>
      <c r="L66" s="165">
        <f t="shared" si="83"/>
        <v>0.15861427981167547</v>
      </c>
      <c r="M66" s="166">
        <f t="shared" si="84"/>
        <v>15.178000000000001</v>
      </c>
      <c r="N66" s="167">
        <f t="shared" si="85"/>
        <v>0.15</v>
      </c>
      <c r="O66" s="167">
        <f t="shared" si="86"/>
        <v>15.73</v>
      </c>
      <c r="P66" s="168">
        <f t="shared" si="87"/>
        <v>0</v>
      </c>
      <c r="Q66" s="169">
        <f t="shared" si="88"/>
        <v>70</v>
      </c>
      <c r="R66" s="170">
        <f t="shared" si="89"/>
        <v>25.112219448443199</v>
      </c>
      <c r="S66" s="142">
        <f t="shared" si="90"/>
        <v>8</v>
      </c>
      <c r="T66" s="142">
        <f t="shared" si="91"/>
        <v>841</v>
      </c>
      <c r="U66" t="s">
        <v>118</v>
      </c>
      <c r="V66" t="s">
        <v>122</v>
      </c>
      <c r="W66" t="s">
        <v>118</v>
      </c>
      <c r="X66" s="4" t="s">
        <v>122</v>
      </c>
      <c r="Y66" s="4" t="s">
        <v>265</v>
      </c>
      <c r="Z66" s="4" t="s">
        <v>142</v>
      </c>
      <c r="AA66" s="4" t="s">
        <v>48</v>
      </c>
      <c r="AB66" s="4">
        <v>507</v>
      </c>
      <c r="AC66" s="4">
        <v>5346.3029999999999</v>
      </c>
      <c r="AD66" s="4">
        <v>2810.26</v>
      </c>
      <c r="AE66" s="4">
        <v>1.9019999999999999</v>
      </c>
      <c r="AF66" s="4">
        <v>2.2999999999999998</v>
      </c>
      <c r="AG66" s="4">
        <v>15.178000000000001</v>
      </c>
      <c r="AH66" s="4">
        <v>337.62739099999999</v>
      </c>
      <c r="AI66" s="4">
        <v>5.20852</v>
      </c>
      <c r="AJ66" s="4">
        <v>119.522396</v>
      </c>
      <c r="AK66" s="4">
        <v>848</v>
      </c>
      <c r="AL66" s="4">
        <v>8</v>
      </c>
      <c r="AM66" s="4">
        <v>841</v>
      </c>
      <c r="AN66" s="4">
        <v>70</v>
      </c>
      <c r="AO66" s="4">
        <v>15.83492</v>
      </c>
      <c r="AP66" s="4">
        <v>121.3</v>
      </c>
      <c r="AQ66" s="4">
        <v>0</v>
      </c>
      <c r="AR66" s="4">
        <v>2</v>
      </c>
      <c r="AS66" s="4">
        <v>735</v>
      </c>
      <c r="AT66" s="4">
        <v>0.15</v>
      </c>
      <c r="AU66" s="4">
        <v>15.73</v>
      </c>
      <c r="AV66" s="4">
        <v>44473</v>
      </c>
      <c r="AW66" s="4">
        <v>0</v>
      </c>
      <c r="AX66" s="4">
        <v>0.56000000000000005</v>
      </c>
      <c r="AY66">
        <v>0.82695652173913048</v>
      </c>
      <c r="AZ66" t="s">
        <v>67</v>
      </c>
      <c r="BA66" t="s">
        <v>261</v>
      </c>
      <c r="BB66">
        <v>6</v>
      </c>
      <c r="BC66" t="s">
        <v>776</v>
      </c>
      <c r="BD66">
        <v>5</v>
      </c>
      <c r="BE66">
        <v>160939.86100000003</v>
      </c>
      <c r="BF66">
        <v>3.3219259459904706E-2</v>
      </c>
      <c r="BG66">
        <v>2.7470883257712502E-2</v>
      </c>
      <c r="BH66">
        <v>484811.29299999995</v>
      </c>
      <c r="BI66">
        <v>1.1027595844389707E-2</v>
      </c>
      <c r="BJ66">
        <v>9.1193423026214009E-3</v>
      </c>
      <c r="BK66">
        <v>1</v>
      </c>
      <c r="BL66" t="s">
        <v>69</v>
      </c>
      <c r="BM66">
        <v>-1</v>
      </c>
      <c r="BN66" t="s">
        <v>799</v>
      </c>
    </row>
    <row r="67" spans="1:66">
      <c r="A67" s="143" t="str">
        <f t="shared" si="73"/>
        <v>동화운수</v>
      </c>
      <c r="B67" s="143" t="str">
        <f t="shared" si="1"/>
        <v>45</v>
      </c>
      <c r="C67" s="144" t="str">
        <f t="shared" si="74"/>
        <v>70바1822</v>
      </c>
      <c r="D67" s="132" t="str">
        <f t="shared" si="75"/>
        <v>대형</v>
      </c>
      <c r="E67" s="128" t="str">
        <f t="shared" si="76"/>
        <v>F</v>
      </c>
      <c r="F67" s="151">
        <f t="shared" si="77"/>
        <v>0.76750000000000007</v>
      </c>
      <c r="G67" s="152">
        <f t="shared" si="78"/>
        <v>1.8420000000000001</v>
      </c>
      <c r="H67" s="153">
        <f t="shared" si="79"/>
        <v>2.4</v>
      </c>
      <c r="I67" s="154">
        <f t="shared" si="80"/>
        <v>5087.9579999999996</v>
      </c>
      <c r="J67" s="155">
        <f t="shared" si="81"/>
        <v>8.2147831482509009E-3</v>
      </c>
      <c r="K67" s="155">
        <f t="shared" si="82"/>
        <v>0.35648001937675916</v>
      </c>
      <c r="L67" s="155">
        <f t="shared" si="83"/>
        <v>0.18474995273152806</v>
      </c>
      <c r="M67" s="156">
        <f t="shared" si="84"/>
        <v>14.824999999999999</v>
      </c>
      <c r="N67" s="157">
        <f t="shared" si="85"/>
        <v>9.8000000000000004E-2</v>
      </c>
      <c r="O67" s="157">
        <f t="shared" si="86"/>
        <v>15.231999999999999</v>
      </c>
      <c r="P67" s="158">
        <f t="shared" si="87"/>
        <v>0</v>
      </c>
      <c r="Q67" s="159">
        <f t="shared" si="88"/>
        <v>72</v>
      </c>
      <c r="R67" s="160">
        <f t="shared" si="89"/>
        <v>23.926621299794245</v>
      </c>
      <c r="S67" s="145">
        <f t="shared" si="90"/>
        <v>5</v>
      </c>
      <c r="T67" s="145">
        <f t="shared" si="91"/>
        <v>775</v>
      </c>
      <c r="U67" t="s">
        <v>118</v>
      </c>
      <c r="V67" t="s">
        <v>122</v>
      </c>
      <c r="W67" t="s">
        <v>118</v>
      </c>
      <c r="X67" s="4" t="s">
        <v>122</v>
      </c>
      <c r="Y67" s="4" t="s">
        <v>267</v>
      </c>
      <c r="Z67" s="4" t="s">
        <v>142</v>
      </c>
      <c r="AA67" s="4" t="s">
        <v>48</v>
      </c>
      <c r="AB67" s="4">
        <v>507</v>
      </c>
      <c r="AC67" s="4">
        <v>5087.9579999999996</v>
      </c>
      <c r="AD67" s="4">
        <v>2762.5329999999999</v>
      </c>
      <c r="AE67" s="4">
        <v>1.8420000000000001</v>
      </c>
      <c r="AF67" s="4">
        <v>2.4</v>
      </c>
      <c r="AG67" s="4">
        <v>14.824999999999999</v>
      </c>
      <c r="AH67" s="4">
        <v>334.71851299999997</v>
      </c>
      <c r="AI67" s="4">
        <v>2.7496399999999999</v>
      </c>
      <c r="AJ67" s="4">
        <v>119.32046200000001</v>
      </c>
      <c r="AK67" s="4">
        <v>940</v>
      </c>
      <c r="AL67" s="4">
        <v>5</v>
      </c>
      <c r="AM67" s="4">
        <v>775</v>
      </c>
      <c r="AN67" s="4">
        <v>72</v>
      </c>
      <c r="AO67" s="4">
        <v>15.200706</v>
      </c>
      <c r="AP67" s="4">
        <v>257.3</v>
      </c>
      <c r="AQ67" s="4">
        <v>0</v>
      </c>
      <c r="AR67" s="4">
        <v>10</v>
      </c>
      <c r="AS67" s="4">
        <v>2811</v>
      </c>
      <c r="AT67" s="4">
        <v>9.8000000000000004E-2</v>
      </c>
      <c r="AU67" s="4">
        <v>15.231999999999999</v>
      </c>
      <c r="AV67" s="4">
        <v>36453</v>
      </c>
      <c r="AW67" s="4">
        <v>0</v>
      </c>
      <c r="AX67" s="4">
        <v>0.56000000000000005</v>
      </c>
      <c r="AY67">
        <v>0.76750000000000007</v>
      </c>
      <c r="AZ67" t="s">
        <v>70</v>
      </c>
      <c r="BA67" t="s">
        <v>261</v>
      </c>
      <c r="BB67">
        <v>6</v>
      </c>
      <c r="BC67" t="s">
        <v>879</v>
      </c>
      <c r="BD67">
        <v>17</v>
      </c>
      <c r="BE67">
        <v>160939.86100000003</v>
      </c>
      <c r="BF67">
        <v>3.1614032523614513E-2</v>
      </c>
      <c r="BG67">
        <v>2.426376996187414E-2</v>
      </c>
      <c r="BH67">
        <v>484811.29299999995</v>
      </c>
      <c r="BI67">
        <v>1.0494718405827235E-2</v>
      </c>
      <c r="BJ67">
        <v>8.0546963764724037E-3</v>
      </c>
      <c r="BK67">
        <v>1</v>
      </c>
      <c r="BL67" t="s">
        <v>70</v>
      </c>
      <c r="BM67">
        <v>0</v>
      </c>
      <c r="BN67" t="s">
        <v>800</v>
      </c>
    </row>
    <row r="68" spans="1:66">
      <c r="A68" s="140" t="str">
        <f t="shared" si="73"/>
        <v>동화운수</v>
      </c>
      <c r="B68" s="140" t="str">
        <f t="shared" si="1"/>
        <v>45</v>
      </c>
      <c r="C68" s="141" t="str">
        <f t="shared" si="74"/>
        <v>70바1827</v>
      </c>
      <c r="D68" s="115" t="str">
        <f t="shared" si="75"/>
        <v>대형</v>
      </c>
      <c r="E68" s="111" t="str">
        <f t="shared" si="76"/>
        <v>F</v>
      </c>
      <c r="F68" s="161">
        <f t="shared" si="77"/>
        <v>0.76666666666666672</v>
      </c>
      <c r="G68" s="162">
        <f t="shared" si="78"/>
        <v>1.84</v>
      </c>
      <c r="H68" s="163">
        <f t="shared" si="79"/>
        <v>2.4</v>
      </c>
      <c r="I68" s="164">
        <f t="shared" si="80"/>
        <v>5011.6149999999998</v>
      </c>
      <c r="J68" s="165">
        <f t="shared" si="81"/>
        <v>9.8002183472925119E-3</v>
      </c>
      <c r="K68" s="165">
        <f t="shared" si="82"/>
        <v>0.34688538636137461</v>
      </c>
      <c r="L68" s="165">
        <f t="shared" si="83"/>
        <v>0.14685884689865444</v>
      </c>
      <c r="M68" s="166">
        <f t="shared" si="84"/>
        <v>15.583</v>
      </c>
      <c r="N68" s="167">
        <f t="shared" si="85"/>
        <v>0.1</v>
      </c>
      <c r="O68" s="167">
        <f t="shared" si="86"/>
        <v>8.66</v>
      </c>
      <c r="P68" s="168">
        <f t="shared" si="87"/>
        <v>0</v>
      </c>
      <c r="Q68" s="169">
        <f t="shared" si="88"/>
        <v>75</v>
      </c>
      <c r="R68" s="170">
        <f t="shared" si="89"/>
        <v>24.728319886909677</v>
      </c>
      <c r="S68" s="142">
        <f t="shared" si="90"/>
        <v>5</v>
      </c>
      <c r="T68" s="142">
        <f t="shared" si="91"/>
        <v>434</v>
      </c>
      <c r="U68" t="s">
        <v>118</v>
      </c>
      <c r="V68" t="s">
        <v>122</v>
      </c>
      <c r="W68" t="s">
        <v>118</v>
      </c>
      <c r="X68" s="4" t="s">
        <v>122</v>
      </c>
      <c r="Y68" s="4" t="s">
        <v>268</v>
      </c>
      <c r="Z68" s="4" t="s">
        <v>142</v>
      </c>
      <c r="AA68" s="4" t="s">
        <v>48</v>
      </c>
      <c r="AB68" s="4">
        <v>507</v>
      </c>
      <c r="AC68" s="4">
        <v>5011.6149999999998</v>
      </c>
      <c r="AD68" s="4">
        <v>2724.1959999999999</v>
      </c>
      <c r="AE68" s="4">
        <v>1.84</v>
      </c>
      <c r="AF68" s="4">
        <v>2.4</v>
      </c>
      <c r="AG68" s="4">
        <v>15.583</v>
      </c>
      <c r="AH68" s="4">
        <v>315.03573599999999</v>
      </c>
      <c r="AI68" s="4">
        <v>3.0874190000000001</v>
      </c>
      <c r="AJ68" s="4">
        <v>109.28129300000001</v>
      </c>
      <c r="AK68" s="4">
        <v>736</v>
      </c>
      <c r="AL68" s="4">
        <v>5</v>
      </c>
      <c r="AM68" s="4">
        <v>434</v>
      </c>
      <c r="AN68" s="4">
        <v>75</v>
      </c>
      <c r="AO68" s="4">
        <v>15.908084000000001</v>
      </c>
      <c r="AP68" s="4">
        <v>254.4</v>
      </c>
      <c r="AQ68" s="4">
        <v>0</v>
      </c>
      <c r="AR68" s="4">
        <v>4</v>
      </c>
      <c r="AS68" s="4">
        <v>373</v>
      </c>
      <c r="AT68" s="4">
        <v>0.1</v>
      </c>
      <c r="AU68" s="4">
        <v>8.66</v>
      </c>
      <c r="AV68" s="4">
        <v>41743</v>
      </c>
      <c r="AW68" s="4">
        <v>0</v>
      </c>
      <c r="AX68" s="4">
        <v>0.56000000000000005</v>
      </c>
      <c r="AY68">
        <v>0.76666666666666672</v>
      </c>
      <c r="AZ68" t="s">
        <v>70</v>
      </c>
      <c r="BA68" t="s">
        <v>261</v>
      </c>
      <c r="BB68">
        <v>7</v>
      </c>
      <c r="BC68" t="s">
        <v>880</v>
      </c>
      <c r="BD68">
        <v>15</v>
      </c>
      <c r="BE68">
        <v>160939.86100000003</v>
      </c>
      <c r="BF68">
        <v>3.1139675210729793E-2</v>
      </c>
      <c r="BG68">
        <v>2.3873750994892844E-2</v>
      </c>
      <c r="BH68">
        <v>484811.29299999995</v>
      </c>
      <c r="BI68">
        <v>1.0337248889126021E-2</v>
      </c>
      <c r="BJ68">
        <v>7.9252241483299506E-3</v>
      </c>
      <c r="BK68">
        <v>1</v>
      </c>
      <c r="BL68" t="s">
        <v>70</v>
      </c>
      <c r="BM68">
        <v>0</v>
      </c>
      <c r="BN68" t="s">
        <v>800</v>
      </c>
    </row>
    <row r="69" spans="1:66">
      <c r="A69" s="143" t="str">
        <f t="shared" si="73"/>
        <v>동화운수</v>
      </c>
      <c r="B69" s="143" t="str">
        <f t="shared" si="1"/>
        <v>45</v>
      </c>
      <c r="C69" s="144" t="str">
        <f t="shared" si="74"/>
        <v>70바1830</v>
      </c>
      <c r="D69" s="132" t="str">
        <f t="shared" si="75"/>
        <v>대형</v>
      </c>
      <c r="E69" s="128" t="str">
        <f t="shared" si="76"/>
        <v>F</v>
      </c>
      <c r="F69" s="151">
        <f t="shared" si="77"/>
        <v>0.79039999999999999</v>
      </c>
      <c r="G69" s="152">
        <f t="shared" si="78"/>
        <v>1.976</v>
      </c>
      <c r="H69" s="153">
        <f t="shared" si="79"/>
        <v>2.5</v>
      </c>
      <c r="I69" s="154">
        <f t="shared" si="80"/>
        <v>5522.5829999999996</v>
      </c>
      <c r="J69" s="155">
        <f t="shared" si="81"/>
        <v>9.143029194461038E-3</v>
      </c>
      <c r="K69" s="155">
        <f t="shared" si="82"/>
        <v>0.34499072115531138</v>
      </c>
      <c r="L69" s="155">
        <f t="shared" si="83"/>
        <v>0.19628496303269685</v>
      </c>
      <c r="M69" s="156">
        <f t="shared" si="84"/>
        <v>13.345000000000001</v>
      </c>
      <c r="N69" s="157">
        <f t="shared" si="85"/>
        <v>3.5999999999999997E-2</v>
      </c>
      <c r="O69" s="157">
        <f t="shared" si="86"/>
        <v>13.834</v>
      </c>
      <c r="P69" s="158">
        <f t="shared" si="87"/>
        <v>0</v>
      </c>
      <c r="Q69" s="159">
        <f t="shared" si="88"/>
        <v>71</v>
      </c>
      <c r="R69" s="160">
        <f t="shared" si="89"/>
        <v>24.366089152338223</v>
      </c>
      <c r="S69" s="145">
        <f t="shared" si="90"/>
        <v>2</v>
      </c>
      <c r="T69" s="145">
        <f t="shared" si="91"/>
        <v>764</v>
      </c>
      <c r="U69" t="s">
        <v>118</v>
      </c>
      <c r="V69" t="s">
        <v>122</v>
      </c>
      <c r="W69" t="s">
        <v>118</v>
      </c>
      <c r="X69" s="4" t="s">
        <v>122</v>
      </c>
      <c r="Y69" s="4" t="s">
        <v>269</v>
      </c>
      <c r="Z69" s="4" t="s">
        <v>142</v>
      </c>
      <c r="AA69" s="4" t="s">
        <v>48</v>
      </c>
      <c r="AB69" s="4">
        <v>507</v>
      </c>
      <c r="AC69" s="4">
        <v>5522.5829999999996</v>
      </c>
      <c r="AD69" s="4">
        <v>2794.1439999999998</v>
      </c>
      <c r="AE69" s="4">
        <v>1.976</v>
      </c>
      <c r="AF69" s="4">
        <v>2.5</v>
      </c>
      <c r="AG69" s="4">
        <v>13.345000000000001</v>
      </c>
      <c r="AH69" s="4">
        <v>350.92461500000002</v>
      </c>
      <c r="AI69" s="4">
        <v>3.2085140000000001</v>
      </c>
      <c r="AJ69" s="4">
        <v>121.065736</v>
      </c>
      <c r="AK69" s="4">
        <v>1084</v>
      </c>
      <c r="AL69" s="4">
        <v>2</v>
      </c>
      <c r="AM69" s="4">
        <v>764</v>
      </c>
      <c r="AN69" s="4">
        <v>71</v>
      </c>
      <c r="AO69" s="4">
        <v>15.737234000000001</v>
      </c>
      <c r="AP69" s="4">
        <v>145.6</v>
      </c>
      <c r="AQ69" s="4">
        <v>0</v>
      </c>
      <c r="AR69" s="4">
        <v>6</v>
      </c>
      <c r="AS69" s="4">
        <v>1232</v>
      </c>
      <c r="AT69" s="4">
        <v>3.5999999999999997E-2</v>
      </c>
      <c r="AU69" s="4">
        <v>13.834</v>
      </c>
      <c r="AV69" s="4">
        <v>48893</v>
      </c>
      <c r="AW69" s="4">
        <v>0</v>
      </c>
      <c r="AX69" s="4">
        <v>0.55000000000000004</v>
      </c>
      <c r="AY69">
        <v>0.79039999999999999</v>
      </c>
      <c r="AZ69" t="s">
        <v>70</v>
      </c>
      <c r="BA69" t="s">
        <v>261</v>
      </c>
      <c r="BB69">
        <v>1</v>
      </c>
      <c r="BC69" t="s">
        <v>758</v>
      </c>
      <c r="BD69">
        <v>8</v>
      </c>
      <c r="BE69">
        <v>160939.86100000003</v>
      </c>
      <c r="BF69">
        <v>3.4314575430135351E-2</v>
      </c>
      <c r="BG69">
        <v>2.7122240419978981E-2</v>
      </c>
      <c r="BH69">
        <v>484811.29299999995</v>
      </c>
      <c r="BI69">
        <v>1.1391201235900254E-2</v>
      </c>
      <c r="BJ69">
        <v>9.0036054568555617E-3</v>
      </c>
      <c r="BK69">
        <v>1</v>
      </c>
      <c r="BL69" t="s">
        <v>67</v>
      </c>
      <c r="BM69">
        <v>-1</v>
      </c>
      <c r="BN69" t="s">
        <v>799</v>
      </c>
    </row>
    <row r="70" spans="1:66">
      <c r="A70" s="140" t="str">
        <f t="shared" si="73"/>
        <v>동화운수</v>
      </c>
      <c r="B70" s="140" t="str">
        <f t="shared" ref="B70:B102" si="92">X70</f>
        <v>45</v>
      </c>
      <c r="C70" s="141" t="str">
        <f t="shared" si="74"/>
        <v>70바1835</v>
      </c>
      <c r="D70" s="115" t="str">
        <f t="shared" si="75"/>
        <v>대형</v>
      </c>
      <c r="E70" s="111" t="str">
        <f t="shared" si="76"/>
        <v>F</v>
      </c>
      <c r="F70" s="161">
        <f t="shared" si="77"/>
        <v>0.77400000000000002</v>
      </c>
      <c r="G70" s="162">
        <f t="shared" si="78"/>
        <v>1.9350000000000001</v>
      </c>
      <c r="H70" s="163">
        <f t="shared" si="79"/>
        <v>2.5</v>
      </c>
      <c r="I70" s="164">
        <f t="shared" si="80"/>
        <v>5454.6949999999997</v>
      </c>
      <c r="J70" s="165">
        <f t="shared" si="81"/>
        <v>1.7840428059227309E-2</v>
      </c>
      <c r="K70" s="165">
        <f t="shared" si="82"/>
        <v>0.33454432096615327</v>
      </c>
      <c r="L70" s="165">
        <f t="shared" si="83"/>
        <v>0.14757928720120925</v>
      </c>
      <c r="M70" s="166">
        <f t="shared" si="84"/>
        <v>13.144</v>
      </c>
      <c r="N70" s="167">
        <f t="shared" si="85"/>
        <v>3.6999999999999998E-2</v>
      </c>
      <c r="O70" s="167">
        <f t="shared" si="86"/>
        <v>14.281000000000001</v>
      </c>
      <c r="P70" s="168">
        <f t="shared" si="87"/>
        <v>0</v>
      </c>
      <c r="Q70" s="169">
        <f t="shared" si="88"/>
        <v>75</v>
      </c>
      <c r="R70" s="170">
        <f t="shared" si="89"/>
        <v>24.06629712150507</v>
      </c>
      <c r="S70" s="142">
        <f t="shared" si="90"/>
        <v>2</v>
      </c>
      <c r="T70" s="142">
        <f t="shared" si="91"/>
        <v>779</v>
      </c>
      <c r="U70" t="s">
        <v>118</v>
      </c>
      <c r="V70" t="s">
        <v>122</v>
      </c>
      <c r="W70" t="s">
        <v>118</v>
      </c>
      <c r="X70" s="4" t="s">
        <v>122</v>
      </c>
      <c r="Y70" s="4" t="s">
        <v>270</v>
      </c>
      <c r="Z70" s="4" t="s">
        <v>142</v>
      </c>
      <c r="AA70" s="4" t="s">
        <v>48</v>
      </c>
      <c r="AB70" s="4">
        <v>507</v>
      </c>
      <c r="AC70" s="4">
        <v>5454.6949999999997</v>
      </c>
      <c r="AD70" s="4">
        <v>2818.3270000000002</v>
      </c>
      <c r="AE70" s="4">
        <v>1.9350000000000001</v>
      </c>
      <c r="AF70" s="4">
        <v>2.5</v>
      </c>
      <c r="AG70" s="4">
        <v>13.144</v>
      </c>
      <c r="AH70" s="4">
        <v>349.980728</v>
      </c>
      <c r="AI70" s="4">
        <v>6.2438060000000002</v>
      </c>
      <c r="AJ70" s="4">
        <v>117.084065</v>
      </c>
      <c r="AK70" s="4">
        <v>805</v>
      </c>
      <c r="AL70" s="4">
        <v>2</v>
      </c>
      <c r="AM70" s="4">
        <v>779</v>
      </c>
      <c r="AN70" s="4">
        <v>75</v>
      </c>
      <c r="AO70" s="4">
        <v>15.585701</v>
      </c>
      <c r="AP70" s="4">
        <v>228.2</v>
      </c>
      <c r="AQ70" s="4">
        <v>0</v>
      </c>
      <c r="AR70" s="4">
        <v>10</v>
      </c>
      <c r="AS70" s="4">
        <v>1747</v>
      </c>
      <c r="AT70" s="4">
        <v>3.6999999999999998E-2</v>
      </c>
      <c r="AU70" s="4">
        <v>14.281000000000001</v>
      </c>
      <c r="AV70" s="4">
        <v>50320</v>
      </c>
      <c r="AW70" s="4">
        <v>0</v>
      </c>
      <c r="AX70" s="4">
        <v>0.54</v>
      </c>
      <c r="AY70">
        <v>0.77400000000000002</v>
      </c>
      <c r="AZ70" t="s">
        <v>70</v>
      </c>
      <c r="BA70" t="s">
        <v>261</v>
      </c>
      <c r="BB70">
        <v>5</v>
      </c>
      <c r="BC70" t="s">
        <v>881</v>
      </c>
      <c r="BD70">
        <v>9</v>
      </c>
      <c r="BE70">
        <v>160939.86100000003</v>
      </c>
      <c r="BF70">
        <v>3.3892753268874753E-2</v>
      </c>
      <c r="BG70">
        <v>2.6232991030109058E-2</v>
      </c>
      <c r="BH70">
        <v>484811.29299999995</v>
      </c>
      <c r="BI70">
        <v>1.1251171494472594E-2</v>
      </c>
      <c r="BJ70">
        <v>8.7084067367217879E-3</v>
      </c>
      <c r="BK70">
        <v>1</v>
      </c>
      <c r="BL70" t="s">
        <v>67</v>
      </c>
      <c r="BM70">
        <v>-1</v>
      </c>
      <c r="BN70" t="s">
        <v>799</v>
      </c>
    </row>
    <row r="71" spans="1:66">
      <c r="A71" s="143" t="str">
        <f t="shared" si="73"/>
        <v>동화운수</v>
      </c>
      <c r="B71" s="143" t="str">
        <f t="shared" si="92"/>
        <v>45</v>
      </c>
      <c r="C71" s="144" t="str">
        <f t="shared" si="74"/>
        <v>70바1840</v>
      </c>
      <c r="D71" s="132" t="str">
        <f t="shared" si="75"/>
        <v>대형</v>
      </c>
      <c r="E71" s="128" t="str">
        <f t="shared" si="76"/>
        <v>F</v>
      </c>
      <c r="F71" s="151">
        <f t="shared" si="77"/>
        <v>0.69040000000000001</v>
      </c>
      <c r="G71" s="152">
        <f t="shared" si="78"/>
        <v>1.726</v>
      </c>
      <c r="H71" s="153">
        <f t="shared" si="79"/>
        <v>2.5</v>
      </c>
      <c r="I71" s="154">
        <f t="shared" si="80"/>
        <v>3949.192</v>
      </c>
      <c r="J71" s="155">
        <f t="shared" si="81"/>
        <v>8.3436724720998574E-3</v>
      </c>
      <c r="K71" s="155">
        <f t="shared" si="82"/>
        <v>0.33946487704295319</v>
      </c>
      <c r="L71" s="155">
        <f t="shared" si="83"/>
        <v>0.22992044955018648</v>
      </c>
      <c r="M71" s="156">
        <f t="shared" si="84"/>
        <v>17.375</v>
      </c>
      <c r="N71" s="157">
        <f t="shared" si="85"/>
        <v>0.20300000000000001</v>
      </c>
      <c r="O71" s="157">
        <f t="shared" si="86"/>
        <v>14.712</v>
      </c>
      <c r="P71" s="158">
        <f t="shared" si="87"/>
        <v>0</v>
      </c>
      <c r="Q71" s="159">
        <f t="shared" si="88"/>
        <v>68</v>
      </c>
      <c r="R71" s="160">
        <f t="shared" si="89"/>
        <v>25.046747586158574</v>
      </c>
      <c r="S71" s="145">
        <f t="shared" si="90"/>
        <v>8</v>
      </c>
      <c r="T71" s="145">
        <f t="shared" si="91"/>
        <v>581</v>
      </c>
      <c r="U71" t="s">
        <v>118</v>
      </c>
      <c r="V71" t="s">
        <v>122</v>
      </c>
      <c r="W71" t="s">
        <v>118</v>
      </c>
      <c r="X71" s="4" t="s">
        <v>122</v>
      </c>
      <c r="Y71" s="4" t="s">
        <v>804</v>
      </c>
      <c r="Z71" s="4" t="s">
        <v>142</v>
      </c>
      <c r="AA71" s="4" t="s">
        <v>48</v>
      </c>
      <c r="AB71" s="4">
        <v>507</v>
      </c>
      <c r="AC71" s="4">
        <v>3949.192</v>
      </c>
      <c r="AD71" s="4">
        <v>2287.5909999999999</v>
      </c>
      <c r="AE71" s="4">
        <v>1.726</v>
      </c>
      <c r="AF71" s="4">
        <v>2.5</v>
      </c>
      <c r="AG71" s="4">
        <v>17.375</v>
      </c>
      <c r="AH71" s="4">
        <v>241.758531</v>
      </c>
      <c r="AI71" s="4">
        <v>2.0171540000000001</v>
      </c>
      <c r="AJ71" s="4">
        <v>82.068529999999996</v>
      </c>
      <c r="AK71" s="4">
        <v>908</v>
      </c>
      <c r="AL71" s="4">
        <v>8</v>
      </c>
      <c r="AM71" s="4">
        <v>581</v>
      </c>
      <c r="AN71" s="4">
        <v>68</v>
      </c>
      <c r="AO71" s="4">
        <v>16.335273999999998</v>
      </c>
      <c r="AP71" s="4">
        <v>68.2</v>
      </c>
      <c r="AQ71" s="4">
        <v>0</v>
      </c>
      <c r="AR71" s="4">
        <v>3</v>
      </c>
      <c r="AS71" s="4">
        <v>885</v>
      </c>
      <c r="AT71" s="4">
        <v>0.20300000000000001</v>
      </c>
      <c r="AU71" s="4">
        <v>14.712</v>
      </c>
      <c r="AV71" s="4">
        <v>34814</v>
      </c>
      <c r="AW71" s="4">
        <v>0</v>
      </c>
      <c r="AX71" s="4">
        <v>0.56000000000000005</v>
      </c>
      <c r="AY71">
        <v>0.69040000000000001</v>
      </c>
      <c r="AZ71" t="s">
        <v>70</v>
      </c>
      <c r="BA71" t="s">
        <v>261</v>
      </c>
      <c r="BB71">
        <v>13</v>
      </c>
      <c r="BC71" t="s">
        <v>882</v>
      </c>
      <c r="BD71">
        <v>9</v>
      </c>
      <c r="BE71">
        <v>160939.86100000003</v>
      </c>
      <c r="BF71">
        <v>2.4538308753727575E-2</v>
      </c>
      <c r="BG71">
        <v>1.6941248363573518E-2</v>
      </c>
      <c r="BH71">
        <v>484811.29299999995</v>
      </c>
      <c r="BI71">
        <v>8.1458333521121189E-3</v>
      </c>
      <c r="BJ71">
        <v>5.6238833462982068E-3</v>
      </c>
      <c r="BK71">
        <v>1</v>
      </c>
      <c r="BL71" t="s">
        <v>70</v>
      </c>
      <c r="BM71">
        <v>0</v>
      </c>
      <c r="BN71" t="s">
        <v>800</v>
      </c>
    </row>
    <row r="72" spans="1:66">
      <c r="A72" s="140" t="str">
        <f t="shared" si="73"/>
        <v>동화운수</v>
      </c>
      <c r="B72" s="140" t="str">
        <f t="shared" si="92"/>
        <v>45</v>
      </c>
      <c r="C72" s="141" t="str">
        <f t="shared" si="74"/>
        <v>70바1841</v>
      </c>
      <c r="D72" s="115" t="str">
        <f t="shared" si="75"/>
        <v>대형</v>
      </c>
      <c r="E72" s="111" t="str">
        <f t="shared" si="76"/>
        <v>C</v>
      </c>
      <c r="F72" s="161">
        <f t="shared" si="77"/>
        <v>0.88391304347826094</v>
      </c>
      <c r="G72" s="162">
        <f t="shared" si="78"/>
        <v>2.0329999999999999</v>
      </c>
      <c r="H72" s="163">
        <f t="shared" si="79"/>
        <v>2.2999999999999998</v>
      </c>
      <c r="I72" s="164">
        <f t="shared" si="80"/>
        <v>5390.0349999999999</v>
      </c>
      <c r="J72" s="165">
        <f t="shared" si="81"/>
        <v>1.2095375428967188E-2</v>
      </c>
      <c r="K72" s="165">
        <f t="shared" si="82"/>
        <v>0.33570645935486598</v>
      </c>
      <c r="L72" s="165">
        <f t="shared" si="83"/>
        <v>0.15658525408462098</v>
      </c>
      <c r="M72" s="166">
        <f t="shared" si="84"/>
        <v>13.503</v>
      </c>
      <c r="N72" s="167">
        <f t="shared" si="85"/>
        <v>5.6000000000000001E-2</v>
      </c>
      <c r="O72" s="167">
        <f t="shared" si="86"/>
        <v>8.0150000000000006</v>
      </c>
      <c r="P72" s="168">
        <f t="shared" si="87"/>
        <v>0</v>
      </c>
      <c r="Q72" s="169">
        <f t="shared" si="88"/>
        <v>73</v>
      </c>
      <c r="R72" s="170">
        <f t="shared" si="89"/>
        <v>23.957682455702159</v>
      </c>
      <c r="S72" s="142">
        <f t="shared" si="90"/>
        <v>3</v>
      </c>
      <c r="T72" s="142">
        <f t="shared" si="91"/>
        <v>432</v>
      </c>
      <c r="U72" t="s">
        <v>118</v>
      </c>
      <c r="V72" t="s">
        <v>122</v>
      </c>
      <c r="W72" t="s">
        <v>118</v>
      </c>
      <c r="X72" s="4" t="s">
        <v>122</v>
      </c>
      <c r="Y72" s="4" t="s">
        <v>271</v>
      </c>
      <c r="Z72" s="4" t="s">
        <v>142</v>
      </c>
      <c r="AA72" s="4" t="s">
        <v>48</v>
      </c>
      <c r="AB72" s="4">
        <v>507</v>
      </c>
      <c r="AC72" s="4">
        <v>5390.0349999999999</v>
      </c>
      <c r="AD72" s="4">
        <v>2650.92</v>
      </c>
      <c r="AE72" s="4">
        <v>2.0329999999999999</v>
      </c>
      <c r="AF72" s="4">
        <v>2.2999999999999998</v>
      </c>
      <c r="AG72" s="4">
        <v>13.503</v>
      </c>
      <c r="AH72" s="4">
        <v>344.95878399999998</v>
      </c>
      <c r="AI72" s="4">
        <v>4.1724059999999996</v>
      </c>
      <c r="AJ72" s="4">
        <v>115.804892</v>
      </c>
      <c r="AK72" s="4">
        <v>844</v>
      </c>
      <c r="AL72" s="4">
        <v>3</v>
      </c>
      <c r="AM72" s="4">
        <v>432</v>
      </c>
      <c r="AN72" s="4">
        <v>73</v>
      </c>
      <c r="AO72" s="4">
        <v>15.625156</v>
      </c>
      <c r="AP72" s="4">
        <v>144.30000000000001</v>
      </c>
      <c r="AQ72" s="4">
        <v>0</v>
      </c>
      <c r="AR72" s="4">
        <v>2</v>
      </c>
      <c r="AS72" s="4">
        <v>1212</v>
      </c>
      <c r="AT72" s="4">
        <v>5.6000000000000001E-2</v>
      </c>
      <c r="AU72" s="4">
        <v>8.0150000000000006</v>
      </c>
      <c r="AV72" s="4">
        <v>46950</v>
      </c>
      <c r="AW72" s="4">
        <v>0</v>
      </c>
      <c r="AX72" s="4">
        <v>0.57999999999999996</v>
      </c>
      <c r="AY72">
        <v>0.88391304347826094</v>
      </c>
      <c r="AZ72" t="s">
        <v>69</v>
      </c>
      <c r="BA72" t="s">
        <v>261</v>
      </c>
      <c r="BB72">
        <v>1</v>
      </c>
      <c r="BC72" t="s">
        <v>276</v>
      </c>
      <c r="BD72">
        <v>8</v>
      </c>
      <c r="BE72">
        <v>160939.86100000003</v>
      </c>
      <c r="BF72">
        <v>3.349098828909762E-2</v>
      </c>
      <c r="BG72">
        <v>2.9603121387711071E-2</v>
      </c>
      <c r="BH72">
        <v>484811.29299999995</v>
      </c>
      <c r="BI72">
        <v>1.1117800013788046E-2</v>
      </c>
      <c r="BJ72">
        <v>9.8271684469700433E-3</v>
      </c>
      <c r="BK72">
        <v>1</v>
      </c>
      <c r="BL72" t="s">
        <v>68</v>
      </c>
      <c r="BM72">
        <v>-1</v>
      </c>
      <c r="BN72" t="s">
        <v>799</v>
      </c>
    </row>
    <row r="73" spans="1:66">
      <c r="A73" s="143" t="str">
        <f t="shared" si="73"/>
        <v>동화운수</v>
      </c>
      <c r="B73" s="143" t="str">
        <f t="shared" si="92"/>
        <v>45</v>
      </c>
      <c r="C73" s="144" t="str">
        <f t="shared" si="74"/>
        <v>70바1842</v>
      </c>
      <c r="D73" s="132" t="str">
        <f t="shared" si="75"/>
        <v>대형</v>
      </c>
      <c r="E73" s="128" t="str">
        <f t="shared" si="76"/>
        <v>D</v>
      </c>
      <c r="F73" s="151">
        <f t="shared" si="77"/>
        <v>0.84840000000000004</v>
      </c>
      <c r="G73" s="152">
        <f t="shared" si="78"/>
        <v>2.121</v>
      </c>
      <c r="H73" s="153">
        <f t="shared" si="79"/>
        <v>2.5</v>
      </c>
      <c r="I73" s="154">
        <f t="shared" si="80"/>
        <v>6079.46</v>
      </c>
      <c r="J73" s="155">
        <f t="shared" si="81"/>
        <v>8.4553870230662815E-3</v>
      </c>
      <c r="K73" s="155">
        <f t="shared" si="82"/>
        <v>0.32671694733519829</v>
      </c>
      <c r="L73" s="155">
        <f t="shared" si="83"/>
        <v>0.19129988518717123</v>
      </c>
      <c r="M73" s="156">
        <f t="shared" si="84"/>
        <v>12.125</v>
      </c>
      <c r="N73" s="157">
        <f t="shared" si="85"/>
        <v>3.3000000000000002E-2</v>
      </c>
      <c r="O73" s="157">
        <f t="shared" si="86"/>
        <v>9.0470000000000006</v>
      </c>
      <c r="P73" s="158">
        <f t="shared" si="87"/>
        <v>0</v>
      </c>
      <c r="Q73" s="159">
        <f t="shared" si="88"/>
        <v>72</v>
      </c>
      <c r="R73" s="160">
        <f t="shared" si="89"/>
        <v>24.148441580128384</v>
      </c>
      <c r="S73" s="145">
        <f t="shared" si="90"/>
        <v>2</v>
      </c>
      <c r="T73" s="145">
        <f t="shared" si="91"/>
        <v>550</v>
      </c>
      <c r="U73" t="s">
        <v>118</v>
      </c>
      <c r="V73" t="s">
        <v>122</v>
      </c>
      <c r="W73" t="s">
        <v>118</v>
      </c>
      <c r="X73" s="4" t="s">
        <v>122</v>
      </c>
      <c r="Y73" s="4" t="s">
        <v>272</v>
      </c>
      <c r="Z73" s="4" t="s">
        <v>142</v>
      </c>
      <c r="AA73" s="4" t="s">
        <v>48</v>
      </c>
      <c r="AB73" s="4">
        <v>507</v>
      </c>
      <c r="AC73" s="4">
        <v>6079.46</v>
      </c>
      <c r="AD73" s="4">
        <v>2866.0790000000002</v>
      </c>
      <c r="AE73" s="4">
        <v>2.121</v>
      </c>
      <c r="AF73" s="4">
        <v>2.5</v>
      </c>
      <c r="AG73" s="4">
        <v>12.125</v>
      </c>
      <c r="AH73" s="4">
        <v>378.67515600000002</v>
      </c>
      <c r="AI73" s="4">
        <v>3.2018450000000001</v>
      </c>
      <c r="AJ73" s="4">
        <v>123.71959099999999</v>
      </c>
      <c r="AK73" s="4">
        <v>1163</v>
      </c>
      <c r="AL73" s="4">
        <v>2</v>
      </c>
      <c r="AM73" s="4">
        <v>550</v>
      </c>
      <c r="AN73" s="4">
        <v>72</v>
      </c>
      <c r="AO73" s="4">
        <v>16.054552000000001</v>
      </c>
      <c r="AP73" s="4">
        <v>305.2</v>
      </c>
      <c r="AQ73" s="4">
        <v>0</v>
      </c>
      <c r="AR73" s="4">
        <v>2</v>
      </c>
      <c r="AS73" s="4">
        <v>239</v>
      </c>
      <c r="AT73" s="4">
        <v>3.3000000000000002E-2</v>
      </c>
      <c r="AU73" s="4">
        <v>9.0470000000000006</v>
      </c>
      <c r="AV73" s="4">
        <v>49244</v>
      </c>
      <c r="AW73" s="4">
        <v>0</v>
      </c>
      <c r="AX73" s="4">
        <v>0.56000000000000005</v>
      </c>
      <c r="AY73">
        <v>0.84840000000000004</v>
      </c>
      <c r="AZ73" t="s">
        <v>67</v>
      </c>
      <c r="BA73" t="s">
        <v>261</v>
      </c>
      <c r="BB73">
        <v>1</v>
      </c>
      <c r="BC73" t="s">
        <v>290</v>
      </c>
      <c r="BD73">
        <v>12</v>
      </c>
      <c r="BE73">
        <v>160939.86100000003</v>
      </c>
      <c r="BF73">
        <v>3.777473127058311E-2</v>
      </c>
      <c r="BG73">
        <v>3.204808200996271E-2</v>
      </c>
      <c r="BH73">
        <v>484811.29299999995</v>
      </c>
      <c r="BI73">
        <v>1.2539848159023806E-2</v>
      </c>
      <c r="BJ73">
        <v>1.0638807178115797E-2</v>
      </c>
      <c r="BK73">
        <v>1</v>
      </c>
      <c r="BL73" t="s">
        <v>68</v>
      </c>
      <c r="BM73">
        <v>-2</v>
      </c>
      <c r="BN73" t="s">
        <v>799</v>
      </c>
    </row>
    <row r="74" spans="1:66">
      <c r="A74" s="140" t="str">
        <f t="shared" si="73"/>
        <v>동화운수</v>
      </c>
      <c r="B74" s="140" t="str">
        <f t="shared" si="92"/>
        <v>45</v>
      </c>
      <c r="C74" s="141" t="str">
        <f t="shared" si="74"/>
        <v>70바1844</v>
      </c>
      <c r="D74" s="115" t="str">
        <f t="shared" si="75"/>
        <v>대형</v>
      </c>
      <c r="E74" s="111" t="str">
        <f t="shared" si="76"/>
        <v>D</v>
      </c>
      <c r="F74" s="161">
        <f t="shared" si="77"/>
        <v>0.82130434782608708</v>
      </c>
      <c r="G74" s="162">
        <f t="shared" si="78"/>
        <v>1.889</v>
      </c>
      <c r="H74" s="163">
        <f t="shared" si="79"/>
        <v>2.2999999999999998</v>
      </c>
      <c r="I74" s="164">
        <f t="shared" si="80"/>
        <v>1071.884</v>
      </c>
      <c r="J74" s="165">
        <f t="shared" si="81"/>
        <v>1.3361882914399674E-2</v>
      </c>
      <c r="K74" s="165">
        <f t="shared" si="82"/>
        <v>0.3677613463687453</v>
      </c>
      <c r="L74" s="165">
        <f t="shared" si="83"/>
        <v>0.18658735460180392</v>
      </c>
      <c r="M74" s="166">
        <f t="shared" si="84"/>
        <v>16.798999999999999</v>
      </c>
      <c r="N74" s="167">
        <f t="shared" si="85"/>
        <v>0.187</v>
      </c>
      <c r="O74" s="167">
        <f t="shared" si="86"/>
        <v>15.58</v>
      </c>
      <c r="P74" s="168">
        <f t="shared" si="87"/>
        <v>0</v>
      </c>
      <c r="Q74" s="169">
        <f t="shared" si="88"/>
        <v>76</v>
      </c>
      <c r="R74" s="170">
        <f t="shared" si="89"/>
        <v>25.834220496615892</v>
      </c>
      <c r="S74" s="142">
        <f t="shared" si="90"/>
        <v>2</v>
      </c>
      <c r="T74" s="142">
        <f t="shared" si="91"/>
        <v>167</v>
      </c>
      <c r="U74" t="s">
        <v>118</v>
      </c>
      <c r="V74" t="s">
        <v>122</v>
      </c>
      <c r="W74" t="s">
        <v>118</v>
      </c>
      <c r="X74" s="4" t="s">
        <v>122</v>
      </c>
      <c r="Y74" s="4" t="s">
        <v>273</v>
      </c>
      <c r="Z74" s="4" t="s">
        <v>142</v>
      </c>
      <c r="AA74" s="4" t="s">
        <v>48</v>
      </c>
      <c r="AB74" s="4">
        <v>507</v>
      </c>
      <c r="AC74" s="4">
        <v>1071.884</v>
      </c>
      <c r="AD74" s="4">
        <v>567.505</v>
      </c>
      <c r="AE74" s="4">
        <v>1.889</v>
      </c>
      <c r="AF74" s="4">
        <v>2.2999999999999998</v>
      </c>
      <c r="AG74" s="4">
        <v>16.798999999999999</v>
      </c>
      <c r="AH74" s="4">
        <v>67.042197999999999</v>
      </c>
      <c r="AI74" s="4">
        <v>0.89581</v>
      </c>
      <c r="AJ74" s="4">
        <v>24.655529000000001</v>
      </c>
      <c r="AK74" s="4">
        <v>200</v>
      </c>
      <c r="AL74" s="4">
        <v>2</v>
      </c>
      <c r="AM74" s="4">
        <v>167</v>
      </c>
      <c r="AN74" s="4">
        <v>76</v>
      </c>
      <c r="AO74" s="4">
        <v>15.988198000000001</v>
      </c>
      <c r="AP74" s="4">
        <v>398.5</v>
      </c>
      <c r="AQ74" s="4">
        <v>0</v>
      </c>
      <c r="AR74" s="4">
        <v>5</v>
      </c>
      <c r="AS74" s="4">
        <v>1841</v>
      </c>
      <c r="AT74" s="4">
        <v>0.187</v>
      </c>
      <c r="AU74" s="4">
        <v>15.58</v>
      </c>
      <c r="AV74" s="4">
        <v>9495</v>
      </c>
      <c r="AW74" s="4">
        <v>0</v>
      </c>
      <c r="AX74" s="4">
        <v>0.57999999999999996</v>
      </c>
      <c r="AY74">
        <v>0.82130434782608708</v>
      </c>
      <c r="AZ74" t="s">
        <v>67</v>
      </c>
      <c r="BA74" t="s">
        <v>261</v>
      </c>
      <c r="BB74">
        <v>7</v>
      </c>
      <c r="BC74" t="s">
        <v>775</v>
      </c>
      <c r="BD74">
        <v>9</v>
      </c>
      <c r="BE74">
        <v>160939.86100000003</v>
      </c>
      <c r="BF74">
        <v>6.6601523907119558E-3</v>
      </c>
      <c r="BG74">
        <v>5.4700121156760371E-3</v>
      </c>
      <c r="BH74">
        <v>484811.29299999995</v>
      </c>
      <c r="BI74">
        <v>2.2109303464595657E-3</v>
      </c>
      <c r="BJ74">
        <v>1.8158467062878783E-3</v>
      </c>
      <c r="BK74">
        <v>1</v>
      </c>
      <c r="BL74" t="s">
        <v>69</v>
      </c>
      <c r="BM74">
        <v>-1</v>
      </c>
      <c r="BN74" t="s">
        <v>799</v>
      </c>
    </row>
    <row r="75" spans="1:66">
      <c r="A75" s="143" t="str">
        <f t="shared" si="73"/>
        <v>동화운수</v>
      </c>
      <c r="B75" s="143" t="str">
        <f t="shared" si="92"/>
        <v>45</v>
      </c>
      <c r="C75" s="144" t="str">
        <f t="shared" si="74"/>
        <v>70바1846</v>
      </c>
      <c r="D75" s="132" t="str">
        <f t="shared" si="75"/>
        <v>대형</v>
      </c>
      <c r="E75" s="128" t="str">
        <f t="shared" si="76"/>
        <v>D</v>
      </c>
      <c r="F75" s="151">
        <f t="shared" si="77"/>
        <v>0.80519999999999992</v>
      </c>
      <c r="G75" s="152">
        <f t="shared" si="78"/>
        <v>2.0129999999999999</v>
      </c>
      <c r="H75" s="153">
        <f t="shared" si="79"/>
        <v>2.5</v>
      </c>
      <c r="I75" s="154">
        <f t="shared" si="80"/>
        <v>5240.6980000000003</v>
      </c>
      <c r="J75" s="155">
        <f t="shared" si="81"/>
        <v>6.0857522217311038E-3</v>
      </c>
      <c r="K75" s="155">
        <f t="shared" si="82"/>
        <v>0.32694206860942049</v>
      </c>
      <c r="L75" s="155">
        <f t="shared" si="83"/>
        <v>0.21027733328652021</v>
      </c>
      <c r="M75" s="156">
        <f t="shared" si="84"/>
        <v>12.11</v>
      </c>
      <c r="N75" s="157">
        <f t="shared" si="85"/>
        <v>0</v>
      </c>
      <c r="O75" s="157">
        <f t="shared" si="86"/>
        <v>12.269</v>
      </c>
      <c r="P75" s="158">
        <f t="shared" si="87"/>
        <v>0</v>
      </c>
      <c r="Q75" s="159">
        <f t="shared" si="88"/>
        <v>72</v>
      </c>
      <c r="R75" s="160">
        <f t="shared" si="89"/>
        <v>23.748599738621653</v>
      </c>
      <c r="S75" s="145">
        <f t="shared" si="90"/>
        <v>0</v>
      </c>
      <c r="T75" s="145">
        <f t="shared" si="91"/>
        <v>643</v>
      </c>
      <c r="U75" t="s">
        <v>118</v>
      </c>
      <c r="V75" t="s">
        <v>122</v>
      </c>
      <c r="W75" t="s">
        <v>118</v>
      </c>
      <c r="X75" s="4" t="s">
        <v>122</v>
      </c>
      <c r="Y75" s="4" t="s">
        <v>274</v>
      </c>
      <c r="Z75" s="4" t="s">
        <v>142</v>
      </c>
      <c r="AA75" s="4" t="s">
        <v>48</v>
      </c>
      <c r="AB75" s="4">
        <v>507</v>
      </c>
      <c r="AC75" s="4">
        <v>5240.6980000000003</v>
      </c>
      <c r="AD75" s="4">
        <v>2602.9279999999999</v>
      </c>
      <c r="AE75" s="4">
        <v>2.0129999999999999</v>
      </c>
      <c r="AF75" s="4">
        <v>2.5</v>
      </c>
      <c r="AG75" s="4">
        <v>12.11</v>
      </c>
      <c r="AH75" s="4">
        <v>330.85934600000002</v>
      </c>
      <c r="AI75" s="4">
        <v>2.013528</v>
      </c>
      <c r="AJ75" s="4">
        <v>108.17183900000001</v>
      </c>
      <c r="AK75" s="4">
        <v>1102</v>
      </c>
      <c r="AL75" s="4">
        <v>0</v>
      </c>
      <c r="AM75" s="4">
        <v>643</v>
      </c>
      <c r="AN75" s="4">
        <v>72</v>
      </c>
      <c r="AO75" s="4">
        <v>15.839655</v>
      </c>
      <c r="AP75" s="4">
        <v>227.9</v>
      </c>
      <c r="AQ75" s="4">
        <v>0</v>
      </c>
      <c r="AR75" s="4">
        <v>1</v>
      </c>
      <c r="AS75" s="4">
        <v>196</v>
      </c>
      <c r="AT75" s="4">
        <v>0</v>
      </c>
      <c r="AU75" s="4">
        <v>12.269</v>
      </c>
      <c r="AV75" s="4">
        <v>44646</v>
      </c>
      <c r="AW75" s="4">
        <v>0</v>
      </c>
      <c r="AX75" s="4">
        <v>0.54</v>
      </c>
      <c r="AY75">
        <v>0.80519999999999992</v>
      </c>
      <c r="AZ75" t="s">
        <v>67</v>
      </c>
      <c r="BA75" t="s">
        <v>261</v>
      </c>
      <c r="BB75">
        <v>11</v>
      </c>
      <c r="BC75" t="s">
        <v>883</v>
      </c>
      <c r="BD75">
        <v>9</v>
      </c>
      <c r="BE75">
        <v>160939.86100000003</v>
      </c>
      <c r="BF75">
        <v>3.2563082678442226E-2</v>
      </c>
      <c r="BG75">
        <v>2.6219794172681679E-2</v>
      </c>
      <c r="BH75">
        <v>484811.29299999995</v>
      </c>
      <c r="BI75">
        <v>1.080976882277369E-2</v>
      </c>
      <c r="BJ75">
        <v>8.7040258560973742E-3</v>
      </c>
      <c r="BK75">
        <v>1</v>
      </c>
      <c r="BL75" t="s">
        <v>67</v>
      </c>
      <c r="BM75">
        <v>0</v>
      </c>
      <c r="BN75" t="s">
        <v>800</v>
      </c>
    </row>
    <row r="76" spans="1:66">
      <c r="A76" s="140" t="str">
        <f t="shared" si="73"/>
        <v>동화운수</v>
      </c>
      <c r="B76" s="140" t="str">
        <f t="shared" si="92"/>
        <v>45</v>
      </c>
      <c r="C76" s="141" t="str">
        <f t="shared" si="74"/>
        <v>70바1849</v>
      </c>
      <c r="D76" s="115" t="str">
        <f t="shared" si="75"/>
        <v>대형</v>
      </c>
      <c r="E76" s="111" t="str">
        <f t="shared" si="76"/>
        <v>F</v>
      </c>
      <c r="F76" s="161">
        <f t="shared" si="77"/>
        <v>0.73760000000000003</v>
      </c>
      <c r="G76" s="162">
        <f t="shared" si="78"/>
        <v>1.8440000000000001</v>
      </c>
      <c r="H76" s="163">
        <f t="shared" si="79"/>
        <v>2.5</v>
      </c>
      <c r="I76" s="164">
        <f t="shared" si="80"/>
        <v>3241.473</v>
      </c>
      <c r="J76" s="165">
        <f t="shared" si="81"/>
        <v>1.2634494322403048E-2</v>
      </c>
      <c r="K76" s="165">
        <f t="shared" si="82"/>
        <v>0.33091801829625556</v>
      </c>
      <c r="L76" s="165">
        <f t="shared" si="83"/>
        <v>0.13512375392298501</v>
      </c>
      <c r="M76" s="166">
        <f t="shared" si="84"/>
        <v>13.552</v>
      </c>
      <c r="N76" s="167">
        <f t="shared" si="85"/>
        <v>3.1E-2</v>
      </c>
      <c r="O76" s="167">
        <f t="shared" si="86"/>
        <v>14.284000000000001</v>
      </c>
      <c r="P76" s="168">
        <f t="shared" si="87"/>
        <v>0</v>
      </c>
      <c r="Q76" s="169">
        <f t="shared" si="88"/>
        <v>70</v>
      </c>
      <c r="R76" s="170">
        <f t="shared" si="89"/>
        <v>24.291804261418228</v>
      </c>
      <c r="S76" s="142">
        <f t="shared" si="90"/>
        <v>1</v>
      </c>
      <c r="T76" s="142">
        <f t="shared" si="91"/>
        <v>463</v>
      </c>
      <c r="U76" t="s">
        <v>118</v>
      </c>
      <c r="V76" t="s">
        <v>122</v>
      </c>
      <c r="W76" t="s">
        <v>118</v>
      </c>
      <c r="X76" s="4" t="s">
        <v>122</v>
      </c>
      <c r="Y76" s="4" t="s">
        <v>275</v>
      </c>
      <c r="Z76" s="4" t="s">
        <v>142</v>
      </c>
      <c r="AA76" s="4" t="s">
        <v>48</v>
      </c>
      <c r="AB76" s="4">
        <v>507</v>
      </c>
      <c r="AC76" s="4">
        <v>3241.473</v>
      </c>
      <c r="AD76" s="4">
        <v>1757.828</v>
      </c>
      <c r="AE76" s="4">
        <v>1.8440000000000001</v>
      </c>
      <c r="AF76" s="4">
        <v>2.5</v>
      </c>
      <c r="AG76" s="4">
        <v>13.552</v>
      </c>
      <c r="AH76" s="4">
        <v>203.27438000000001</v>
      </c>
      <c r="AI76" s="4">
        <v>2.5682689999999999</v>
      </c>
      <c r="AJ76" s="4">
        <v>67.267155000000002</v>
      </c>
      <c r="AK76" s="4">
        <v>438</v>
      </c>
      <c r="AL76" s="4">
        <v>1</v>
      </c>
      <c r="AM76" s="4">
        <v>463</v>
      </c>
      <c r="AN76" s="4">
        <v>70</v>
      </c>
      <c r="AO76" s="4">
        <v>15.946293000000001</v>
      </c>
      <c r="AP76" s="4">
        <v>258.3</v>
      </c>
      <c r="AQ76" s="4">
        <v>0</v>
      </c>
      <c r="AR76" s="4">
        <v>0</v>
      </c>
      <c r="AS76" s="4">
        <v>0</v>
      </c>
      <c r="AT76" s="4">
        <v>3.1E-2</v>
      </c>
      <c r="AU76" s="4">
        <v>14.284000000000001</v>
      </c>
      <c r="AV76" s="4">
        <v>28132</v>
      </c>
      <c r="AW76" s="4">
        <v>0</v>
      </c>
      <c r="AX76" s="4">
        <v>0.52</v>
      </c>
      <c r="AY76">
        <v>0.73760000000000003</v>
      </c>
      <c r="AZ76" t="s">
        <v>70</v>
      </c>
      <c r="BA76" t="s">
        <v>261</v>
      </c>
      <c r="BB76">
        <v>11</v>
      </c>
      <c r="BC76" t="s">
        <v>884</v>
      </c>
      <c r="BD76">
        <v>6</v>
      </c>
      <c r="BE76">
        <v>160939.86100000003</v>
      </c>
      <c r="BF76">
        <v>2.0140895983500318E-2</v>
      </c>
      <c r="BG76">
        <v>1.4855924877429835E-2</v>
      </c>
      <c r="BH76">
        <v>484811.29299999995</v>
      </c>
      <c r="BI76">
        <v>6.686050937348937E-3</v>
      </c>
      <c r="BJ76">
        <v>4.9316311713885758E-3</v>
      </c>
      <c r="BK76">
        <v>1</v>
      </c>
      <c r="BL76" t="s">
        <v>70</v>
      </c>
      <c r="BM76">
        <v>0</v>
      </c>
      <c r="BN76" t="s">
        <v>800</v>
      </c>
    </row>
    <row r="77" spans="1:66">
      <c r="A77" s="143" t="str">
        <f t="shared" si="73"/>
        <v>동화운수</v>
      </c>
      <c r="B77" s="143" t="str">
        <f t="shared" si="92"/>
        <v>45</v>
      </c>
      <c r="C77" s="144" t="str">
        <f t="shared" si="74"/>
        <v>70바1851</v>
      </c>
      <c r="D77" s="132" t="str">
        <f t="shared" si="75"/>
        <v>대형</v>
      </c>
      <c r="E77" s="128" t="str">
        <f t="shared" si="76"/>
        <v>D</v>
      </c>
      <c r="F77" s="151">
        <f t="shared" si="77"/>
        <v>0.82826086956521749</v>
      </c>
      <c r="G77" s="152">
        <f t="shared" si="78"/>
        <v>1.905</v>
      </c>
      <c r="H77" s="153">
        <f t="shared" si="79"/>
        <v>2.2999999999999998</v>
      </c>
      <c r="I77" s="154">
        <f t="shared" si="80"/>
        <v>3974.8580000000002</v>
      </c>
      <c r="J77" s="155">
        <f t="shared" si="81"/>
        <v>9.2902554216548888E-3</v>
      </c>
      <c r="K77" s="155">
        <f t="shared" si="82"/>
        <v>0.32534818592138387</v>
      </c>
      <c r="L77" s="155">
        <f t="shared" si="83"/>
        <v>0.14943930072470513</v>
      </c>
      <c r="M77" s="156">
        <f t="shared" si="84"/>
        <v>16.088999999999999</v>
      </c>
      <c r="N77" s="157">
        <f t="shared" si="85"/>
        <v>0.05</v>
      </c>
      <c r="O77" s="157">
        <f t="shared" si="86"/>
        <v>16.152000000000001</v>
      </c>
      <c r="P77" s="158">
        <f t="shared" si="87"/>
        <v>0</v>
      </c>
      <c r="Q77" s="159">
        <f t="shared" si="88"/>
        <v>73</v>
      </c>
      <c r="R77" s="160">
        <f t="shared" si="89"/>
        <v>24.438052423849864</v>
      </c>
      <c r="S77" s="145">
        <f t="shared" si="90"/>
        <v>2</v>
      </c>
      <c r="T77" s="145">
        <f t="shared" si="91"/>
        <v>642</v>
      </c>
      <c r="U77" t="s">
        <v>118</v>
      </c>
      <c r="V77" t="s">
        <v>122</v>
      </c>
      <c r="W77" t="s">
        <v>118</v>
      </c>
      <c r="X77" s="4" t="s">
        <v>122</v>
      </c>
      <c r="Y77" s="4" t="s">
        <v>278</v>
      </c>
      <c r="Z77" s="4" t="s">
        <v>142</v>
      </c>
      <c r="AA77" s="4" t="s">
        <v>48</v>
      </c>
      <c r="AB77" s="4">
        <v>507</v>
      </c>
      <c r="AC77" s="4">
        <v>3974.8580000000002</v>
      </c>
      <c r="AD77" s="4">
        <v>2086.1170000000002</v>
      </c>
      <c r="AE77" s="4">
        <v>1.905</v>
      </c>
      <c r="AF77" s="4">
        <v>2.2999999999999998</v>
      </c>
      <c r="AG77" s="4">
        <v>16.088999999999999</v>
      </c>
      <c r="AH77" s="4">
        <v>244.45409699999999</v>
      </c>
      <c r="AI77" s="4">
        <v>2.2710409999999999</v>
      </c>
      <c r="AJ77" s="4">
        <v>79.532696999999999</v>
      </c>
      <c r="AK77" s="4">
        <v>594</v>
      </c>
      <c r="AL77" s="4">
        <v>2</v>
      </c>
      <c r="AM77" s="4">
        <v>642</v>
      </c>
      <c r="AN77" s="4">
        <v>73</v>
      </c>
      <c r="AO77" s="4">
        <v>16.26014</v>
      </c>
      <c r="AP77" s="4">
        <v>238</v>
      </c>
      <c r="AQ77" s="4">
        <v>0</v>
      </c>
      <c r="AR77" s="4">
        <v>1</v>
      </c>
      <c r="AS77" s="4">
        <v>77</v>
      </c>
      <c r="AT77" s="4">
        <v>0.05</v>
      </c>
      <c r="AU77" s="4">
        <v>16.152000000000001</v>
      </c>
      <c r="AV77" s="4">
        <v>34435</v>
      </c>
      <c r="AW77" s="4">
        <v>0</v>
      </c>
      <c r="AX77" s="4">
        <v>0.6</v>
      </c>
      <c r="AY77">
        <v>0.82826086956521749</v>
      </c>
      <c r="AZ77" t="s">
        <v>67</v>
      </c>
      <c r="BA77" t="s">
        <v>261</v>
      </c>
      <c r="BB77">
        <v>5</v>
      </c>
      <c r="BC77" t="s">
        <v>732</v>
      </c>
      <c r="BD77">
        <v>10</v>
      </c>
      <c r="BE77">
        <v>160939.86100000003</v>
      </c>
      <c r="BF77">
        <v>2.4697784472424759E-2</v>
      </c>
      <c r="BG77">
        <v>2.0456208443464859E-2</v>
      </c>
      <c r="BH77">
        <v>484811.29299999995</v>
      </c>
      <c r="BI77">
        <v>8.1987735380578287E-3</v>
      </c>
      <c r="BJ77">
        <v>6.7907233000000719E-3</v>
      </c>
      <c r="BK77">
        <v>1</v>
      </c>
      <c r="BL77" t="s">
        <v>67</v>
      </c>
      <c r="BM77">
        <v>0</v>
      </c>
      <c r="BN77" t="s">
        <v>800</v>
      </c>
    </row>
    <row r="78" spans="1:66">
      <c r="A78" s="140" t="str">
        <f t="shared" si="73"/>
        <v>동화운수</v>
      </c>
      <c r="B78" s="140" t="str">
        <f t="shared" si="92"/>
        <v>45</v>
      </c>
      <c r="C78" s="141" t="str">
        <f t="shared" si="74"/>
        <v>70바1852</v>
      </c>
      <c r="D78" s="115" t="str">
        <f t="shared" si="75"/>
        <v>대형</v>
      </c>
      <c r="E78" s="111" t="str">
        <f t="shared" si="76"/>
        <v>D</v>
      </c>
      <c r="F78" s="161">
        <f t="shared" si="77"/>
        <v>0.8320833333333334</v>
      </c>
      <c r="G78" s="162">
        <f t="shared" si="78"/>
        <v>1.9970000000000001</v>
      </c>
      <c r="H78" s="163">
        <f t="shared" si="79"/>
        <v>2.4</v>
      </c>
      <c r="I78" s="164">
        <f t="shared" si="80"/>
        <v>5985.1779999999999</v>
      </c>
      <c r="J78" s="165">
        <f t="shared" si="81"/>
        <v>7.9319278793141077E-3</v>
      </c>
      <c r="K78" s="165">
        <f t="shared" si="82"/>
        <v>0.30698037042859377</v>
      </c>
      <c r="L78" s="165">
        <f t="shared" si="83"/>
        <v>0.17075515548576833</v>
      </c>
      <c r="M78" s="166">
        <f t="shared" si="84"/>
        <v>12.397</v>
      </c>
      <c r="N78" s="167">
        <f t="shared" si="85"/>
        <v>0</v>
      </c>
      <c r="O78" s="167">
        <f t="shared" si="86"/>
        <v>6.4829999999999997</v>
      </c>
      <c r="P78" s="168">
        <f t="shared" si="87"/>
        <v>0</v>
      </c>
      <c r="Q78" s="169">
        <f t="shared" si="88"/>
        <v>73</v>
      </c>
      <c r="R78" s="170">
        <f t="shared" si="89"/>
        <v>23.056905311765838</v>
      </c>
      <c r="S78" s="142">
        <f t="shared" si="90"/>
        <v>0</v>
      </c>
      <c r="T78" s="142">
        <f t="shared" si="91"/>
        <v>388</v>
      </c>
      <c r="U78" t="s">
        <v>118</v>
      </c>
      <c r="V78" t="s">
        <v>122</v>
      </c>
      <c r="W78" t="s">
        <v>118</v>
      </c>
      <c r="X78" s="4" t="s">
        <v>122</v>
      </c>
      <c r="Y78" s="4" t="s">
        <v>279</v>
      </c>
      <c r="Z78" s="4" t="s">
        <v>142</v>
      </c>
      <c r="AA78" s="4" t="s">
        <v>48</v>
      </c>
      <c r="AB78" s="4">
        <v>507</v>
      </c>
      <c r="AC78" s="4">
        <v>5985.1779999999999</v>
      </c>
      <c r="AD78" s="4">
        <v>2997.1970000000001</v>
      </c>
      <c r="AE78" s="4">
        <v>1.9970000000000001</v>
      </c>
      <c r="AF78" s="4">
        <v>2.4</v>
      </c>
      <c r="AG78" s="4">
        <v>12.397</v>
      </c>
      <c r="AH78" s="4">
        <v>378.904605</v>
      </c>
      <c r="AI78" s="4">
        <v>3.0054439999999998</v>
      </c>
      <c r="AJ78" s="4">
        <v>116.316276</v>
      </c>
      <c r="AK78" s="4">
        <v>1022</v>
      </c>
      <c r="AL78" s="4">
        <v>0</v>
      </c>
      <c r="AM78" s="4">
        <v>388</v>
      </c>
      <c r="AN78" s="4">
        <v>73</v>
      </c>
      <c r="AO78" s="4">
        <v>15.796002</v>
      </c>
      <c r="AP78" s="4">
        <v>137.19999999999999</v>
      </c>
      <c r="AQ78" s="4">
        <v>0</v>
      </c>
      <c r="AR78" s="4">
        <v>4</v>
      </c>
      <c r="AS78" s="4">
        <v>1394</v>
      </c>
      <c r="AT78" s="4">
        <v>0</v>
      </c>
      <c r="AU78" s="4">
        <v>6.4829999999999997</v>
      </c>
      <c r="AV78" s="4">
        <v>46006</v>
      </c>
      <c r="AW78" s="4">
        <v>0</v>
      </c>
      <c r="AX78" s="4">
        <v>0.56000000000000005</v>
      </c>
      <c r="AY78">
        <v>0.8320833333333334</v>
      </c>
      <c r="AZ78" t="s">
        <v>67</v>
      </c>
      <c r="BA78" t="s">
        <v>261</v>
      </c>
      <c r="BB78">
        <v>4</v>
      </c>
      <c r="BC78" t="s">
        <v>733</v>
      </c>
      <c r="BD78">
        <v>7</v>
      </c>
      <c r="BE78">
        <v>160939.86100000003</v>
      </c>
      <c r="BF78">
        <v>3.7188909961839711E-2</v>
      </c>
      <c r="BG78">
        <v>3.0944272164080796E-2</v>
      </c>
      <c r="BH78">
        <v>484811.29299999995</v>
      </c>
      <c r="BI78">
        <v>1.2345376616464255E-2</v>
      </c>
      <c r="BJ78">
        <v>1.0272382126282967E-2</v>
      </c>
      <c r="BK78">
        <v>1</v>
      </c>
      <c r="BL78" t="s">
        <v>69</v>
      </c>
      <c r="BM78">
        <v>-1</v>
      </c>
      <c r="BN78" t="s">
        <v>799</v>
      </c>
    </row>
    <row r="79" spans="1:66">
      <c r="A79" s="143" t="str">
        <f t="shared" si="73"/>
        <v>동화운수</v>
      </c>
      <c r="B79" s="143" t="str">
        <f t="shared" si="92"/>
        <v>45</v>
      </c>
      <c r="C79" s="144" t="str">
        <f t="shared" si="74"/>
        <v>70바1855</v>
      </c>
      <c r="D79" s="132" t="str">
        <f t="shared" si="75"/>
        <v>저상</v>
      </c>
      <c r="E79" s="128" t="str">
        <f t="shared" si="76"/>
        <v>F</v>
      </c>
      <c r="F79" s="151">
        <f t="shared" si="77"/>
        <v>0.75260869565217403</v>
      </c>
      <c r="G79" s="152">
        <f t="shared" si="78"/>
        <v>1.7310000000000001</v>
      </c>
      <c r="H79" s="153">
        <f t="shared" si="79"/>
        <v>2.2999999999999998</v>
      </c>
      <c r="I79" s="154">
        <f t="shared" si="80"/>
        <v>4267.0010000000002</v>
      </c>
      <c r="J79" s="155">
        <f t="shared" si="81"/>
        <v>1.135402674910227E-2</v>
      </c>
      <c r="K79" s="155">
        <f t="shared" si="82"/>
        <v>0.33994990674284215</v>
      </c>
      <c r="L79" s="155">
        <f t="shared" si="83"/>
        <v>0.26763527826686706</v>
      </c>
      <c r="M79" s="156">
        <f t="shared" si="84"/>
        <v>19.634</v>
      </c>
      <c r="N79" s="157">
        <f t="shared" si="85"/>
        <v>0</v>
      </c>
      <c r="O79" s="157">
        <f t="shared" si="86"/>
        <v>10.686999999999999</v>
      </c>
      <c r="P79" s="158">
        <f t="shared" si="87"/>
        <v>0</v>
      </c>
      <c r="Q79" s="159">
        <f t="shared" si="88"/>
        <v>72</v>
      </c>
      <c r="R79" s="160">
        <f t="shared" si="89"/>
        <v>25.609335033155801</v>
      </c>
      <c r="S79" s="145">
        <f t="shared" si="90"/>
        <v>0</v>
      </c>
      <c r="T79" s="145">
        <f t="shared" si="91"/>
        <v>456</v>
      </c>
      <c r="U79" t="s">
        <v>118</v>
      </c>
      <c r="V79" t="s">
        <v>122</v>
      </c>
      <c r="W79" t="s">
        <v>118</v>
      </c>
      <c r="X79" s="4" t="s">
        <v>122</v>
      </c>
      <c r="Y79" s="4" t="s">
        <v>280</v>
      </c>
      <c r="Z79" s="4" t="s">
        <v>215</v>
      </c>
      <c r="AA79" s="4" t="s">
        <v>48</v>
      </c>
      <c r="AB79" s="4">
        <v>507</v>
      </c>
      <c r="AC79" s="4">
        <v>4267.0010000000002</v>
      </c>
      <c r="AD79" s="4">
        <v>2465.404</v>
      </c>
      <c r="AE79" s="4">
        <v>1.7310000000000001</v>
      </c>
      <c r="AF79" s="4">
        <v>2.2999999999999998</v>
      </c>
      <c r="AG79" s="4">
        <v>19.634</v>
      </c>
      <c r="AH79" s="4">
        <v>256.85213399999998</v>
      </c>
      <c r="AI79" s="4">
        <v>2.9163060000000001</v>
      </c>
      <c r="AJ79" s="4">
        <v>87.316858999999994</v>
      </c>
      <c r="AK79" s="4">
        <v>1142</v>
      </c>
      <c r="AL79" s="4">
        <v>0</v>
      </c>
      <c r="AM79" s="4">
        <v>456</v>
      </c>
      <c r="AN79" s="4">
        <v>72</v>
      </c>
      <c r="AO79" s="4">
        <v>16.612673999999998</v>
      </c>
      <c r="AP79" s="4">
        <v>193.2</v>
      </c>
      <c r="AQ79" s="4">
        <v>0</v>
      </c>
      <c r="AR79" s="4">
        <v>0</v>
      </c>
      <c r="AS79" s="4">
        <v>0</v>
      </c>
      <c r="AT79" s="4">
        <v>0</v>
      </c>
      <c r="AU79" s="4">
        <v>10.686999999999999</v>
      </c>
      <c r="AV79" s="4">
        <v>35568</v>
      </c>
      <c r="AW79" s="4">
        <v>0</v>
      </c>
      <c r="AX79" s="4">
        <v>0.6</v>
      </c>
      <c r="AY79">
        <v>0.75260869565217403</v>
      </c>
      <c r="AZ79" t="s">
        <v>70</v>
      </c>
      <c r="BA79" t="s">
        <v>261</v>
      </c>
      <c r="BB79">
        <v>9</v>
      </c>
      <c r="BC79" t="s">
        <v>885</v>
      </c>
      <c r="BD79">
        <v>9</v>
      </c>
      <c r="BE79">
        <v>160939.86100000003</v>
      </c>
      <c r="BF79">
        <v>2.6513015318187699E-2</v>
      </c>
      <c r="BG79">
        <v>1.9953925876427355E-2</v>
      </c>
      <c r="BH79">
        <v>484811.29299999995</v>
      </c>
      <c r="BI79">
        <v>8.8013646992336058E-3</v>
      </c>
      <c r="BJ79">
        <v>6.6239836062492929E-3</v>
      </c>
      <c r="BK79">
        <v>1</v>
      </c>
      <c r="BL79" t="s">
        <v>70</v>
      </c>
      <c r="BM79">
        <v>0</v>
      </c>
      <c r="BN79" t="s">
        <v>800</v>
      </c>
    </row>
    <row r="80" spans="1:66">
      <c r="A80" s="140" t="str">
        <f t="shared" si="73"/>
        <v>동화운수</v>
      </c>
      <c r="B80" s="140" t="str">
        <f t="shared" si="92"/>
        <v>45</v>
      </c>
      <c r="C80" s="141" t="str">
        <f t="shared" si="74"/>
        <v>70바1858</v>
      </c>
      <c r="D80" s="115" t="str">
        <f t="shared" si="75"/>
        <v>대형</v>
      </c>
      <c r="E80" s="111" t="str">
        <f t="shared" si="76"/>
        <v>D</v>
      </c>
      <c r="F80" s="161">
        <f t="shared" si="77"/>
        <v>0.8004</v>
      </c>
      <c r="G80" s="162">
        <f t="shared" si="78"/>
        <v>2.0009999999999999</v>
      </c>
      <c r="H80" s="163">
        <f t="shared" si="79"/>
        <v>2.5</v>
      </c>
      <c r="I80" s="164">
        <f t="shared" si="80"/>
        <v>4708.5739999999996</v>
      </c>
      <c r="J80" s="165">
        <f t="shared" si="81"/>
        <v>7.4766203690478277E-3</v>
      </c>
      <c r="K80" s="165">
        <f t="shared" si="82"/>
        <v>0.33653110792568575</v>
      </c>
      <c r="L80" s="165">
        <f t="shared" si="83"/>
        <v>0.21981177316104622</v>
      </c>
      <c r="M80" s="166">
        <f t="shared" si="84"/>
        <v>12.975</v>
      </c>
      <c r="N80" s="167">
        <f t="shared" si="85"/>
        <v>0</v>
      </c>
      <c r="O80" s="167">
        <f t="shared" si="86"/>
        <v>13.273999999999999</v>
      </c>
      <c r="P80" s="168">
        <f t="shared" si="87"/>
        <v>0</v>
      </c>
      <c r="Q80" s="169">
        <f t="shared" si="88"/>
        <v>76</v>
      </c>
      <c r="R80" s="170">
        <f t="shared" si="89"/>
        <v>24.674781688865288</v>
      </c>
      <c r="S80" s="142">
        <f t="shared" si="90"/>
        <v>0</v>
      </c>
      <c r="T80" s="142">
        <f t="shared" si="91"/>
        <v>625</v>
      </c>
      <c r="U80" t="s">
        <v>118</v>
      </c>
      <c r="V80" t="s">
        <v>122</v>
      </c>
      <c r="W80" t="s">
        <v>118</v>
      </c>
      <c r="X80" s="4" t="s">
        <v>122</v>
      </c>
      <c r="Y80" s="4" t="s">
        <v>282</v>
      </c>
      <c r="Z80" s="4" t="s">
        <v>142</v>
      </c>
      <c r="AA80" s="4" t="s">
        <v>48</v>
      </c>
      <c r="AB80" s="4">
        <v>507</v>
      </c>
      <c r="AC80" s="4">
        <v>4708.5739999999996</v>
      </c>
      <c r="AD80" s="4">
        <v>2352.67</v>
      </c>
      <c r="AE80" s="4">
        <v>2.0009999999999999</v>
      </c>
      <c r="AF80" s="4">
        <v>2.5</v>
      </c>
      <c r="AG80" s="4">
        <v>12.975</v>
      </c>
      <c r="AH80" s="4">
        <v>290.89573799999999</v>
      </c>
      <c r="AI80" s="4">
        <v>2.1749170000000002</v>
      </c>
      <c r="AJ80" s="4">
        <v>97.895465000000002</v>
      </c>
      <c r="AK80" s="4">
        <v>1035</v>
      </c>
      <c r="AL80" s="4">
        <v>0</v>
      </c>
      <c r="AM80" s="4">
        <v>625</v>
      </c>
      <c r="AN80" s="4">
        <v>76</v>
      </c>
      <c r="AO80" s="4">
        <v>16.186465999999999</v>
      </c>
      <c r="AP80" s="4">
        <v>242</v>
      </c>
      <c r="AQ80" s="4">
        <v>0</v>
      </c>
      <c r="AR80" s="4">
        <v>1</v>
      </c>
      <c r="AS80" s="4">
        <v>49</v>
      </c>
      <c r="AT80" s="4">
        <v>0</v>
      </c>
      <c r="AU80" s="4">
        <v>13.273999999999999</v>
      </c>
      <c r="AV80" s="4">
        <v>41078</v>
      </c>
      <c r="AW80" s="4">
        <v>0</v>
      </c>
      <c r="AX80" s="4">
        <v>0.54</v>
      </c>
      <c r="AY80">
        <v>0.8004</v>
      </c>
      <c r="AZ80" t="s">
        <v>67</v>
      </c>
      <c r="BA80" t="s">
        <v>261</v>
      </c>
      <c r="BB80">
        <v>13</v>
      </c>
      <c r="BC80" t="s">
        <v>886</v>
      </c>
      <c r="BD80">
        <v>7</v>
      </c>
      <c r="BE80">
        <v>160939.86100000003</v>
      </c>
      <c r="BF80">
        <v>2.9256729630206396E-2</v>
      </c>
      <c r="BG80">
        <v>2.3417086396017198E-2</v>
      </c>
      <c r="BH80">
        <v>484811.29299999995</v>
      </c>
      <c r="BI80">
        <v>9.7121788786384573E-3</v>
      </c>
      <c r="BJ80">
        <v>7.773627974462221E-3</v>
      </c>
      <c r="BK80">
        <v>1</v>
      </c>
      <c r="BL80" t="s">
        <v>67</v>
      </c>
      <c r="BM80">
        <v>0</v>
      </c>
      <c r="BN80" t="s">
        <v>800</v>
      </c>
    </row>
    <row r="81" spans="1:66">
      <c r="A81" s="143" t="str">
        <f t="shared" si="73"/>
        <v>동화운수</v>
      </c>
      <c r="B81" s="143" t="str">
        <f t="shared" si="92"/>
        <v>45</v>
      </c>
      <c r="C81" s="144" t="str">
        <f t="shared" si="74"/>
        <v>70바1871</v>
      </c>
      <c r="D81" s="132" t="str">
        <f t="shared" si="75"/>
        <v>대형</v>
      </c>
      <c r="E81" s="128" t="str">
        <f t="shared" si="76"/>
        <v>D</v>
      </c>
      <c r="F81" s="151">
        <f t="shared" si="77"/>
        <v>0.81913043478260872</v>
      </c>
      <c r="G81" s="152">
        <f t="shared" si="78"/>
        <v>1.8839999999999999</v>
      </c>
      <c r="H81" s="153">
        <f t="shared" si="79"/>
        <v>2.2999999999999998</v>
      </c>
      <c r="I81" s="154">
        <f t="shared" si="80"/>
        <v>5130.6369999999997</v>
      </c>
      <c r="J81" s="155">
        <f t="shared" si="81"/>
        <v>9.2575257922051755E-3</v>
      </c>
      <c r="K81" s="155">
        <f t="shared" si="82"/>
        <v>0.33931473573191812</v>
      </c>
      <c r="L81" s="155">
        <f t="shared" si="83"/>
        <v>0.1569005953841599</v>
      </c>
      <c r="M81" s="156">
        <f t="shared" si="84"/>
        <v>18.524999999999999</v>
      </c>
      <c r="N81" s="157">
        <f t="shared" si="85"/>
        <v>1.9E-2</v>
      </c>
      <c r="O81" s="157">
        <f t="shared" si="86"/>
        <v>18.263000000000002</v>
      </c>
      <c r="P81" s="158">
        <f t="shared" si="87"/>
        <v>0</v>
      </c>
      <c r="Q81" s="159">
        <f t="shared" si="88"/>
        <v>73</v>
      </c>
      <c r="R81" s="160">
        <f t="shared" si="89"/>
        <v>25.049243725889802</v>
      </c>
      <c r="S81" s="145">
        <f t="shared" si="90"/>
        <v>1</v>
      </c>
      <c r="T81" s="145">
        <f t="shared" si="91"/>
        <v>937</v>
      </c>
      <c r="U81" t="s">
        <v>118</v>
      </c>
      <c r="V81" t="s">
        <v>122</v>
      </c>
      <c r="W81" t="s">
        <v>118</v>
      </c>
      <c r="X81" s="4" t="s">
        <v>122</v>
      </c>
      <c r="Y81" s="4" t="s">
        <v>283</v>
      </c>
      <c r="Z81" s="4" t="s">
        <v>142</v>
      </c>
      <c r="AA81" s="4" t="s">
        <v>48</v>
      </c>
      <c r="AB81" s="4">
        <v>507</v>
      </c>
      <c r="AC81" s="4">
        <v>5130.6369999999997</v>
      </c>
      <c r="AD81" s="4">
        <v>2722.9470000000001</v>
      </c>
      <c r="AE81" s="4">
        <v>1.8839999999999999</v>
      </c>
      <c r="AF81" s="4">
        <v>2.2999999999999998</v>
      </c>
      <c r="AG81" s="4">
        <v>18.524999999999999</v>
      </c>
      <c r="AH81" s="4">
        <v>314.420188</v>
      </c>
      <c r="AI81" s="4">
        <v>2.9107530000000001</v>
      </c>
      <c r="AJ81" s="4">
        <v>106.687403</v>
      </c>
      <c r="AK81" s="4">
        <v>805</v>
      </c>
      <c r="AL81" s="4">
        <v>1</v>
      </c>
      <c r="AM81" s="4">
        <v>937</v>
      </c>
      <c r="AN81" s="4">
        <v>73</v>
      </c>
      <c r="AO81" s="4">
        <v>16.317772000000001</v>
      </c>
      <c r="AP81" s="4">
        <v>166.7</v>
      </c>
      <c r="AQ81" s="4">
        <v>0</v>
      </c>
      <c r="AR81" s="4">
        <v>1</v>
      </c>
      <c r="AS81" s="4">
        <v>792</v>
      </c>
      <c r="AT81" s="4">
        <v>1.9E-2</v>
      </c>
      <c r="AU81" s="4">
        <v>18.263000000000002</v>
      </c>
      <c r="AV81" s="4">
        <v>45906</v>
      </c>
      <c r="AW81" s="4">
        <v>0</v>
      </c>
      <c r="AX81" s="4">
        <v>0.64</v>
      </c>
      <c r="AY81">
        <v>0.81913043478260872</v>
      </c>
      <c r="AZ81" t="s">
        <v>67</v>
      </c>
      <c r="BA81" t="s">
        <v>261</v>
      </c>
      <c r="BB81">
        <v>8</v>
      </c>
      <c r="BC81" t="s">
        <v>774</v>
      </c>
      <c r="BD81">
        <v>15</v>
      </c>
      <c r="BE81">
        <v>160939.86100000003</v>
      </c>
      <c r="BF81">
        <v>3.1879218536171088E-2</v>
      </c>
      <c r="BG81">
        <v>2.6113238140063621E-2</v>
      </c>
      <c r="BH81">
        <v>484811.29299999995</v>
      </c>
      <c r="BI81">
        <v>1.0582750596116993E-2</v>
      </c>
      <c r="BJ81">
        <v>8.6686530969932243E-3</v>
      </c>
      <c r="BK81">
        <v>1</v>
      </c>
      <c r="BL81" t="s">
        <v>69</v>
      </c>
      <c r="BM81">
        <v>-1</v>
      </c>
      <c r="BN81" t="s">
        <v>799</v>
      </c>
    </row>
    <row r="82" spans="1:66">
      <c r="A82" s="140" t="str">
        <f t="shared" si="73"/>
        <v>동화운수</v>
      </c>
      <c r="B82" s="140" t="str">
        <f t="shared" si="92"/>
        <v>45</v>
      </c>
      <c r="C82" s="141" t="str">
        <f t="shared" si="74"/>
        <v>70바1886</v>
      </c>
      <c r="D82" s="115" t="str">
        <f t="shared" si="75"/>
        <v>대형</v>
      </c>
      <c r="E82" s="111" t="str">
        <f t="shared" si="76"/>
        <v>F</v>
      </c>
      <c r="F82" s="161">
        <f t="shared" si="77"/>
        <v>0.73880000000000001</v>
      </c>
      <c r="G82" s="162">
        <f t="shared" si="78"/>
        <v>1.847</v>
      </c>
      <c r="H82" s="163">
        <f t="shared" si="79"/>
        <v>2.5</v>
      </c>
      <c r="I82" s="164">
        <f t="shared" si="80"/>
        <v>5741.1959999999999</v>
      </c>
      <c r="J82" s="165">
        <f t="shared" si="81"/>
        <v>2.1284525582202563E-2</v>
      </c>
      <c r="K82" s="165">
        <f t="shared" si="82"/>
        <v>0.35284101534118162</v>
      </c>
      <c r="L82" s="165">
        <f t="shared" si="83"/>
        <v>0.15484578474589616</v>
      </c>
      <c r="M82" s="166">
        <f t="shared" si="84"/>
        <v>15.474</v>
      </c>
      <c r="N82" s="167">
        <f t="shared" si="85"/>
        <v>0.105</v>
      </c>
      <c r="O82" s="167">
        <f t="shared" si="86"/>
        <v>9.3190000000000008</v>
      </c>
      <c r="P82" s="168">
        <f t="shared" si="87"/>
        <v>0</v>
      </c>
      <c r="Q82" s="169">
        <f t="shared" si="88"/>
        <v>70</v>
      </c>
      <c r="R82" s="170">
        <f t="shared" si="89"/>
        <v>24.713945098172911</v>
      </c>
      <c r="S82" s="142">
        <f t="shared" si="90"/>
        <v>6</v>
      </c>
      <c r="T82" s="142">
        <f t="shared" si="91"/>
        <v>535</v>
      </c>
      <c r="U82" t="s">
        <v>118</v>
      </c>
      <c r="V82" t="s">
        <v>122</v>
      </c>
      <c r="W82" t="s">
        <v>118</v>
      </c>
      <c r="X82" s="4" t="s">
        <v>122</v>
      </c>
      <c r="Y82" s="4" t="s">
        <v>285</v>
      </c>
      <c r="Z82" s="4" t="s">
        <v>142</v>
      </c>
      <c r="AA82" s="4" t="s">
        <v>48</v>
      </c>
      <c r="AB82" s="4">
        <v>507</v>
      </c>
      <c r="AC82" s="4">
        <v>5741.1959999999999</v>
      </c>
      <c r="AD82" s="4">
        <v>3107.7620000000002</v>
      </c>
      <c r="AE82" s="4">
        <v>1.847</v>
      </c>
      <c r="AF82" s="4">
        <v>2.5</v>
      </c>
      <c r="AG82" s="4">
        <v>15.474</v>
      </c>
      <c r="AH82" s="4">
        <v>371.17017099999998</v>
      </c>
      <c r="AI82" s="4">
        <v>7.9001809999999999</v>
      </c>
      <c r="AJ82" s="4">
        <v>130.96405999999999</v>
      </c>
      <c r="AK82" s="4">
        <v>889</v>
      </c>
      <c r="AL82" s="4">
        <v>6</v>
      </c>
      <c r="AM82" s="4">
        <v>535</v>
      </c>
      <c r="AN82" s="4">
        <v>70</v>
      </c>
      <c r="AO82" s="4">
        <v>15.467827</v>
      </c>
      <c r="AP82" s="4">
        <v>124.3</v>
      </c>
      <c r="AQ82" s="4">
        <v>0</v>
      </c>
      <c r="AR82" s="4">
        <v>12</v>
      </c>
      <c r="AS82" s="4">
        <v>1459</v>
      </c>
      <c r="AT82" s="4">
        <v>0.105</v>
      </c>
      <c r="AU82" s="4">
        <v>9.3190000000000008</v>
      </c>
      <c r="AV82" s="4">
        <v>33238</v>
      </c>
      <c r="AW82" s="4">
        <v>0</v>
      </c>
      <c r="AX82" s="4">
        <v>0.56000000000000005</v>
      </c>
      <c r="AY82">
        <v>0.73880000000000001</v>
      </c>
      <c r="AZ82" t="s">
        <v>70</v>
      </c>
      <c r="BA82" t="s">
        <v>261</v>
      </c>
      <c r="BB82">
        <v>10</v>
      </c>
      <c r="BC82" t="s">
        <v>887</v>
      </c>
      <c r="BD82">
        <v>11</v>
      </c>
      <c r="BE82">
        <v>160939.86100000003</v>
      </c>
      <c r="BF82">
        <v>3.5672927541549194E-2</v>
      </c>
      <c r="BG82">
        <v>2.6355158867696547E-2</v>
      </c>
      <c r="BH82">
        <v>484811.29299999995</v>
      </c>
      <c r="BI82">
        <v>1.1842125137955482E-2</v>
      </c>
      <c r="BJ82">
        <v>8.7489620519215112E-3</v>
      </c>
      <c r="BK82">
        <v>1</v>
      </c>
      <c r="BL82" t="s">
        <v>70</v>
      </c>
      <c r="BM82">
        <v>0</v>
      </c>
      <c r="BN82" t="s">
        <v>800</v>
      </c>
    </row>
    <row r="83" spans="1:66">
      <c r="A83" s="143" t="str">
        <f t="shared" si="73"/>
        <v>동화운수</v>
      </c>
      <c r="B83" s="143" t="str">
        <f t="shared" si="92"/>
        <v>45</v>
      </c>
      <c r="C83" s="144" t="str">
        <f t="shared" si="74"/>
        <v>70바1889</v>
      </c>
      <c r="D83" s="132" t="str">
        <f t="shared" si="75"/>
        <v>대형</v>
      </c>
      <c r="E83" s="128" t="str">
        <f t="shared" si="76"/>
        <v>D</v>
      </c>
      <c r="F83" s="151">
        <f t="shared" si="77"/>
        <v>0.81166666666666665</v>
      </c>
      <c r="G83" s="152">
        <f t="shared" si="78"/>
        <v>1.948</v>
      </c>
      <c r="H83" s="153">
        <f t="shared" si="79"/>
        <v>2.4</v>
      </c>
      <c r="I83" s="154">
        <f t="shared" si="80"/>
        <v>5884.4009999999998</v>
      </c>
      <c r="J83" s="155">
        <f t="shared" si="81"/>
        <v>1.2092448723083219E-2</v>
      </c>
      <c r="K83" s="155">
        <f t="shared" si="82"/>
        <v>0.34864986263828757</v>
      </c>
      <c r="L83" s="155">
        <f t="shared" si="83"/>
        <v>0.11963834551724127</v>
      </c>
      <c r="M83" s="156">
        <f t="shared" si="84"/>
        <v>14.657</v>
      </c>
      <c r="N83" s="157">
        <f t="shared" si="85"/>
        <v>1.7000000000000001E-2</v>
      </c>
      <c r="O83" s="157">
        <f t="shared" si="86"/>
        <v>26.222000000000001</v>
      </c>
      <c r="P83" s="158">
        <f t="shared" si="87"/>
        <v>0</v>
      </c>
      <c r="Q83" s="159">
        <f t="shared" si="88"/>
        <v>73</v>
      </c>
      <c r="R83" s="160">
        <f t="shared" si="89"/>
        <v>25.114743702022615</v>
      </c>
      <c r="S83" s="145">
        <f t="shared" si="90"/>
        <v>1</v>
      </c>
      <c r="T83" s="145">
        <f t="shared" si="91"/>
        <v>1543</v>
      </c>
      <c r="U83" t="s">
        <v>118</v>
      </c>
      <c r="V83" t="s">
        <v>122</v>
      </c>
      <c r="W83" t="s">
        <v>118</v>
      </c>
      <c r="X83" s="4" t="s">
        <v>122</v>
      </c>
      <c r="Y83" s="4" t="s">
        <v>286</v>
      </c>
      <c r="Z83" s="4" t="s">
        <v>142</v>
      </c>
      <c r="AA83" s="4" t="s">
        <v>48</v>
      </c>
      <c r="AB83" s="4">
        <v>507</v>
      </c>
      <c r="AC83" s="4">
        <v>5884.4009999999998</v>
      </c>
      <c r="AD83" s="4">
        <v>3020.3829999999998</v>
      </c>
      <c r="AE83" s="4">
        <v>1.948</v>
      </c>
      <c r="AF83" s="4">
        <v>2.4</v>
      </c>
      <c r="AG83" s="4">
        <v>14.657</v>
      </c>
      <c r="AH83" s="4">
        <v>366.51989200000003</v>
      </c>
      <c r="AI83" s="4">
        <v>4.4321229999999998</v>
      </c>
      <c r="AJ83" s="4">
        <v>127.78711</v>
      </c>
      <c r="AK83" s="4">
        <v>704</v>
      </c>
      <c r="AL83" s="4">
        <v>1</v>
      </c>
      <c r="AM83" s="4">
        <v>1543</v>
      </c>
      <c r="AN83" s="4">
        <v>73</v>
      </c>
      <c r="AO83" s="4">
        <v>16.054793</v>
      </c>
      <c r="AP83" s="4">
        <v>344.1</v>
      </c>
      <c r="AQ83" s="4">
        <v>0</v>
      </c>
      <c r="AR83" s="4">
        <v>3</v>
      </c>
      <c r="AS83" s="4">
        <v>40</v>
      </c>
      <c r="AT83" s="4">
        <v>1.7000000000000001E-2</v>
      </c>
      <c r="AU83" s="4">
        <v>26.222000000000001</v>
      </c>
      <c r="AV83" s="4">
        <v>45610</v>
      </c>
      <c r="AW83" s="4">
        <v>0</v>
      </c>
      <c r="AX83" s="4">
        <v>0.56000000000000005</v>
      </c>
      <c r="AY83">
        <v>0.81166666666666665</v>
      </c>
      <c r="AZ83" t="s">
        <v>67</v>
      </c>
      <c r="BA83" t="s">
        <v>261</v>
      </c>
      <c r="BB83">
        <v>10</v>
      </c>
      <c r="BC83" t="s">
        <v>888</v>
      </c>
      <c r="BD83">
        <v>13</v>
      </c>
      <c r="BE83">
        <v>160939.86100000003</v>
      </c>
      <c r="BF83">
        <v>3.6562731963587308E-2</v>
      </c>
      <c r="BG83">
        <v>2.9676750777111696E-2</v>
      </c>
      <c r="BH83">
        <v>484811.29299999995</v>
      </c>
      <c r="BI83">
        <v>1.213750810874779E-2</v>
      </c>
      <c r="BJ83">
        <v>9.8516107482669556E-3</v>
      </c>
      <c r="BK83">
        <v>1</v>
      </c>
      <c r="BL83" t="s">
        <v>67</v>
      </c>
      <c r="BM83">
        <v>0</v>
      </c>
      <c r="BN83" t="s">
        <v>800</v>
      </c>
    </row>
    <row r="84" spans="1:66">
      <c r="A84" s="140" t="str">
        <f t="shared" si="73"/>
        <v>동화운수</v>
      </c>
      <c r="B84" s="140" t="str">
        <f t="shared" si="92"/>
        <v>45</v>
      </c>
      <c r="C84" s="141" t="str">
        <f t="shared" si="74"/>
        <v>70바1895</v>
      </c>
      <c r="D84" s="115" t="str">
        <f t="shared" si="75"/>
        <v>대형</v>
      </c>
      <c r="E84" s="111" t="str">
        <f t="shared" si="76"/>
        <v>F</v>
      </c>
      <c r="F84" s="161">
        <f t="shared" si="77"/>
        <v>0.76319999999999999</v>
      </c>
      <c r="G84" s="162">
        <f t="shared" si="78"/>
        <v>1.9079999999999999</v>
      </c>
      <c r="H84" s="163">
        <f t="shared" si="79"/>
        <v>2.5</v>
      </c>
      <c r="I84" s="164">
        <f t="shared" si="80"/>
        <v>5907.61</v>
      </c>
      <c r="J84" s="165">
        <f t="shared" si="81"/>
        <v>1.2492693777875572E-2</v>
      </c>
      <c r="K84" s="165">
        <f t="shared" si="82"/>
        <v>0.35450646945899922</v>
      </c>
      <c r="L84" s="165">
        <f t="shared" si="83"/>
        <v>0.16639554743796561</v>
      </c>
      <c r="M84" s="166">
        <f t="shared" si="84"/>
        <v>14.842000000000001</v>
      </c>
      <c r="N84" s="167">
        <f t="shared" si="85"/>
        <v>0.30499999999999999</v>
      </c>
      <c r="O84" s="167">
        <f t="shared" si="86"/>
        <v>26.779</v>
      </c>
      <c r="P84" s="168">
        <f t="shared" si="87"/>
        <v>0</v>
      </c>
      <c r="Q84" s="169">
        <f t="shared" si="88"/>
        <v>71</v>
      </c>
      <c r="R84" s="170">
        <f t="shared" si="89"/>
        <v>24.809978630764302</v>
      </c>
      <c r="S84" s="142">
        <f t="shared" si="90"/>
        <v>18</v>
      </c>
      <c r="T84" s="142">
        <f t="shared" si="91"/>
        <v>1582</v>
      </c>
      <c r="U84" t="s">
        <v>118</v>
      </c>
      <c r="V84" t="s">
        <v>122</v>
      </c>
      <c r="W84" t="s">
        <v>118</v>
      </c>
      <c r="X84" s="4" t="s">
        <v>122</v>
      </c>
      <c r="Y84" s="4" t="s">
        <v>287</v>
      </c>
      <c r="Z84" s="4" t="s">
        <v>142</v>
      </c>
      <c r="AA84" s="4" t="s">
        <v>48</v>
      </c>
      <c r="AB84" s="4">
        <v>507</v>
      </c>
      <c r="AC84" s="4">
        <v>5907.61</v>
      </c>
      <c r="AD84" s="4">
        <v>3095.4279999999999</v>
      </c>
      <c r="AE84" s="4">
        <v>1.9079999999999999</v>
      </c>
      <c r="AF84" s="4">
        <v>2.5</v>
      </c>
      <c r="AG84" s="4">
        <v>14.842000000000001</v>
      </c>
      <c r="AH84" s="4">
        <v>376.16738900000001</v>
      </c>
      <c r="AI84" s="4">
        <v>4.699344</v>
      </c>
      <c r="AJ84" s="4">
        <v>133.35377299999999</v>
      </c>
      <c r="AK84" s="4">
        <v>983</v>
      </c>
      <c r="AL84" s="4">
        <v>18</v>
      </c>
      <c r="AM84" s="4">
        <v>1582</v>
      </c>
      <c r="AN84" s="4">
        <v>71</v>
      </c>
      <c r="AO84" s="4">
        <v>15.704737</v>
      </c>
      <c r="AP84" s="4">
        <v>117.1</v>
      </c>
      <c r="AQ84" s="4">
        <v>0</v>
      </c>
      <c r="AR84" s="4">
        <v>2</v>
      </c>
      <c r="AS84" s="4">
        <v>144</v>
      </c>
      <c r="AT84" s="4">
        <v>0.30499999999999999</v>
      </c>
      <c r="AU84" s="4">
        <v>26.779</v>
      </c>
      <c r="AV84" s="4">
        <v>42219</v>
      </c>
      <c r="AW84" s="4">
        <v>0</v>
      </c>
      <c r="AX84" s="4">
        <v>0.56000000000000005</v>
      </c>
      <c r="AY84">
        <v>0.76319999999999999</v>
      </c>
      <c r="AZ84" t="s">
        <v>70</v>
      </c>
      <c r="BA84" t="s">
        <v>261</v>
      </c>
      <c r="BB84">
        <v>8</v>
      </c>
      <c r="BC84" t="s">
        <v>889</v>
      </c>
      <c r="BD84">
        <v>12</v>
      </c>
      <c r="BE84">
        <v>160939.86100000003</v>
      </c>
      <c r="BF84">
        <v>3.6706941110133048E-2</v>
      </c>
      <c r="BG84">
        <v>2.8014737455253541E-2</v>
      </c>
      <c r="BH84">
        <v>484811.29299999995</v>
      </c>
      <c r="BI84">
        <v>1.2185380343440144E-2</v>
      </c>
      <c r="BJ84">
        <v>9.2998822781135172E-3</v>
      </c>
      <c r="BK84">
        <v>1</v>
      </c>
      <c r="BL84" t="s">
        <v>70</v>
      </c>
      <c r="BM84">
        <v>0</v>
      </c>
      <c r="BN84" t="s">
        <v>800</v>
      </c>
    </row>
    <row r="85" spans="1:66">
      <c r="A85" s="143" t="str">
        <f t="shared" si="73"/>
        <v>동화운수</v>
      </c>
      <c r="B85" s="143" t="str">
        <f t="shared" si="92"/>
        <v>45</v>
      </c>
      <c r="C85" s="144" t="str">
        <f t="shared" si="74"/>
        <v>70바1899</v>
      </c>
      <c r="D85" s="132" t="str">
        <f t="shared" si="75"/>
        <v>대형</v>
      </c>
      <c r="E85" s="128" t="str">
        <f t="shared" si="76"/>
        <v>D</v>
      </c>
      <c r="F85" s="151">
        <f t="shared" si="77"/>
        <v>0.83360000000000001</v>
      </c>
      <c r="G85" s="152">
        <f t="shared" si="78"/>
        <v>2.0840000000000001</v>
      </c>
      <c r="H85" s="153">
        <f t="shared" si="79"/>
        <v>2.5</v>
      </c>
      <c r="I85" s="154">
        <f t="shared" si="80"/>
        <v>6278.87</v>
      </c>
      <c r="J85" s="155">
        <f t="shared" si="81"/>
        <v>3.8265481843069611E-3</v>
      </c>
      <c r="K85" s="155">
        <f t="shared" si="82"/>
        <v>0.33199801795946132</v>
      </c>
      <c r="L85" s="155">
        <f t="shared" si="83"/>
        <v>0.11817413005843408</v>
      </c>
      <c r="M85" s="156">
        <f t="shared" si="84"/>
        <v>11.741</v>
      </c>
      <c r="N85" s="157">
        <f t="shared" si="85"/>
        <v>6.4000000000000001E-2</v>
      </c>
      <c r="O85" s="157">
        <f t="shared" si="86"/>
        <v>9.9860000000000007</v>
      </c>
      <c r="P85" s="158">
        <f t="shared" si="87"/>
        <v>0</v>
      </c>
      <c r="Q85" s="159">
        <f t="shared" si="88"/>
        <v>75</v>
      </c>
      <c r="R85" s="160">
        <f t="shared" si="89"/>
        <v>24.109205265235374</v>
      </c>
      <c r="S85" s="145">
        <f t="shared" si="90"/>
        <v>4</v>
      </c>
      <c r="T85" s="145">
        <f t="shared" si="91"/>
        <v>627</v>
      </c>
      <c r="U85" t="s">
        <v>118</v>
      </c>
      <c r="V85" t="s">
        <v>122</v>
      </c>
      <c r="W85" t="s">
        <v>118</v>
      </c>
      <c r="X85" s="4" t="s">
        <v>122</v>
      </c>
      <c r="Y85" s="4" t="s">
        <v>288</v>
      </c>
      <c r="Z85" s="4" t="s">
        <v>142</v>
      </c>
      <c r="AA85" s="4" t="s">
        <v>48</v>
      </c>
      <c r="AB85" s="4">
        <v>507</v>
      </c>
      <c r="AC85" s="4">
        <v>6278.87</v>
      </c>
      <c r="AD85" s="4">
        <v>3012.8809999999999</v>
      </c>
      <c r="AE85" s="4">
        <v>2.0840000000000001</v>
      </c>
      <c r="AF85" s="4">
        <v>2.5</v>
      </c>
      <c r="AG85" s="4">
        <v>11.741</v>
      </c>
      <c r="AH85" s="4">
        <v>392.11710599999998</v>
      </c>
      <c r="AI85" s="4">
        <v>1.5004550000000001</v>
      </c>
      <c r="AJ85" s="4">
        <v>130.18210199999999</v>
      </c>
      <c r="AK85" s="4">
        <v>742</v>
      </c>
      <c r="AL85" s="4">
        <v>4</v>
      </c>
      <c r="AM85" s="4">
        <v>627</v>
      </c>
      <c r="AN85" s="4">
        <v>75</v>
      </c>
      <c r="AO85" s="4">
        <v>16.012740999999998</v>
      </c>
      <c r="AP85" s="4">
        <v>142.30000000000001</v>
      </c>
      <c r="AQ85" s="4">
        <v>0</v>
      </c>
      <c r="AR85" s="4">
        <v>1</v>
      </c>
      <c r="AS85" s="4">
        <v>616</v>
      </c>
      <c r="AT85" s="4">
        <v>6.4000000000000001E-2</v>
      </c>
      <c r="AU85" s="4">
        <v>9.9860000000000007</v>
      </c>
      <c r="AV85" s="4">
        <v>40953</v>
      </c>
      <c r="AW85" s="4">
        <v>0</v>
      </c>
      <c r="AX85" s="4">
        <v>0.54</v>
      </c>
      <c r="AY85">
        <v>0.83360000000000001</v>
      </c>
      <c r="AZ85" t="s">
        <v>67</v>
      </c>
      <c r="BA85" t="s">
        <v>261</v>
      </c>
      <c r="BB85">
        <v>3</v>
      </c>
      <c r="BC85" t="s">
        <v>281</v>
      </c>
      <c r="BD85">
        <v>12</v>
      </c>
      <c r="BE85">
        <v>160939.86100000003</v>
      </c>
      <c r="BF85">
        <v>3.9013765520774242E-2</v>
      </c>
      <c r="BG85">
        <v>3.2521874938117409E-2</v>
      </c>
      <c r="BH85">
        <v>484811.29299999995</v>
      </c>
      <c r="BI85">
        <v>1.2951162835227108E-2</v>
      </c>
      <c r="BJ85">
        <v>1.0796089339445317E-2</v>
      </c>
      <c r="BK85">
        <v>1</v>
      </c>
      <c r="BL85" t="s">
        <v>69</v>
      </c>
      <c r="BM85">
        <v>-1</v>
      </c>
      <c r="BN85" t="s">
        <v>799</v>
      </c>
    </row>
    <row r="86" spans="1:66">
      <c r="A86" s="140" t="str">
        <f t="shared" si="73"/>
        <v>동화운수</v>
      </c>
      <c r="B86" s="140" t="str">
        <f t="shared" si="92"/>
        <v>45</v>
      </c>
      <c r="C86" s="141" t="str">
        <f t="shared" si="74"/>
        <v>70바1900</v>
      </c>
      <c r="D86" s="115" t="str">
        <f t="shared" si="75"/>
        <v>저상</v>
      </c>
      <c r="E86" s="111" t="str">
        <f t="shared" si="76"/>
        <v>F</v>
      </c>
      <c r="F86" s="161">
        <f t="shared" si="77"/>
        <v>0.78208333333333335</v>
      </c>
      <c r="G86" s="162">
        <f t="shared" si="78"/>
        <v>1.877</v>
      </c>
      <c r="H86" s="163">
        <f t="shared" si="79"/>
        <v>2.4</v>
      </c>
      <c r="I86" s="164">
        <f t="shared" si="80"/>
        <v>5611.4780000000001</v>
      </c>
      <c r="J86" s="165">
        <f t="shared" si="81"/>
        <v>5.2412583402881522E-3</v>
      </c>
      <c r="K86" s="165">
        <f t="shared" si="82"/>
        <v>0.32206526517732442</v>
      </c>
      <c r="L86" s="165">
        <f t="shared" si="83"/>
        <v>0.24628092634418242</v>
      </c>
      <c r="M86" s="166">
        <f t="shared" si="84"/>
        <v>15.125</v>
      </c>
      <c r="N86" s="167">
        <f t="shared" si="85"/>
        <v>3.5999999999999997E-2</v>
      </c>
      <c r="O86" s="167">
        <f t="shared" si="86"/>
        <v>13.33</v>
      </c>
      <c r="P86" s="168">
        <f t="shared" si="87"/>
        <v>0</v>
      </c>
      <c r="Q86" s="169">
        <f t="shared" si="88"/>
        <v>72</v>
      </c>
      <c r="R86" s="170">
        <f t="shared" si="89"/>
        <v>24.283345530517085</v>
      </c>
      <c r="S86" s="142">
        <f t="shared" si="90"/>
        <v>2</v>
      </c>
      <c r="T86" s="142">
        <f t="shared" si="91"/>
        <v>748</v>
      </c>
      <c r="U86" t="s">
        <v>118</v>
      </c>
      <c r="V86" t="s">
        <v>122</v>
      </c>
      <c r="W86" t="s">
        <v>118</v>
      </c>
      <c r="X86" s="4" t="s">
        <v>122</v>
      </c>
      <c r="Y86" s="4" t="s">
        <v>289</v>
      </c>
      <c r="Z86" s="4" t="s">
        <v>215</v>
      </c>
      <c r="AA86" s="4" t="s">
        <v>48</v>
      </c>
      <c r="AB86" s="4">
        <v>507</v>
      </c>
      <c r="AC86" s="4">
        <v>5611.4780000000001</v>
      </c>
      <c r="AD86" s="4">
        <v>2989.8440000000001</v>
      </c>
      <c r="AE86" s="4">
        <v>1.877</v>
      </c>
      <c r="AF86" s="4">
        <v>2.4</v>
      </c>
      <c r="AG86" s="4">
        <v>15.125</v>
      </c>
      <c r="AH86" s="4">
        <v>343.51960600000001</v>
      </c>
      <c r="AI86" s="4">
        <v>1.800475</v>
      </c>
      <c r="AJ86" s="4">
        <v>110.635733</v>
      </c>
      <c r="AK86" s="4">
        <v>1382</v>
      </c>
      <c r="AL86" s="4">
        <v>2</v>
      </c>
      <c r="AM86" s="4">
        <v>748</v>
      </c>
      <c r="AN86" s="4">
        <v>72</v>
      </c>
      <c r="AO86" s="4">
        <v>16.335248</v>
      </c>
      <c r="AP86" s="4">
        <v>265</v>
      </c>
      <c r="AQ86" s="4">
        <v>0</v>
      </c>
      <c r="AR86" s="4">
        <v>3</v>
      </c>
      <c r="AS86" s="4">
        <v>479</v>
      </c>
      <c r="AT86" s="4">
        <v>3.5999999999999997E-2</v>
      </c>
      <c r="AU86" s="4">
        <v>13.33</v>
      </c>
      <c r="AV86" s="4">
        <v>44573</v>
      </c>
      <c r="AW86" s="4">
        <v>0</v>
      </c>
      <c r="AX86" s="4">
        <v>0.56999999999999995</v>
      </c>
      <c r="AY86">
        <v>0.78208333333333335</v>
      </c>
      <c r="AZ86" t="s">
        <v>70</v>
      </c>
      <c r="BA86" t="s">
        <v>261</v>
      </c>
      <c r="BB86">
        <v>4</v>
      </c>
      <c r="BC86" t="s">
        <v>777</v>
      </c>
      <c r="BD86">
        <v>13</v>
      </c>
      <c r="BE86">
        <v>160939.86100000003</v>
      </c>
      <c r="BF86">
        <v>3.4866924608565428E-2</v>
      </c>
      <c r="BG86">
        <v>2.7268840620948878E-2</v>
      </c>
      <c r="BH86">
        <v>484811.29299999995</v>
      </c>
      <c r="BI86">
        <v>1.1574561238613723E-2</v>
      </c>
      <c r="BJ86">
        <v>9.0522714353658169E-3</v>
      </c>
      <c r="BK86">
        <v>1</v>
      </c>
      <c r="BL86" t="s">
        <v>70</v>
      </c>
      <c r="BM86">
        <v>0</v>
      </c>
      <c r="BN86" t="s">
        <v>800</v>
      </c>
    </row>
    <row r="87" spans="1:66">
      <c r="A87" s="143" t="str">
        <f t="shared" si="73"/>
        <v>동화운수</v>
      </c>
      <c r="B87" s="143" t="str">
        <f t="shared" si="92"/>
        <v>45</v>
      </c>
      <c r="C87" s="144" t="str">
        <f t="shared" si="74"/>
        <v>70바1926</v>
      </c>
      <c r="D87" s="132" t="str">
        <f t="shared" si="75"/>
        <v>대형</v>
      </c>
      <c r="E87" s="128" t="str">
        <f t="shared" si="76"/>
        <v>F</v>
      </c>
      <c r="F87" s="151">
        <f t="shared" si="77"/>
        <v>0.72599999999999998</v>
      </c>
      <c r="G87" s="152">
        <f t="shared" si="78"/>
        <v>1.8149999999999999</v>
      </c>
      <c r="H87" s="153">
        <f t="shared" si="79"/>
        <v>2.5</v>
      </c>
      <c r="I87" s="154">
        <f t="shared" si="80"/>
        <v>4036.9810000000002</v>
      </c>
      <c r="J87" s="155">
        <f t="shared" si="81"/>
        <v>1.5405815828824521E-2</v>
      </c>
      <c r="K87" s="155">
        <f t="shared" si="82"/>
        <v>0.33050241687122972</v>
      </c>
      <c r="L87" s="155">
        <f t="shared" si="83"/>
        <v>0.19370911084297893</v>
      </c>
      <c r="M87" s="156">
        <f t="shared" si="84"/>
        <v>15.616</v>
      </c>
      <c r="N87" s="157">
        <f t="shared" si="85"/>
        <v>0.223</v>
      </c>
      <c r="O87" s="157">
        <f t="shared" si="86"/>
        <v>20.164000000000001</v>
      </c>
      <c r="P87" s="158">
        <f t="shared" si="87"/>
        <v>0</v>
      </c>
      <c r="Q87" s="159">
        <f t="shared" si="88"/>
        <v>70</v>
      </c>
      <c r="R87" s="160">
        <f t="shared" si="89"/>
        <v>24.438153788009757</v>
      </c>
      <c r="S87" s="145">
        <f t="shared" si="90"/>
        <v>9</v>
      </c>
      <c r="T87" s="145">
        <f t="shared" si="91"/>
        <v>814</v>
      </c>
      <c r="U87" t="s">
        <v>118</v>
      </c>
      <c r="V87" t="s">
        <v>122</v>
      </c>
      <c r="W87" t="s">
        <v>118</v>
      </c>
      <c r="X87" s="4" t="s">
        <v>122</v>
      </c>
      <c r="Y87" s="4" t="s">
        <v>291</v>
      </c>
      <c r="Z87" s="4" t="s">
        <v>142</v>
      </c>
      <c r="AA87" s="4" t="s">
        <v>48</v>
      </c>
      <c r="AB87" s="4">
        <v>507</v>
      </c>
      <c r="AC87" s="4">
        <v>4036.9810000000002</v>
      </c>
      <c r="AD87" s="4">
        <v>2223.7829999999999</v>
      </c>
      <c r="AE87" s="4">
        <v>1.8149999999999999</v>
      </c>
      <c r="AF87" s="4">
        <v>2.5</v>
      </c>
      <c r="AG87" s="4">
        <v>15.616</v>
      </c>
      <c r="AH87" s="4">
        <v>252.551312</v>
      </c>
      <c r="AI87" s="4">
        <v>3.8907590000000001</v>
      </c>
      <c r="AJ87" s="4">
        <v>83.468818999999996</v>
      </c>
      <c r="AK87" s="4">
        <v>782</v>
      </c>
      <c r="AL87" s="4">
        <v>9</v>
      </c>
      <c r="AM87" s="4">
        <v>814</v>
      </c>
      <c r="AN87" s="4">
        <v>70</v>
      </c>
      <c r="AO87" s="4">
        <v>15.984795</v>
      </c>
      <c r="AP87" s="4">
        <v>79.8</v>
      </c>
      <c r="AQ87" s="4">
        <v>0</v>
      </c>
      <c r="AR87" s="4">
        <v>9</v>
      </c>
      <c r="AS87" s="4">
        <v>1311</v>
      </c>
      <c r="AT87" s="4">
        <v>0.223</v>
      </c>
      <c r="AU87" s="4">
        <v>20.164000000000001</v>
      </c>
      <c r="AV87" s="4">
        <v>31015</v>
      </c>
      <c r="AW87" s="4">
        <v>0</v>
      </c>
      <c r="AX87" s="4">
        <v>0.56000000000000005</v>
      </c>
      <c r="AY87">
        <v>0.72599999999999998</v>
      </c>
      <c r="AZ87" t="s">
        <v>70</v>
      </c>
      <c r="BA87" t="s">
        <v>261</v>
      </c>
      <c r="BB87">
        <v>12</v>
      </c>
      <c r="BC87" t="s">
        <v>890</v>
      </c>
      <c r="BD87">
        <v>9</v>
      </c>
      <c r="BE87">
        <v>160939.86100000003</v>
      </c>
      <c r="BF87">
        <v>2.508378579996412E-2</v>
      </c>
      <c r="BG87">
        <v>1.8210828490773951E-2</v>
      </c>
      <c r="BH87">
        <v>484811.29299999995</v>
      </c>
      <c r="BI87">
        <v>8.3269120548311992E-3</v>
      </c>
      <c r="BJ87">
        <v>6.0453381518074502E-3</v>
      </c>
      <c r="BK87">
        <v>1</v>
      </c>
      <c r="BL87" t="s">
        <v>70</v>
      </c>
      <c r="BM87">
        <v>0</v>
      </c>
      <c r="BN87" t="s">
        <v>800</v>
      </c>
    </row>
    <row r="88" spans="1:66">
      <c r="A88" s="140" t="str">
        <f t="shared" si="73"/>
        <v>동화운수</v>
      </c>
      <c r="B88" s="140" t="str">
        <f t="shared" si="92"/>
        <v>45</v>
      </c>
      <c r="C88" s="141" t="str">
        <f t="shared" si="74"/>
        <v>70바1933</v>
      </c>
      <c r="D88" s="115" t="str">
        <f t="shared" si="75"/>
        <v>대형</v>
      </c>
      <c r="E88" s="111" t="str">
        <f t="shared" si="76"/>
        <v>C</v>
      </c>
      <c r="F88" s="161">
        <f t="shared" si="77"/>
        <v>0.85652173913043483</v>
      </c>
      <c r="G88" s="162">
        <f t="shared" si="78"/>
        <v>1.97</v>
      </c>
      <c r="H88" s="163">
        <f t="shared" si="79"/>
        <v>2.2999999999999998</v>
      </c>
      <c r="I88" s="164">
        <f t="shared" si="80"/>
        <v>4621.8950000000004</v>
      </c>
      <c r="J88" s="165">
        <f t="shared" si="81"/>
        <v>1.2516654304658066E-2</v>
      </c>
      <c r="K88" s="165">
        <f t="shared" si="82"/>
        <v>0.33550108080189084</v>
      </c>
      <c r="L88" s="165">
        <f t="shared" si="83"/>
        <v>0.2643937172956114</v>
      </c>
      <c r="M88" s="166">
        <f t="shared" si="84"/>
        <v>14.648</v>
      </c>
      <c r="N88" s="167">
        <f t="shared" si="85"/>
        <v>0</v>
      </c>
      <c r="O88" s="167">
        <f t="shared" si="86"/>
        <v>12.268000000000001</v>
      </c>
      <c r="P88" s="168">
        <f t="shared" si="87"/>
        <v>0</v>
      </c>
      <c r="Q88" s="169">
        <f t="shared" si="88"/>
        <v>70</v>
      </c>
      <c r="R88" s="170">
        <f t="shared" si="89"/>
        <v>24.513617849484532</v>
      </c>
      <c r="S88" s="142">
        <f t="shared" si="90"/>
        <v>0</v>
      </c>
      <c r="T88" s="142">
        <f t="shared" si="91"/>
        <v>567</v>
      </c>
      <c r="U88" t="s">
        <v>118</v>
      </c>
      <c r="V88" t="s">
        <v>122</v>
      </c>
      <c r="W88" t="s">
        <v>118</v>
      </c>
      <c r="X88" s="4" t="s">
        <v>122</v>
      </c>
      <c r="Y88" s="4" t="s">
        <v>292</v>
      </c>
      <c r="Z88" s="4" t="s">
        <v>142</v>
      </c>
      <c r="AA88" s="4" t="s">
        <v>48</v>
      </c>
      <c r="AB88" s="4">
        <v>507</v>
      </c>
      <c r="AC88" s="4">
        <v>4621.8950000000004</v>
      </c>
      <c r="AD88" s="4">
        <v>2345.6669999999999</v>
      </c>
      <c r="AE88" s="4">
        <v>1.97</v>
      </c>
      <c r="AF88" s="4">
        <v>2.2999999999999998</v>
      </c>
      <c r="AG88" s="4">
        <v>14.648</v>
      </c>
      <c r="AH88" s="4">
        <v>289.185745</v>
      </c>
      <c r="AI88" s="4">
        <v>3.6196380000000001</v>
      </c>
      <c r="AJ88" s="4">
        <v>97.022130000000004</v>
      </c>
      <c r="AK88" s="4">
        <v>1222</v>
      </c>
      <c r="AL88" s="4">
        <v>0</v>
      </c>
      <c r="AM88" s="4">
        <v>567</v>
      </c>
      <c r="AN88" s="4">
        <v>70</v>
      </c>
      <c r="AO88" s="4">
        <v>15.982443999999999</v>
      </c>
      <c r="AP88" s="4">
        <v>154.30000000000001</v>
      </c>
      <c r="AQ88" s="4">
        <v>0</v>
      </c>
      <c r="AR88" s="4">
        <v>1</v>
      </c>
      <c r="AS88" s="4">
        <v>631</v>
      </c>
      <c r="AT88" s="4">
        <v>0</v>
      </c>
      <c r="AU88" s="4">
        <v>12.268000000000001</v>
      </c>
      <c r="AV88" s="4">
        <v>39931</v>
      </c>
      <c r="AW88" s="4">
        <v>0</v>
      </c>
      <c r="AX88" s="4">
        <v>0.57999999999999996</v>
      </c>
      <c r="AY88">
        <v>0.85652173913043483</v>
      </c>
      <c r="AZ88" t="s">
        <v>69</v>
      </c>
      <c r="BA88" t="s">
        <v>261</v>
      </c>
      <c r="BB88">
        <v>3</v>
      </c>
      <c r="BC88" t="s">
        <v>757</v>
      </c>
      <c r="BD88">
        <v>6</v>
      </c>
      <c r="BE88">
        <v>160939.86100000003</v>
      </c>
      <c r="BF88">
        <v>2.87181495701677E-2</v>
      </c>
      <c r="BG88">
        <v>2.4597719414447987E-2</v>
      </c>
      <c r="BH88">
        <v>484811.29299999995</v>
      </c>
      <c r="BI88">
        <v>9.5333897265466559E-3</v>
      </c>
      <c r="BJ88">
        <v>8.1655555483899616E-3</v>
      </c>
      <c r="BK88">
        <v>1</v>
      </c>
      <c r="BL88" t="s">
        <v>69</v>
      </c>
      <c r="BM88">
        <v>0</v>
      </c>
      <c r="BN88" t="s">
        <v>800</v>
      </c>
    </row>
    <row r="89" spans="1:66">
      <c r="A89" s="143" t="str">
        <f t="shared" si="73"/>
        <v>동화운수</v>
      </c>
      <c r="B89" s="143" t="str">
        <f t="shared" si="92"/>
        <v>45</v>
      </c>
      <c r="C89" s="144" t="str">
        <f t="shared" si="74"/>
        <v>70바1934</v>
      </c>
      <c r="D89" s="132" t="str">
        <f t="shared" si="75"/>
        <v>대형</v>
      </c>
      <c r="E89" s="128" t="str">
        <f t="shared" si="76"/>
        <v>B</v>
      </c>
      <c r="F89" s="151">
        <f t="shared" si="77"/>
        <v>0.91521739130434787</v>
      </c>
      <c r="G89" s="152">
        <f t="shared" si="78"/>
        <v>2.105</v>
      </c>
      <c r="H89" s="153">
        <f t="shared" si="79"/>
        <v>2.2999999999999998</v>
      </c>
      <c r="I89" s="154">
        <f t="shared" si="80"/>
        <v>5734.6679999999997</v>
      </c>
      <c r="J89" s="155">
        <f t="shared" si="81"/>
        <v>6.8647669545130914E-3</v>
      </c>
      <c r="K89" s="155">
        <f t="shared" si="82"/>
        <v>0.34421867706480175</v>
      </c>
      <c r="L89" s="155">
        <f t="shared" si="83"/>
        <v>0.16461284245225705</v>
      </c>
      <c r="M89" s="156">
        <f t="shared" si="84"/>
        <v>13.503</v>
      </c>
      <c r="N89" s="157">
        <f t="shared" si="85"/>
        <v>0.20899999999999999</v>
      </c>
      <c r="O89" s="157">
        <f t="shared" si="86"/>
        <v>21.483000000000001</v>
      </c>
      <c r="P89" s="158">
        <f t="shared" si="87"/>
        <v>0</v>
      </c>
      <c r="Q89" s="159">
        <f t="shared" si="88"/>
        <v>73</v>
      </c>
      <c r="R89" s="160">
        <f t="shared" si="89"/>
        <v>24.804693899385427</v>
      </c>
      <c r="S89" s="145">
        <f t="shared" si="90"/>
        <v>12</v>
      </c>
      <c r="T89" s="145">
        <f t="shared" si="91"/>
        <v>1232</v>
      </c>
      <c r="U89" t="s">
        <v>118</v>
      </c>
      <c r="V89" t="s">
        <v>122</v>
      </c>
      <c r="W89" t="s">
        <v>118</v>
      </c>
      <c r="X89" s="4" t="s">
        <v>122</v>
      </c>
      <c r="Y89" s="4" t="s">
        <v>293</v>
      </c>
      <c r="Z89" s="4" t="s">
        <v>142</v>
      </c>
      <c r="AA89" s="4" t="s">
        <v>48</v>
      </c>
      <c r="AB89" s="4">
        <v>507</v>
      </c>
      <c r="AC89" s="4">
        <v>5734.6679999999997</v>
      </c>
      <c r="AD89" s="4">
        <v>2724.297</v>
      </c>
      <c r="AE89" s="4">
        <v>2.105</v>
      </c>
      <c r="AF89" s="4">
        <v>2.2999999999999998</v>
      </c>
      <c r="AG89" s="4">
        <v>13.503</v>
      </c>
      <c r="AH89" s="4">
        <v>356.27516800000001</v>
      </c>
      <c r="AI89" s="4">
        <v>2.4457460000000002</v>
      </c>
      <c r="AJ89" s="4">
        <v>122.636567</v>
      </c>
      <c r="AK89" s="4">
        <v>944</v>
      </c>
      <c r="AL89" s="4">
        <v>12</v>
      </c>
      <c r="AM89" s="4">
        <v>1232</v>
      </c>
      <c r="AN89" s="4">
        <v>73</v>
      </c>
      <c r="AO89" s="4">
        <v>16.096176</v>
      </c>
      <c r="AP89" s="4">
        <v>195.3</v>
      </c>
      <c r="AQ89" s="4">
        <v>0</v>
      </c>
      <c r="AR89" s="4">
        <v>5</v>
      </c>
      <c r="AS89" s="4">
        <v>3503</v>
      </c>
      <c r="AT89" s="4">
        <v>0.20899999999999999</v>
      </c>
      <c r="AU89" s="4">
        <v>21.483000000000001</v>
      </c>
      <c r="AV89" s="4">
        <v>48399</v>
      </c>
      <c r="AW89" s="4">
        <v>0</v>
      </c>
      <c r="AX89" s="4">
        <v>0.57999999999999996</v>
      </c>
      <c r="AY89">
        <v>0.91521739130434787</v>
      </c>
      <c r="AZ89" t="s">
        <v>68</v>
      </c>
      <c r="BA89" t="s">
        <v>261</v>
      </c>
      <c r="BB89">
        <v>1</v>
      </c>
      <c r="BC89" t="s">
        <v>284</v>
      </c>
      <c r="BD89">
        <v>13</v>
      </c>
      <c r="BE89">
        <v>160939.86100000003</v>
      </c>
      <c r="BF89">
        <v>3.5632365806504571E-2</v>
      </c>
      <c r="BG89">
        <v>3.261136087943136E-2</v>
      </c>
      <c r="BH89">
        <v>484811.29299999995</v>
      </c>
      <c r="BI89">
        <v>1.1828660105077214E-2</v>
      </c>
      <c r="BJ89">
        <v>1.0825795443994582E-2</v>
      </c>
      <c r="BK89">
        <v>1</v>
      </c>
      <c r="BL89" t="s">
        <v>66</v>
      </c>
      <c r="BM89">
        <v>-1</v>
      </c>
      <c r="BN89" t="s">
        <v>799</v>
      </c>
    </row>
    <row r="90" spans="1:66">
      <c r="A90" s="140" t="str">
        <f t="shared" si="73"/>
        <v>동화운수</v>
      </c>
      <c r="B90" s="140" t="str">
        <f t="shared" si="92"/>
        <v>45</v>
      </c>
      <c r="C90" s="141" t="str">
        <f t="shared" si="74"/>
        <v>70바1943</v>
      </c>
      <c r="D90" s="115" t="str">
        <f t="shared" si="75"/>
        <v>대형</v>
      </c>
      <c r="E90" s="111" t="str">
        <f t="shared" si="76"/>
        <v>F</v>
      </c>
      <c r="F90" s="161">
        <f t="shared" si="77"/>
        <v>0.78879999999999995</v>
      </c>
      <c r="G90" s="162">
        <f t="shared" si="78"/>
        <v>1.972</v>
      </c>
      <c r="H90" s="163">
        <f t="shared" si="79"/>
        <v>2.5</v>
      </c>
      <c r="I90" s="164">
        <f t="shared" si="80"/>
        <v>6604.3710000000001</v>
      </c>
      <c r="J90" s="165">
        <f t="shared" si="81"/>
        <v>1.6898982563825882E-2</v>
      </c>
      <c r="K90" s="165">
        <f t="shared" si="82"/>
        <v>0.33763090700200976</v>
      </c>
      <c r="L90" s="165">
        <f t="shared" si="83"/>
        <v>0.17231012612707552</v>
      </c>
      <c r="M90" s="166">
        <f t="shared" si="84"/>
        <v>13.743</v>
      </c>
      <c r="N90" s="167">
        <f t="shared" si="85"/>
        <v>0</v>
      </c>
      <c r="O90" s="167">
        <f t="shared" si="86"/>
        <v>11.068</v>
      </c>
      <c r="P90" s="168">
        <f t="shared" si="87"/>
        <v>0</v>
      </c>
      <c r="Q90" s="169">
        <f t="shared" si="88"/>
        <v>72</v>
      </c>
      <c r="R90" s="170">
        <f t="shared" si="89"/>
        <v>24.341271132235054</v>
      </c>
      <c r="S90" s="142">
        <f t="shared" si="90"/>
        <v>0</v>
      </c>
      <c r="T90" s="142">
        <f t="shared" si="91"/>
        <v>731</v>
      </c>
      <c r="U90" t="s">
        <v>118</v>
      </c>
      <c r="V90" t="s">
        <v>122</v>
      </c>
      <c r="W90" t="s">
        <v>118</v>
      </c>
      <c r="X90" s="4" t="s">
        <v>122</v>
      </c>
      <c r="Y90" s="4" t="s">
        <v>294</v>
      </c>
      <c r="Z90" s="4" t="s">
        <v>142</v>
      </c>
      <c r="AA90" s="4" t="s">
        <v>48</v>
      </c>
      <c r="AB90" s="4">
        <v>507</v>
      </c>
      <c r="AC90" s="4">
        <v>6604.3710000000001</v>
      </c>
      <c r="AD90" s="4">
        <v>3349.799</v>
      </c>
      <c r="AE90" s="4">
        <v>1.972</v>
      </c>
      <c r="AF90" s="4">
        <v>2.5</v>
      </c>
      <c r="AG90" s="4">
        <v>13.743</v>
      </c>
      <c r="AH90" s="4">
        <v>420.35098699999998</v>
      </c>
      <c r="AI90" s="4">
        <v>7.103504</v>
      </c>
      <c r="AJ90" s="4">
        <v>141.923485</v>
      </c>
      <c r="AK90" s="4">
        <v>1138</v>
      </c>
      <c r="AL90" s="4">
        <v>0</v>
      </c>
      <c r="AM90" s="4">
        <v>731</v>
      </c>
      <c r="AN90" s="4">
        <v>72</v>
      </c>
      <c r="AO90" s="4">
        <v>15.711562000000001</v>
      </c>
      <c r="AP90" s="4">
        <v>209.4</v>
      </c>
      <c r="AQ90" s="4">
        <v>0</v>
      </c>
      <c r="AR90" s="4">
        <v>7</v>
      </c>
      <c r="AS90" s="4">
        <v>2980</v>
      </c>
      <c r="AT90" s="4">
        <v>0</v>
      </c>
      <c r="AU90" s="4">
        <v>11.068</v>
      </c>
      <c r="AV90" s="4">
        <v>59176</v>
      </c>
      <c r="AW90" s="4">
        <v>0</v>
      </c>
      <c r="AX90" s="4">
        <v>0.56000000000000005</v>
      </c>
      <c r="AY90">
        <v>0.78879999999999995</v>
      </c>
      <c r="AZ90" t="s">
        <v>70</v>
      </c>
      <c r="BA90" t="s">
        <v>261</v>
      </c>
      <c r="BB90">
        <v>2</v>
      </c>
      <c r="BC90" t="s">
        <v>778</v>
      </c>
      <c r="BD90">
        <v>11</v>
      </c>
      <c r="BE90">
        <v>160939.86100000003</v>
      </c>
      <c r="BF90">
        <v>4.1036266335535102E-2</v>
      </c>
      <c r="BG90">
        <v>3.2369406885470083E-2</v>
      </c>
      <c r="BH90">
        <v>484811.29299999995</v>
      </c>
      <c r="BI90">
        <v>1.3622560149398171E-2</v>
      </c>
      <c r="BJ90">
        <v>1.0745475445845276E-2</v>
      </c>
      <c r="BK90">
        <v>1</v>
      </c>
      <c r="BL90" t="s">
        <v>67</v>
      </c>
      <c r="BM90">
        <v>-1</v>
      </c>
      <c r="BN90" t="s">
        <v>799</v>
      </c>
    </row>
    <row r="91" spans="1:66">
      <c r="A91" s="143" t="str">
        <f t="shared" si="73"/>
        <v>동화운수</v>
      </c>
      <c r="B91" s="143" t="str">
        <f t="shared" si="92"/>
        <v>45</v>
      </c>
      <c r="C91" s="144" t="str">
        <f t="shared" si="74"/>
        <v>70바1944</v>
      </c>
      <c r="D91" s="132" t="str">
        <f t="shared" si="75"/>
        <v>대형</v>
      </c>
      <c r="E91" s="128" t="str">
        <f t="shared" si="76"/>
        <v>A</v>
      </c>
      <c r="F91" s="151">
        <f t="shared" si="77"/>
        <v>0.95000000000000007</v>
      </c>
      <c r="G91" s="152">
        <f t="shared" si="78"/>
        <v>2.1850000000000001</v>
      </c>
      <c r="H91" s="153">
        <f t="shared" si="79"/>
        <v>2.2999999999999998</v>
      </c>
      <c r="I91" s="154">
        <f t="shared" si="80"/>
        <v>5052.8500000000004</v>
      </c>
      <c r="J91" s="155">
        <f t="shared" si="81"/>
        <v>1.3002739754162102E-2</v>
      </c>
      <c r="K91" s="155">
        <f t="shared" si="82"/>
        <v>0.32300372025217083</v>
      </c>
      <c r="L91" s="155">
        <f t="shared" si="83"/>
        <v>0.12586955876386594</v>
      </c>
      <c r="M91" s="156">
        <f t="shared" si="84"/>
        <v>12.64</v>
      </c>
      <c r="N91" s="157">
        <f t="shared" si="85"/>
        <v>0.02</v>
      </c>
      <c r="O91" s="157">
        <f t="shared" si="86"/>
        <v>15.891999999999999</v>
      </c>
      <c r="P91" s="158">
        <f t="shared" si="87"/>
        <v>0</v>
      </c>
      <c r="Q91" s="159">
        <f t="shared" si="88"/>
        <v>72</v>
      </c>
      <c r="R91" s="160">
        <f t="shared" si="89"/>
        <v>24.667356100600596</v>
      </c>
      <c r="S91" s="145">
        <f t="shared" si="90"/>
        <v>1</v>
      </c>
      <c r="T91" s="145">
        <f t="shared" si="91"/>
        <v>803</v>
      </c>
      <c r="U91" t="s">
        <v>118</v>
      </c>
      <c r="V91" t="s">
        <v>122</v>
      </c>
      <c r="W91" t="s">
        <v>118</v>
      </c>
      <c r="X91" s="4" t="s">
        <v>122</v>
      </c>
      <c r="Y91" s="4" t="s">
        <v>295</v>
      </c>
      <c r="Z91" s="4" t="s">
        <v>142</v>
      </c>
      <c r="AA91" s="4" t="s">
        <v>48</v>
      </c>
      <c r="AB91" s="4">
        <v>507</v>
      </c>
      <c r="AC91" s="4">
        <v>5052.8500000000004</v>
      </c>
      <c r="AD91" s="4">
        <v>2312.1060000000002</v>
      </c>
      <c r="AE91" s="4">
        <v>2.1850000000000001</v>
      </c>
      <c r="AF91" s="4">
        <v>2.2999999999999998</v>
      </c>
      <c r="AG91" s="4">
        <v>12.64</v>
      </c>
      <c r="AH91" s="4">
        <v>308.49629199999998</v>
      </c>
      <c r="AI91" s="4">
        <v>4.0112969999999999</v>
      </c>
      <c r="AJ91" s="4">
        <v>99.645449999999997</v>
      </c>
      <c r="AK91" s="4">
        <v>636</v>
      </c>
      <c r="AL91" s="4">
        <v>1</v>
      </c>
      <c r="AM91" s="4">
        <v>803</v>
      </c>
      <c r="AN91" s="4">
        <v>72</v>
      </c>
      <c r="AO91" s="4">
        <v>16.378965000000001</v>
      </c>
      <c r="AP91" s="4">
        <v>206.1</v>
      </c>
      <c r="AQ91" s="4">
        <v>0</v>
      </c>
      <c r="AR91" s="4">
        <v>4</v>
      </c>
      <c r="AS91" s="4">
        <v>1902</v>
      </c>
      <c r="AT91" s="4">
        <v>0.02</v>
      </c>
      <c r="AU91" s="4">
        <v>15.891999999999999</v>
      </c>
      <c r="AV91" s="4">
        <v>46026</v>
      </c>
      <c r="AW91" s="4">
        <v>0</v>
      </c>
      <c r="AX91" s="4">
        <v>0.57999999999999996</v>
      </c>
      <c r="AY91">
        <v>0.95000000000000007</v>
      </c>
      <c r="AZ91" t="s">
        <v>66</v>
      </c>
      <c r="BA91" t="s">
        <v>261</v>
      </c>
      <c r="BB91">
        <v>1</v>
      </c>
      <c r="BC91" t="s">
        <v>266</v>
      </c>
      <c r="BD91">
        <v>7</v>
      </c>
      <c r="BE91">
        <v>160939.86100000003</v>
      </c>
      <c r="BF91">
        <v>3.1395888927728099E-2</v>
      </c>
      <c r="BG91">
        <v>2.9826094481341697E-2</v>
      </c>
      <c r="BH91">
        <v>484811.29299999995</v>
      </c>
      <c r="BI91">
        <v>1.0422302600942096E-2</v>
      </c>
      <c r="BJ91">
        <v>9.9011874708949919E-3</v>
      </c>
      <c r="BK91">
        <v>1</v>
      </c>
      <c r="BL91" t="s">
        <v>66</v>
      </c>
      <c r="BM91">
        <v>0</v>
      </c>
      <c r="BN91" t="s">
        <v>800</v>
      </c>
    </row>
    <row r="92" spans="1:66">
      <c r="A92" s="140" t="str">
        <f t="shared" si="73"/>
        <v>동화운수</v>
      </c>
      <c r="B92" s="140" t="str">
        <f t="shared" si="92"/>
        <v>45</v>
      </c>
      <c r="C92" s="141" t="str">
        <f t="shared" si="74"/>
        <v>70바1946</v>
      </c>
      <c r="D92" s="115" t="str">
        <f t="shared" si="75"/>
        <v>대형</v>
      </c>
      <c r="E92" s="111" t="str">
        <f t="shared" si="76"/>
        <v>D</v>
      </c>
      <c r="F92" s="161">
        <f t="shared" si="77"/>
        <v>0.81826086956521737</v>
      </c>
      <c r="G92" s="162">
        <f t="shared" si="78"/>
        <v>1.8819999999999999</v>
      </c>
      <c r="H92" s="163">
        <f t="shared" si="79"/>
        <v>2.2999999999999998</v>
      </c>
      <c r="I92" s="164">
        <f t="shared" si="80"/>
        <v>4733.866</v>
      </c>
      <c r="J92" s="165">
        <f t="shared" si="81"/>
        <v>9.5839774857913798E-3</v>
      </c>
      <c r="K92" s="165">
        <f t="shared" si="82"/>
        <v>0.32782666960937923</v>
      </c>
      <c r="L92" s="165">
        <f t="shared" si="83"/>
        <v>0.15674292428218289</v>
      </c>
      <c r="M92" s="166">
        <f t="shared" si="84"/>
        <v>15.06</v>
      </c>
      <c r="N92" s="167">
        <f t="shared" si="85"/>
        <v>2.1000000000000001E-2</v>
      </c>
      <c r="O92" s="167">
        <f t="shared" si="86"/>
        <v>10.478</v>
      </c>
      <c r="P92" s="168">
        <f t="shared" si="87"/>
        <v>0</v>
      </c>
      <c r="Q92" s="169">
        <f t="shared" si="88"/>
        <v>72</v>
      </c>
      <c r="R92" s="170">
        <f t="shared" si="89"/>
        <v>23.856428934486647</v>
      </c>
      <c r="S92" s="142">
        <f t="shared" si="90"/>
        <v>1</v>
      </c>
      <c r="T92" s="142">
        <f t="shared" si="91"/>
        <v>496</v>
      </c>
      <c r="U92" t="s">
        <v>118</v>
      </c>
      <c r="V92" t="s">
        <v>122</v>
      </c>
      <c r="W92" t="s">
        <v>118</v>
      </c>
      <c r="X92" s="4" t="s">
        <v>122</v>
      </c>
      <c r="Y92" s="4" t="s">
        <v>296</v>
      </c>
      <c r="Z92" s="4" t="s">
        <v>142</v>
      </c>
      <c r="AA92" s="4" t="s">
        <v>48</v>
      </c>
      <c r="AB92" s="4">
        <v>507</v>
      </c>
      <c r="AC92" s="4">
        <v>4733.866</v>
      </c>
      <c r="AD92" s="4">
        <v>2515.7330000000002</v>
      </c>
      <c r="AE92" s="4">
        <v>1.8819999999999999</v>
      </c>
      <c r="AF92" s="4">
        <v>2.2999999999999998</v>
      </c>
      <c r="AG92" s="4">
        <v>15.06</v>
      </c>
      <c r="AH92" s="4">
        <v>299.478792</v>
      </c>
      <c r="AI92" s="4">
        <v>2.8701979999999998</v>
      </c>
      <c r="AJ92" s="4">
        <v>98.177135000000007</v>
      </c>
      <c r="AK92" s="4">
        <v>742</v>
      </c>
      <c r="AL92" s="4">
        <v>1</v>
      </c>
      <c r="AM92" s="4">
        <v>496</v>
      </c>
      <c r="AN92" s="4">
        <v>72</v>
      </c>
      <c r="AO92" s="4">
        <v>15.807015</v>
      </c>
      <c r="AP92" s="4">
        <v>192.4</v>
      </c>
      <c r="AQ92" s="4">
        <v>0</v>
      </c>
      <c r="AR92" s="4">
        <v>2</v>
      </c>
      <c r="AS92" s="4">
        <v>927</v>
      </c>
      <c r="AT92" s="4">
        <v>2.1000000000000001E-2</v>
      </c>
      <c r="AU92" s="4">
        <v>10.478</v>
      </c>
      <c r="AV92" s="4">
        <v>36015</v>
      </c>
      <c r="AW92" s="4">
        <v>0</v>
      </c>
      <c r="AX92" s="4">
        <v>0.57999999999999996</v>
      </c>
      <c r="AY92">
        <v>0.81826086956521737</v>
      </c>
      <c r="AZ92" t="s">
        <v>67</v>
      </c>
      <c r="BA92" t="s">
        <v>261</v>
      </c>
      <c r="BB92">
        <v>9</v>
      </c>
      <c r="BC92" t="s">
        <v>891</v>
      </c>
      <c r="BD92">
        <v>12</v>
      </c>
      <c r="BE92">
        <v>160939.86100000003</v>
      </c>
      <c r="BF92">
        <v>2.9413881499499982E-2</v>
      </c>
      <c r="BG92">
        <v>2.4068228253069115E-2</v>
      </c>
      <c r="BH92">
        <v>484811.29299999995</v>
      </c>
      <c r="BI92">
        <v>9.7643476304088497E-3</v>
      </c>
      <c r="BJ92">
        <v>7.9897835827954147E-3</v>
      </c>
      <c r="BK92">
        <v>1</v>
      </c>
      <c r="BL92" t="s">
        <v>69</v>
      </c>
      <c r="BM92">
        <v>-1</v>
      </c>
      <c r="BN92" t="s">
        <v>799</v>
      </c>
    </row>
    <row r="93" spans="1:66">
      <c r="A93" s="143" t="str">
        <f t="shared" si="73"/>
        <v>동화운수</v>
      </c>
      <c r="B93" s="143" t="str">
        <f t="shared" si="92"/>
        <v>45</v>
      </c>
      <c r="C93" s="144" t="str">
        <f t="shared" si="74"/>
        <v>70바1947</v>
      </c>
      <c r="D93" s="132" t="str">
        <f t="shared" si="75"/>
        <v>대형</v>
      </c>
      <c r="E93" s="128" t="str">
        <f t="shared" si="76"/>
        <v>D</v>
      </c>
      <c r="F93" s="151">
        <f t="shared" si="77"/>
        <v>0.84434782608695658</v>
      </c>
      <c r="G93" s="152">
        <f t="shared" si="78"/>
        <v>1.9419999999999999</v>
      </c>
      <c r="H93" s="153">
        <f t="shared" si="79"/>
        <v>2.2999999999999998</v>
      </c>
      <c r="I93" s="154">
        <f t="shared" si="80"/>
        <v>4927.0150000000003</v>
      </c>
      <c r="J93" s="155">
        <f t="shared" si="81"/>
        <v>1.0511438107841728E-2</v>
      </c>
      <c r="K93" s="155">
        <f t="shared" si="82"/>
        <v>0.33968304317516712</v>
      </c>
      <c r="L93" s="155">
        <f t="shared" si="83"/>
        <v>0.18185453058291887</v>
      </c>
      <c r="M93" s="156">
        <f t="shared" si="84"/>
        <v>14.311</v>
      </c>
      <c r="N93" s="157">
        <f t="shared" si="85"/>
        <v>4.1000000000000002E-2</v>
      </c>
      <c r="O93" s="157">
        <f t="shared" si="86"/>
        <v>23.827999999999999</v>
      </c>
      <c r="P93" s="158">
        <f t="shared" si="87"/>
        <v>0</v>
      </c>
      <c r="Q93" s="159">
        <f t="shared" si="88"/>
        <v>72</v>
      </c>
      <c r="R93" s="160">
        <f t="shared" si="89"/>
        <v>24.6333895834847</v>
      </c>
      <c r="S93" s="145">
        <f t="shared" si="90"/>
        <v>2</v>
      </c>
      <c r="T93" s="145">
        <f t="shared" si="91"/>
        <v>1174</v>
      </c>
      <c r="U93" t="s">
        <v>118</v>
      </c>
      <c r="V93" t="s">
        <v>122</v>
      </c>
      <c r="W93" t="s">
        <v>118</v>
      </c>
      <c r="X93" s="4" t="s">
        <v>122</v>
      </c>
      <c r="Y93" s="4" t="s">
        <v>297</v>
      </c>
      <c r="Z93" s="4" t="s">
        <v>142</v>
      </c>
      <c r="AA93" s="4" t="s">
        <v>48</v>
      </c>
      <c r="AB93" s="4">
        <v>507</v>
      </c>
      <c r="AC93" s="4">
        <v>4927.0150000000003</v>
      </c>
      <c r="AD93" s="4">
        <v>2537.2930000000001</v>
      </c>
      <c r="AE93" s="4">
        <v>1.9419999999999999</v>
      </c>
      <c r="AF93" s="4">
        <v>2.2999999999999998</v>
      </c>
      <c r="AG93" s="4">
        <v>14.311</v>
      </c>
      <c r="AH93" s="4">
        <v>307.80545599999999</v>
      </c>
      <c r="AI93" s="4">
        <v>3.2354780000000001</v>
      </c>
      <c r="AJ93" s="4">
        <v>104.55629399999999</v>
      </c>
      <c r="AK93" s="4">
        <v>896</v>
      </c>
      <c r="AL93" s="4">
        <v>2</v>
      </c>
      <c r="AM93" s="4">
        <v>1174</v>
      </c>
      <c r="AN93" s="4">
        <v>72</v>
      </c>
      <c r="AO93" s="4">
        <v>16.006912</v>
      </c>
      <c r="AP93" s="4">
        <v>230.5</v>
      </c>
      <c r="AQ93" s="4">
        <v>0</v>
      </c>
      <c r="AR93" s="4">
        <v>5</v>
      </c>
      <c r="AS93" s="4">
        <v>1830</v>
      </c>
      <c r="AT93" s="4">
        <v>4.1000000000000002E-2</v>
      </c>
      <c r="AU93" s="4">
        <v>23.827999999999999</v>
      </c>
      <c r="AV93" s="4">
        <v>37751</v>
      </c>
      <c r="AW93" s="4">
        <v>0</v>
      </c>
      <c r="AX93" s="4">
        <v>0.56000000000000005</v>
      </c>
      <c r="AY93">
        <v>0.84434782608695658</v>
      </c>
      <c r="AZ93" t="s">
        <v>67</v>
      </c>
      <c r="BA93" t="s">
        <v>261</v>
      </c>
      <c r="BB93">
        <v>2</v>
      </c>
      <c r="BC93" t="s">
        <v>277</v>
      </c>
      <c r="BD93">
        <v>20</v>
      </c>
      <c r="BE93">
        <v>160939.86100000003</v>
      </c>
      <c r="BF93">
        <v>3.0614013019434626E-2</v>
      </c>
      <c r="BG93">
        <v>2.5848875340757412E-2</v>
      </c>
      <c r="BH93">
        <v>484811.29299999995</v>
      </c>
      <c r="BI93">
        <v>1.0162748003479369E-2</v>
      </c>
      <c r="BJ93">
        <v>8.5808941838073638E-3</v>
      </c>
      <c r="BK93">
        <v>1</v>
      </c>
      <c r="BL93" t="s">
        <v>68</v>
      </c>
      <c r="BM93">
        <v>-2</v>
      </c>
      <c r="BN93" t="s">
        <v>799</v>
      </c>
    </row>
    <row r="94" spans="1:66">
      <c r="A94" s="140" t="str">
        <f t="shared" si="73"/>
        <v>동화운수</v>
      </c>
      <c r="B94" s="140" t="str">
        <f t="shared" si="92"/>
        <v>급행95</v>
      </c>
      <c r="C94" s="141" t="str">
        <f t="shared" si="74"/>
        <v>70바1804</v>
      </c>
      <c r="D94" s="115" t="str">
        <f t="shared" si="75"/>
        <v>대형</v>
      </c>
      <c r="E94" s="111" t="str">
        <f t="shared" si="76"/>
        <v>C</v>
      </c>
      <c r="F94" s="161">
        <f t="shared" si="77"/>
        <v>0.86153846153846159</v>
      </c>
      <c r="G94" s="162">
        <f t="shared" si="78"/>
        <v>2.2400000000000002</v>
      </c>
      <c r="H94" s="163">
        <f t="shared" si="79"/>
        <v>2.6</v>
      </c>
      <c r="I94" s="164">
        <f t="shared" si="80"/>
        <v>6267.2110000000002</v>
      </c>
      <c r="J94" s="165">
        <f t="shared" si="81"/>
        <v>1.7412633266017625E-2</v>
      </c>
      <c r="K94" s="165">
        <f t="shared" si="82"/>
        <v>0.37776305755769379</v>
      </c>
      <c r="L94" s="165">
        <f t="shared" si="83"/>
        <v>0.13913685050654909</v>
      </c>
      <c r="M94" s="166">
        <f t="shared" si="84"/>
        <v>13.179</v>
      </c>
      <c r="N94" s="167">
        <f t="shared" si="85"/>
        <v>6.4000000000000001E-2</v>
      </c>
      <c r="O94" s="167">
        <f t="shared" si="86"/>
        <v>15.94</v>
      </c>
      <c r="P94" s="168">
        <f t="shared" si="87"/>
        <v>0</v>
      </c>
      <c r="Q94" s="169">
        <f t="shared" si="88"/>
        <v>73</v>
      </c>
      <c r="R94" s="170">
        <f t="shared" si="89"/>
        <v>26.90138380446221</v>
      </c>
      <c r="S94" s="142">
        <f t="shared" si="90"/>
        <v>4</v>
      </c>
      <c r="T94" s="142">
        <f t="shared" si="91"/>
        <v>999</v>
      </c>
      <c r="U94" t="s">
        <v>118</v>
      </c>
      <c r="V94" t="s">
        <v>123</v>
      </c>
      <c r="W94" t="s">
        <v>118</v>
      </c>
      <c r="X94" s="4" t="s">
        <v>123</v>
      </c>
      <c r="Y94" s="4" t="s">
        <v>298</v>
      </c>
      <c r="Z94" s="4" t="s">
        <v>142</v>
      </c>
      <c r="AA94" s="4" t="s">
        <v>48</v>
      </c>
      <c r="AB94" s="4">
        <v>507</v>
      </c>
      <c r="AC94" s="4">
        <v>6267.2110000000002</v>
      </c>
      <c r="AD94" s="4">
        <v>2798.1860000000001</v>
      </c>
      <c r="AE94" s="4">
        <v>2.2400000000000002</v>
      </c>
      <c r="AF94" s="4">
        <v>2.6</v>
      </c>
      <c r="AG94" s="4">
        <v>13.179</v>
      </c>
      <c r="AH94" s="4">
        <v>385.185968</v>
      </c>
      <c r="AI94" s="4">
        <v>6.7071019999999999</v>
      </c>
      <c r="AJ94" s="4">
        <v>145.509029</v>
      </c>
      <c r="AK94" s="4">
        <v>872</v>
      </c>
      <c r="AL94" s="4">
        <v>4</v>
      </c>
      <c r="AM94" s="4">
        <v>999</v>
      </c>
      <c r="AN94" s="4">
        <v>73</v>
      </c>
      <c r="AO94" s="4">
        <v>16.270610000000001</v>
      </c>
      <c r="AP94" s="4">
        <v>3178.3</v>
      </c>
      <c r="AQ94" s="4">
        <v>0</v>
      </c>
      <c r="AR94" s="4">
        <v>5</v>
      </c>
      <c r="AS94" s="4">
        <v>1066</v>
      </c>
      <c r="AT94" s="4">
        <v>6.4000000000000001E-2</v>
      </c>
      <c r="AU94" s="4">
        <v>15.94</v>
      </c>
      <c r="AV94" s="4">
        <v>53840</v>
      </c>
      <c r="AW94" s="4">
        <v>0</v>
      </c>
      <c r="AX94" s="4">
        <v>0.56000000000000005</v>
      </c>
      <c r="AY94">
        <v>0.86153846153846159</v>
      </c>
      <c r="AZ94" t="s">
        <v>69</v>
      </c>
      <c r="BA94" t="s">
        <v>299</v>
      </c>
      <c r="BB94">
        <v>2</v>
      </c>
      <c r="BC94" t="s">
        <v>892</v>
      </c>
      <c r="BD94">
        <v>7</v>
      </c>
      <c r="BE94">
        <v>58043.817999999999</v>
      </c>
      <c r="BF94">
        <v>0.10797378973243973</v>
      </c>
      <c r="BG94">
        <v>9.3023572692563464E-2</v>
      </c>
      <c r="BH94">
        <v>484811.29299999995</v>
      </c>
      <c r="BI94">
        <v>1.2927114303007791E-2</v>
      </c>
      <c r="BJ94">
        <v>1.1137206168745174E-2</v>
      </c>
      <c r="BK94">
        <v>1</v>
      </c>
      <c r="BL94" t="s">
        <v>70</v>
      </c>
      <c r="BM94">
        <v>2</v>
      </c>
      <c r="BN94" t="s">
        <v>805</v>
      </c>
    </row>
    <row r="95" spans="1:66">
      <c r="A95" s="143" t="str">
        <f t="shared" si="73"/>
        <v>동화운수</v>
      </c>
      <c r="B95" s="143" t="str">
        <f t="shared" si="92"/>
        <v>급행95</v>
      </c>
      <c r="C95" s="144" t="str">
        <f t="shared" si="74"/>
        <v>70바1805</v>
      </c>
      <c r="D95" s="132" t="str">
        <f t="shared" si="75"/>
        <v>대형</v>
      </c>
      <c r="E95" s="128" t="str">
        <f t="shared" si="76"/>
        <v>F</v>
      </c>
      <c r="F95" s="151">
        <f t="shared" si="77"/>
        <v>0.77880000000000005</v>
      </c>
      <c r="G95" s="152">
        <f t="shared" si="78"/>
        <v>1.9470000000000001</v>
      </c>
      <c r="H95" s="153">
        <f t="shared" si="79"/>
        <v>2.5</v>
      </c>
      <c r="I95" s="154">
        <f t="shared" si="80"/>
        <v>5666.45</v>
      </c>
      <c r="J95" s="155">
        <f t="shared" si="81"/>
        <v>1.2787463442371062E-2</v>
      </c>
      <c r="K95" s="155">
        <f t="shared" si="82"/>
        <v>0.38750786117396269</v>
      </c>
      <c r="L95" s="155">
        <f t="shared" si="83"/>
        <v>0.14382902875698189</v>
      </c>
      <c r="M95" s="156">
        <f t="shared" si="84"/>
        <v>16.062999999999999</v>
      </c>
      <c r="N95" s="157">
        <f t="shared" si="85"/>
        <v>0.26500000000000001</v>
      </c>
      <c r="O95" s="157">
        <f t="shared" si="86"/>
        <v>8.0649999999999995</v>
      </c>
      <c r="P95" s="158">
        <f t="shared" si="87"/>
        <v>0</v>
      </c>
      <c r="Q95" s="159">
        <f t="shared" si="88"/>
        <v>75</v>
      </c>
      <c r="R95" s="160">
        <f t="shared" si="89"/>
        <v>26.728490960989873</v>
      </c>
      <c r="S95" s="145">
        <f t="shared" si="90"/>
        <v>15</v>
      </c>
      <c r="T95" s="145">
        <f t="shared" si="91"/>
        <v>457</v>
      </c>
      <c r="U95" t="s">
        <v>118</v>
      </c>
      <c r="V95" t="s">
        <v>123</v>
      </c>
      <c r="W95" t="s">
        <v>118</v>
      </c>
      <c r="X95" s="4" t="s">
        <v>123</v>
      </c>
      <c r="Y95" s="4" t="s">
        <v>301</v>
      </c>
      <c r="Z95" s="4" t="s">
        <v>142</v>
      </c>
      <c r="AA95" s="4" t="s">
        <v>48</v>
      </c>
      <c r="AB95" s="4">
        <v>507</v>
      </c>
      <c r="AC95" s="4">
        <v>5666.45</v>
      </c>
      <c r="AD95" s="4">
        <v>2910.0720000000001</v>
      </c>
      <c r="AE95" s="4">
        <v>1.9470000000000001</v>
      </c>
      <c r="AF95" s="4">
        <v>2.5</v>
      </c>
      <c r="AG95" s="4">
        <v>16.062999999999999</v>
      </c>
      <c r="AH95" s="4">
        <v>353.50795099999999</v>
      </c>
      <c r="AI95" s="4">
        <v>4.5204700000000004</v>
      </c>
      <c r="AJ95" s="4">
        <v>136.98711</v>
      </c>
      <c r="AK95" s="4">
        <v>815</v>
      </c>
      <c r="AL95" s="4">
        <v>15</v>
      </c>
      <c r="AM95" s="4">
        <v>457</v>
      </c>
      <c r="AN95" s="4">
        <v>75</v>
      </c>
      <c r="AO95" s="4">
        <v>16.029199999999999</v>
      </c>
      <c r="AP95" s="4">
        <v>3893.1</v>
      </c>
      <c r="AQ95" s="4">
        <v>0</v>
      </c>
      <c r="AR95" s="4">
        <v>16</v>
      </c>
      <c r="AS95" s="4">
        <v>1928</v>
      </c>
      <c r="AT95" s="4">
        <v>0.26500000000000001</v>
      </c>
      <c r="AU95" s="4">
        <v>8.0649999999999995</v>
      </c>
      <c r="AV95" s="4">
        <v>45521</v>
      </c>
      <c r="AW95" s="4">
        <v>0</v>
      </c>
      <c r="AX95" s="4">
        <v>0.56000000000000005</v>
      </c>
      <c r="AY95">
        <v>0.77880000000000005</v>
      </c>
      <c r="AZ95" t="s">
        <v>70</v>
      </c>
      <c r="BA95" t="s">
        <v>299</v>
      </c>
      <c r="BB95">
        <v>1</v>
      </c>
      <c r="BC95" t="s">
        <v>300</v>
      </c>
      <c r="BD95">
        <v>5</v>
      </c>
      <c r="BE95">
        <v>58043.817999999999</v>
      </c>
      <c r="BF95">
        <v>9.7623660800535209E-2</v>
      </c>
      <c r="BG95">
        <v>7.6029307031456828E-2</v>
      </c>
      <c r="BH95">
        <v>484811.29299999995</v>
      </c>
      <c r="BI95">
        <v>1.1687949686436038E-2</v>
      </c>
      <c r="BJ95">
        <v>9.1025752157963876E-3</v>
      </c>
      <c r="BK95">
        <v>1</v>
      </c>
      <c r="BL95" t="s">
        <v>70</v>
      </c>
      <c r="BM95">
        <v>0</v>
      </c>
      <c r="BN95" t="s">
        <v>800</v>
      </c>
    </row>
    <row r="96" spans="1:66">
      <c r="A96" s="140" t="str">
        <f t="shared" si="73"/>
        <v>동화운수</v>
      </c>
      <c r="B96" s="140" t="str">
        <f t="shared" si="92"/>
        <v>급행95</v>
      </c>
      <c r="C96" s="141" t="str">
        <f t="shared" si="74"/>
        <v>70바1812</v>
      </c>
      <c r="D96" s="115" t="str">
        <f t="shared" si="75"/>
        <v>대형</v>
      </c>
      <c r="E96" s="111" t="str">
        <f t="shared" si="76"/>
        <v>D</v>
      </c>
      <c r="F96" s="161">
        <f t="shared" si="77"/>
        <v>0.82192307692307687</v>
      </c>
      <c r="G96" s="162">
        <f t="shared" si="78"/>
        <v>2.137</v>
      </c>
      <c r="H96" s="163">
        <f t="shared" si="79"/>
        <v>2.6</v>
      </c>
      <c r="I96" s="164">
        <f t="shared" si="80"/>
        <v>6377.4780000000001</v>
      </c>
      <c r="J96" s="165">
        <f t="shared" si="81"/>
        <v>2.1659734333186603E-2</v>
      </c>
      <c r="K96" s="165">
        <f t="shared" si="82"/>
        <v>0.36164848452600395</v>
      </c>
      <c r="L96" s="165">
        <f t="shared" si="83"/>
        <v>0.18957337053926332</v>
      </c>
      <c r="M96" s="166">
        <f t="shared" si="84"/>
        <v>14.012</v>
      </c>
      <c r="N96" s="167">
        <f t="shared" si="85"/>
        <v>0.14099999999999999</v>
      </c>
      <c r="O96" s="167">
        <f t="shared" si="86"/>
        <v>6.68</v>
      </c>
      <c r="P96" s="168">
        <f t="shared" si="87"/>
        <v>0</v>
      </c>
      <c r="Q96" s="169">
        <f t="shared" si="88"/>
        <v>76</v>
      </c>
      <c r="R96" s="170">
        <f t="shared" si="89"/>
        <v>26.73246437133901</v>
      </c>
      <c r="S96" s="142">
        <f t="shared" si="90"/>
        <v>9</v>
      </c>
      <c r="T96" s="142">
        <f t="shared" si="91"/>
        <v>426</v>
      </c>
      <c r="U96" t="s">
        <v>118</v>
      </c>
      <c r="V96" t="s">
        <v>123</v>
      </c>
      <c r="W96" t="s">
        <v>118</v>
      </c>
      <c r="X96" s="4" t="s">
        <v>123</v>
      </c>
      <c r="Y96" s="4" t="s">
        <v>302</v>
      </c>
      <c r="Z96" s="4" t="s">
        <v>142</v>
      </c>
      <c r="AA96" s="4" t="s">
        <v>48</v>
      </c>
      <c r="AB96" s="4">
        <v>507</v>
      </c>
      <c r="AC96" s="4">
        <v>6377.4780000000001</v>
      </c>
      <c r="AD96" s="4">
        <v>2983.8</v>
      </c>
      <c r="AE96" s="4">
        <v>2.137</v>
      </c>
      <c r="AF96" s="4">
        <v>2.6</v>
      </c>
      <c r="AG96" s="4">
        <v>14.012</v>
      </c>
      <c r="AH96" s="4">
        <v>386.84929699999998</v>
      </c>
      <c r="AI96" s="4">
        <v>8.3790530000000008</v>
      </c>
      <c r="AJ96" s="4">
        <v>139.90346199999999</v>
      </c>
      <c r="AK96" s="4">
        <v>1209</v>
      </c>
      <c r="AL96" s="4">
        <v>9</v>
      </c>
      <c r="AM96" s="4">
        <v>426</v>
      </c>
      <c r="AN96" s="4">
        <v>76</v>
      </c>
      <c r="AO96" s="4">
        <v>16.485690999999999</v>
      </c>
      <c r="AP96" s="4">
        <v>212.9</v>
      </c>
      <c r="AQ96" s="4">
        <v>0</v>
      </c>
      <c r="AR96" s="4">
        <v>7</v>
      </c>
      <c r="AS96" s="4">
        <v>1679</v>
      </c>
      <c r="AT96" s="4">
        <v>0.14099999999999999</v>
      </c>
      <c r="AU96" s="4">
        <v>6.68</v>
      </c>
      <c r="AV96" s="4">
        <v>51352</v>
      </c>
      <c r="AW96" s="4">
        <v>0</v>
      </c>
      <c r="AX96" s="4">
        <v>0.56000000000000005</v>
      </c>
      <c r="AY96">
        <v>0.82192307692307687</v>
      </c>
      <c r="AZ96" t="s">
        <v>67</v>
      </c>
      <c r="BA96" t="s">
        <v>299</v>
      </c>
      <c r="BB96">
        <v>1</v>
      </c>
      <c r="BC96" t="s">
        <v>736</v>
      </c>
      <c r="BD96">
        <v>6</v>
      </c>
      <c r="BE96">
        <v>58043.817999999999</v>
      </c>
      <c r="BF96">
        <v>0.10987350969917245</v>
      </c>
      <c r="BG96">
        <v>9.0307573164281355E-2</v>
      </c>
      <c r="BH96">
        <v>484811.29299999995</v>
      </c>
      <c r="BI96">
        <v>1.3154557437258378E-2</v>
      </c>
      <c r="BJ96">
        <v>1.081203432439275E-2</v>
      </c>
      <c r="BK96">
        <v>1</v>
      </c>
      <c r="BL96" t="s">
        <v>69</v>
      </c>
      <c r="BM96">
        <v>-1</v>
      </c>
      <c r="BN96" t="s">
        <v>799</v>
      </c>
    </row>
    <row r="97" spans="1:66">
      <c r="A97" s="143" t="str">
        <f t="shared" si="73"/>
        <v>동화운수</v>
      </c>
      <c r="B97" s="143" t="str">
        <f t="shared" si="92"/>
        <v>급행95</v>
      </c>
      <c r="C97" s="144" t="str">
        <f t="shared" si="74"/>
        <v>70바1864</v>
      </c>
      <c r="D97" s="132" t="str">
        <f t="shared" si="75"/>
        <v>대형</v>
      </c>
      <c r="E97" s="128" t="str">
        <f t="shared" si="76"/>
        <v>F</v>
      </c>
      <c r="F97" s="151">
        <f t="shared" si="77"/>
        <v>0.74653846153846148</v>
      </c>
      <c r="G97" s="152">
        <f t="shared" si="78"/>
        <v>1.9410000000000001</v>
      </c>
      <c r="H97" s="153">
        <f t="shared" si="79"/>
        <v>2.6</v>
      </c>
      <c r="I97" s="154">
        <f t="shared" si="80"/>
        <v>5275.866</v>
      </c>
      <c r="J97" s="155">
        <f t="shared" si="81"/>
        <v>3.7569100068872048E-2</v>
      </c>
      <c r="K97" s="155">
        <f t="shared" si="82"/>
        <v>0.37125113104588403</v>
      </c>
      <c r="L97" s="155">
        <f t="shared" si="83"/>
        <v>0.14443126493356731</v>
      </c>
      <c r="M97" s="156">
        <f t="shared" si="84"/>
        <v>14.930999999999999</v>
      </c>
      <c r="N97" s="157">
        <f t="shared" si="85"/>
        <v>0.22700000000000001</v>
      </c>
      <c r="O97" s="157">
        <f t="shared" si="86"/>
        <v>11.96</v>
      </c>
      <c r="P97" s="158">
        <f t="shared" si="87"/>
        <v>0</v>
      </c>
      <c r="Q97" s="159">
        <f t="shared" si="88"/>
        <v>79</v>
      </c>
      <c r="R97" s="160">
        <f t="shared" si="89"/>
        <v>26.775408578320885</v>
      </c>
      <c r="S97" s="145">
        <f t="shared" si="90"/>
        <v>12</v>
      </c>
      <c r="T97" s="145">
        <f t="shared" si="91"/>
        <v>631</v>
      </c>
      <c r="U97" t="s">
        <v>118</v>
      </c>
      <c r="V97" t="s">
        <v>123</v>
      </c>
      <c r="W97" t="s">
        <v>118</v>
      </c>
      <c r="X97" s="4" t="s">
        <v>123</v>
      </c>
      <c r="Y97" s="4" t="s">
        <v>303</v>
      </c>
      <c r="Z97" s="4" t="s">
        <v>142</v>
      </c>
      <c r="AA97" s="4" t="s">
        <v>48</v>
      </c>
      <c r="AB97" s="4">
        <v>507</v>
      </c>
      <c r="AC97" s="4">
        <v>5275.866</v>
      </c>
      <c r="AD97" s="4">
        <v>2717.6489999999999</v>
      </c>
      <c r="AE97" s="4">
        <v>1.9410000000000001</v>
      </c>
      <c r="AF97" s="4">
        <v>2.6</v>
      </c>
      <c r="AG97" s="4">
        <v>14.930999999999999</v>
      </c>
      <c r="AH97" s="4">
        <v>333.30212799999998</v>
      </c>
      <c r="AI97" s="4">
        <v>12.521860999999999</v>
      </c>
      <c r="AJ97" s="4">
        <v>123.738792</v>
      </c>
      <c r="AK97" s="4">
        <v>762</v>
      </c>
      <c r="AL97" s="4">
        <v>12</v>
      </c>
      <c r="AM97" s="4">
        <v>631</v>
      </c>
      <c r="AN97" s="4">
        <v>79</v>
      </c>
      <c r="AO97" s="4">
        <v>15.829079</v>
      </c>
      <c r="AP97" s="4">
        <v>6670.3</v>
      </c>
      <c r="AQ97" s="4">
        <v>0</v>
      </c>
      <c r="AR97" s="4">
        <v>32</v>
      </c>
      <c r="AS97" s="4">
        <v>9415</v>
      </c>
      <c r="AT97" s="4">
        <v>0.22700000000000001</v>
      </c>
      <c r="AU97" s="4">
        <v>11.96</v>
      </c>
      <c r="AV97" s="4">
        <v>9182</v>
      </c>
      <c r="AW97" s="4">
        <v>0</v>
      </c>
      <c r="AX97" s="4">
        <v>0.53</v>
      </c>
      <c r="AY97">
        <v>0.74653846153846148</v>
      </c>
      <c r="AZ97" t="s">
        <v>70</v>
      </c>
      <c r="BA97" t="s">
        <v>299</v>
      </c>
      <c r="BB97">
        <v>3</v>
      </c>
      <c r="BC97" t="s">
        <v>893</v>
      </c>
      <c r="BD97">
        <v>4</v>
      </c>
      <c r="BE97">
        <v>58043.817999999999</v>
      </c>
      <c r="BF97">
        <v>9.0894537640511516E-2</v>
      </c>
      <c r="BG97">
        <v>6.7856268292397243E-2</v>
      </c>
      <c r="BH97">
        <v>484811.29299999995</v>
      </c>
      <c r="BI97">
        <v>1.0882308387152196E-2</v>
      </c>
      <c r="BJ97">
        <v>8.1240617613316957E-3</v>
      </c>
      <c r="BK97">
        <v>1</v>
      </c>
      <c r="BL97" t="s">
        <v>70</v>
      </c>
      <c r="BM97">
        <v>0</v>
      </c>
      <c r="BN97" t="s">
        <v>800</v>
      </c>
    </row>
    <row r="98" spans="1:66">
      <c r="A98" s="140" t="str">
        <f t="shared" si="73"/>
        <v>동화운수</v>
      </c>
      <c r="B98" s="140" t="str">
        <f t="shared" si="92"/>
        <v>급행95</v>
      </c>
      <c r="C98" s="141" t="str">
        <f t="shared" si="74"/>
        <v>70바1903</v>
      </c>
      <c r="D98" s="115" t="str">
        <f t="shared" si="75"/>
        <v>대형</v>
      </c>
      <c r="E98" s="111" t="str">
        <f t="shared" si="76"/>
        <v>D</v>
      </c>
      <c r="F98" s="161">
        <f t="shared" si="77"/>
        <v>0.81500000000000006</v>
      </c>
      <c r="G98" s="162">
        <f t="shared" si="78"/>
        <v>2.1190000000000002</v>
      </c>
      <c r="H98" s="163">
        <f t="shared" si="79"/>
        <v>2.6</v>
      </c>
      <c r="I98" s="164">
        <f t="shared" si="80"/>
        <v>6129.6710000000003</v>
      </c>
      <c r="J98" s="165">
        <f t="shared" si="81"/>
        <v>1.5099026630754794E-2</v>
      </c>
      <c r="K98" s="165">
        <f t="shared" si="82"/>
        <v>0.36351499012126398</v>
      </c>
      <c r="L98" s="165">
        <f t="shared" si="83"/>
        <v>0.16428287913005443</v>
      </c>
      <c r="M98" s="166">
        <f t="shared" si="84"/>
        <v>14.095000000000001</v>
      </c>
      <c r="N98" s="167">
        <f t="shared" si="85"/>
        <v>0.16300000000000001</v>
      </c>
      <c r="O98" s="167">
        <f t="shared" si="86"/>
        <v>12.218999999999999</v>
      </c>
      <c r="P98" s="168">
        <f t="shared" si="87"/>
        <v>0</v>
      </c>
      <c r="Q98" s="169">
        <f t="shared" si="88"/>
        <v>72</v>
      </c>
      <c r="R98" s="170">
        <f t="shared" si="89"/>
        <v>26.608343430070402</v>
      </c>
      <c r="S98" s="142">
        <f t="shared" si="90"/>
        <v>10</v>
      </c>
      <c r="T98" s="142">
        <f t="shared" si="91"/>
        <v>749</v>
      </c>
      <c r="U98" t="s">
        <v>118</v>
      </c>
      <c r="V98" t="s">
        <v>123</v>
      </c>
      <c r="W98" t="s">
        <v>118</v>
      </c>
      <c r="X98" s="4" t="s">
        <v>123</v>
      </c>
      <c r="Y98" s="4" t="s">
        <v>304</v>
      </c>
      <c r="Z98" s="4" t="s">
        <v>142</v>
      </c>
      <c r="AA98" s="4" t="s">
        <v>48</v>
      </c>
      <c r="AB98" s="4">
        <v>507</v>
      </c>
      <c r="AC98" s="4">
        <v>6129.6710000000003</v>
      </c>
      <c r="AD98" s="4">
        <v>2892.625</v>
      </c>
      <c r="AE98" s="4">
        <v>2.1190000000000002</v>
      </c>
      <c r="AF98" s="4">
        <v>2.6</v>
      </c>
      <c r="AG98" s="4">
        <v>14.095000000000001</v>
      </c>
      <c r="AH98" s="4">
        <v>370.73012299999999</v>
      </c>
      <c r="AI98" s="4">
        <v>5.597664</v>
      </c>
      <c r="AJ98" s="4">
        <v>134.76595699999999</v>
      </c>
      <c r="AK98" s="4">
        <v>1007</v>
      </c>
      <c r="AL98" s="4">
        <v>10</v>
      </c>
      <c r="AM98" s="4">
        <v>749</v>
      </c>
      <c r="AN98" s="4">
        <v>72</v>
      </c>
      <c r="AO98" s="4">
        <v>16.534051000000002</v>
      </c>
      <c r="AP98" s="4">
        <v>3637.6</v>
      </c>
      <c r="AQ98" s="4">
        <v>0</v>
      </c>
      <c r="AR98" s="4">
        <v>0</v>
      </c>
      <c r="AS98" s="4">
        <v>0</v>
      </c>
      <c r="AT98" s="4">
        <v>0.16300000000000001</v>
      </c>
      <c r="AU98" s="4">
        <v>12.218999999999999</v>
      </c>
      <c r="AV98" s="4">
        <v>45401</v>
      </c>
      <c r="AW98" s="4">
        <v>0</v>
      </c>
      <c r="AX98" s="4">
        <v>0.56000000000000005</v>
      </c>
      <c r="AY98">
        <v>0.81500000000000006</v>
      </c>
      <c r="AZ98" t="s">
        <v>67</v>
      </c>
      <c r="BA98" t="s">
        <v>299</v>
      </c>
      <c r="BB98">
        <v>3</v>
      </c>
      <c r="BC98" t="s">
        <v>759</v>
      </c>
      <c r="BD98">
        <v>10</v>
      </c>
      <c r="BE98">
        <v>58043.817999999999</v>
      </c>
      <c r="BF98">
        <v>0.10560420060582508</v>
      </c>
      <c r="BG98">
        <v>8.606742349374745E-2</v>
      </c>
      <c r="BH98">
        <v>484811.29299999995</v>
      </c>
      <c r="BI98">
        <v>1.2643416291047496E-2</v>
      </c>
      <c r="BJ98">
        <v>1.0304384277203709E-2</v>
      </c>
      <c r="BK98">
        <v>1</v>
      </c>
      <c r="BL98" t="s">
        <v>69</v>
      </c>
      <c r="BM98">
        <v>-1</v>
      </c>
      <c r="BN98" t="s">
        <v>799</v>
      </c>
    </row>
    <row r="99" spans="1:66">
      <c r="A99" s="143" t="str">
        <f t="shared" si="73"/>
        <v>동화운수</v>
      </c>
      <c r="B99" s="143" t="str">
        <f t="shared" si="92"/>
        <v>급행95</v>
      </c>
      <c r="C99" s="144" t="str">
        <f t="shared" si="74"/>
        <v>70바1909</v>
      </c>
      <c r="D99" s="132" t="str">
        <f t="shared" si="75"/>
        <v>대형</v>
      </c>
      <c r="E99" s="128" t="str">
        <f t="shared" si="76"/>
        <v>F</v>
      </c>
      <c r="F99" s="151">
        <f t="shared" si="77"/>
        <v>0.73599999999999999</v>
      </c>
      <c r="G99" s="152">
        <f t="shared" si="78"/>
        <v>1.84</v>
      </c>
      <c r="H99" s="153">
        <f t="shared" si="79"/>
        <v>2.5</v>
      </c>
      <c r="I99" s="154">
        <f t="shared" si="80"/>
        <v>5958.8940000000002</v>
      </c>
      <c r="J99" s="155">
        <f t="shared" si="81"/>
        <v>1.458208679919339E-2</v>
      </c>
      <c r="K99" s="155">
        <f t="shared" si="82"/>
        <v>0.38280923904558756</v>
      </c>
      <c r="L99" s="155">
        <f t="shared" si="83"/>
        <v>0.18426238157617839</v>
      </c>
      <c r="M99" s="156">
        <f t="shared" si="84"/>
        <v>17.911999999999999</v>
      </c>
      <c r="N99" s="157">
        <f t="shared" si="85"/>
        <v>0.151</v>
      </c>
      <c r="O99" s="157">
        <f t="shared" si="86"/>
        <v>9.23</v>
      </c>
      <c r="P99" s="158">
        <f t="shared" si="87"/>
        <v>0</v>
      </c>
      <c r="Q99" s="159">
        <f t="shared" si="88"/>
        <v>76</v>
      </c>
      <c r="R99" s="160">
        <f t="shared" si="89"/>
        <v>27.277221234188001</v>
      </c>
      <c r="S99" s="145">
        <f t="shared" si="90"/>
        <v>9</v>
      </c>
      <c r="T99" s="145">
        <f t="shared" si="91"/>
        <v>550</v>
      </c>
      <c r="U99" t="s">
        <v>118</v>
      </c>
      <c r="V99" t="s">
        <v>123</v>
      </c>
      <c r="W99" t="s">
        <v>118</v>
      </c>
      <c r="X99" s="4" t="s">
        <v>123</v>
      </c>
      <c r="Y99" s="4" t="s">
        <v>305</v>
      </c>
      <c r="Z99" s="4" t="s">
        <v>142</v>
      </c>
      <c r="AA99" s="4" t="s">
        <v>48</v>
      </c>
      <c r="AB99" s="4">
        <v>507</v>
      </c>
      <c r="AC99" s="4">
        <v>5958.8940000000002</v>
      </c>
      <c r="AD99" s="4">
        <v>3239.3679999999999</v>
      </c>
      <c r="AE99" s="4">
        <v>1.84</v>
      </c>
      <c r="AF99" s="4">
        <v>2.5</v>
      </c>
      <c r="AG99" s="4">
        <v>17.911999999999999</v>
      </c>
      <c r="AH99" s="4">
        <v>362.518484</v>
      </c>
      <c r="AI99" s="4">
        <v>5.286276</v>
      </c>
      <c r="AJ99" s="4">
        <v>138.77542500000001</v>
      </c>
      <c r="AK99" s="4">
        <v>1098</v>
      </c>
      <c r="AL99" s="4">
        <v>9</v>
      </c>
      <c r="AM99" s="4">
        <v>550</v>
      </c>
      <c r="AN99" s="4">
        <v>76</v>
      </c>
      <c r="AO99" s="4">
        <v>16.43749</v>
      </c>
      <c r="AP99" s="4">
        <v>4395.6000000000004</v>
      </c>
      <c r="AQ99" s="4">
        <v>0</v>
      </c>
      <c r="AR99" s="4">
        <v>11</v>
      </c>
      <c r="AS99" s="4">
        <v>2883</v>
      </c>
      <c r="AT99" s="4">
        <v>0.151</v>
      </c>
      <c r="AU99" s="4">
        <v>9.23</v>
      </c>
      <c r="AV99" s="4">
        <v>39722</v>
      </c>
      <c r="AW99" s="4">
        <v>0</v>
      </c>
      <c r="AX99" s="4">
        <v>0.56000000000000005</v>
      </c>
      <c r="AY99">
        <v>0.73599999999999999</v>
      </c>
      <c r="AZ99" t="s">
        <v>70</v>
      </c>
      <c r="BA99" t="s">
        <v>299</v>
      </c>
      <c r="BB99">
        <v>4</v>
      </c>
      <c r="BC99" t="s">
        <v>894</v>
      </c>
      <c r="BD99">
        <v>9</v>
      </c>
      <c r="BE99">
        <v>58043.817999999999</v>
      </c>
      <c r="BF99">
        <v>0.1026619923589451</v>
      </c>
      <c r="BG99">
        <v>7.5559226376183591E-2</v>
      </c>
      <c r="BH99">
        <v>484811.29299999995</v>
      </c>
      <c r="BI99">
        <v>1.2291161707736871E-2</v>
      </c>
      <c r="BJ99">
        <v>9.0462950168943377E-3</v>
      </c>
      <c r="BK99">
        <v>1</v>
      </c>
      <c r="BL99" t="s">
        <v>70</v>
      </c>
      <c r="BM99">
        <v>0</v>
      </c>
      <c r="BN99" t="s">
        <v>800</v>
      </c>
    </row>
    <row r="100" spans="1:66">
      <c r="A100" s="140" t="str">
        <f t="shared" si="73"/>
        <v>동화운수</v>
      </c>
      <c r="B100" s="140" t="str">
        <f t="shared" si="92"/>
        <v>급행95</v>
      </c>
      <c r="C100" s="141" t="str">
        <f t="shared" si="74"/>
        <v>70바1914</v>
      </c>
      <c r="D100" s="115" t="str">
        <f t="shared" si="75"/>
        <v>대형</v>
      </c>
      <c r="E100" s="111" t="str">
        <f t="shared" si="76"/>
        <v>F</v>
      </c>
      <c r="F100" s="161">
        <f t="shared" si="77"/>
        <v>0.66884615384615387</v>
      </c>
      <c r="G100" s="162">
        <f t="shared" si="78"/>
        <v>1.7390000000000001</v>
      </c>
      <c r="H100" s="163">
        <f t="shared" si="79"/>
        <v>2.6</v>
      </c>
      <c r="I100" s="164">
        <f t="shared" si="80"/>
        <v>5166.1189999999997</v>
      </c>
      <c r="J100" s="165">
        <f t="shared" si="81"/>
        <v>1.2171607528062381E-2</v>
      </c>
      <c r="K100" s="165">
        <f t="shared" si="82"/>
        <v>0.38291208275804278</v>
      </c>
      <c r="L100" s="165">
        <f t="shared" si="83"/>
        <v>0.29383759839833345</v>
      </c>
      <c r="M100" s="166">
        <f t="shared" si="84"/>
        <v>18.548999999999999</v>
      </c>
      <c r="N100" s="167">
        <f t="shared" si="85"/>
        <v>0</v>
      </c>
      <c r="O100" s="167">
        <f t="shared" si="86"/>
        <v>9.0779999999999994</v>
      </c>
      <c r="P100" s="168">
        <f t="shared" si="87"/>
        <v>0</v>
      </c>
      <c r="Q100" s="169">
        <f t="shared" si="88"/>
        <v>71</v>
      </c>
      <c r="R100" s="170">
        <f t="shared" si="89"/>
        <v>27.423786892590716</v>
      </c>
      <c r="S100" s="142">
        <f t="shared" si="90"/>
        <v>0</v>
      </c>
      <c r="T100" s="142">
        <f t="shared" si="91"/>
        <v>469</v>
      </c>
      <c r="U100" t="s">
        <v>118</v>
      </c>
      <c r="V100" t="s">
        <v>123</v>
      </c>
      <c r="W100" t="s">
        <v>118</v>
      </c>
      <c r="X100" s="4" t="s">
        <v>123</v>
      </c>
      <c r="Y100" s="4" t="s">
        <v>306</v>
      </c>
      <c r="Z100" s="4" t="s">
        <v>142</v>
      </c>
      <c r="AA100" s="4" t="s">
        <v>48</v>
      </c>
      <c r="AB100" s="4">
        <v>507</v>
      </c>
      <c r="AC100" s="4">
        <v>5166.1189999999997</v>
      </c>
      <c r="AD100" s="4">
        <v>2970.9960000000001</v>
      </c>
      <c r="AE100" s="4">
        <v>1.7390000000000001</v>
      </c>
      <c r="AF100" s="4">
        <v>2.6</v>
      </c>
      <c r="AG100" s="4">
        <v>18.548999999999999</v>
      </c>
      <c r="AH100" s="4">
        <v>311.41654799999998</v>
      </c>
      <c r="AI100" s="4">
        <v>3.7904399999999998</v>
      </c>
      <c r="AJ100" s="4">
        <v>119.245159</v>
      </c>
      <c r="AK100" s="4">
        <v>1518</v>
      </c>
      <c r="AL100" s="4">
        <v>0</v>
      </c>
      <c r="AM100" s="4">
        <v>469</v>
      </c>
      <c r="AN100" s="4">
        <v>71</v>
      </c>
      <c r="AO100" s="4">
        <v>16.589095</v>
      </c>
      <c r="AP100" s="4">
        <v>3889</v>
      </c>
      <c r="AQ100" s="4">
        <v>0</v>
      </c>
      <c r="AR100" s="4">
        <v>3</v>
      </c>
      <c r="AS100" s="4">
        <v>184</v>
      </c>
      <c r="AT100" s="4">
        <v>0</v>
      </c>
      <c r="AU100" s="4">
        <v>9.0779999999999994</v>
      </c>
      <c r="AV100" s="4">
        <v>42300</v>
      </c>
      <c r="AW100" s="4">
        <v>0</v>
      </c>
      <c r="AX100" s="4">
        <v>0.54</v>
      </c>
      <c r="AY100">
        <v>0.66884615384615387</v>
      </c>
      <c r="AZ100" t="s">
        <v>70</v>
      </c>
      <c r="BA100" t="s">
        <v>299</v>
      </c>
      <c r="BB100">
        <v>5</v>
      </c>
      <c r="BC100" t="s">
        <v>895</v>
      </c>
      <c r="BD100">
        <v>8</v>
      </c>
      <c r="BE100">
        <v>58043.817999999999</v>
      </c>
      <c r="BF100">
        <v>8.9003776422839714E-2</v>
      </c>
      <c r="BG100">
        <v>5.9529833538199337E-2</v>
      </c>
      <c r="BH100">
        <v>484811.29299999995</v>
      </c>
      <c r="BI100">
        <v>1.0655937835177451E-2</v>
      </c>
      <c r="BJ100">
        <v>7.1271830366821491E-3</v>
      </c>
      <c r="BK100">
        <v>1</v>
      </c>
      <c r="BL100" t="s">
        <v>70</v>
      </c>
      <c r="BM100">
        <v>0</v>
      </c>
      <c r="BN100" t="s">
        <v>800</v>
      </c>
    </row>
    <row r="101" spans="1:66">
      <c r="A101" s="143" t="str">
        <f t="shared" si="73"/>
        <v>동화운수</v>
      </c>
      <c r="B101" s="143" t="str">
        <f t="shared" si="92"/>
        <v>급행95</v>
      </c>
      <c r="C101" s="144" t="str">
        <f t="shared" si="74"/>
        <v>70바1925</v>
      </c>
      <c r="D101" s="132" t="str">
        <f t="shared" si="75"/>
        <v>대형</v>
      </c>
      <c r="E101" s="128" t="str">
        <f t="shared" si="76"/>
        <v>C</v>
      </c>
      <c r="F101" s="151">
        <f t="shared" si="77"/>
        <v>0.89923076923076928</v>
      </c>
      <c r="G101" s="152">
        <f t="shared" si="78"/>
        <v>2.3380000000000001</v>
      </c>
      <c r="H101" s="153">
        <f t="shared" si="79"/>
        <v>2.6</v>
      </c>
      <c r="I101" s="154">
        <f t="shared" si="80"/>
        <v>6417.7380000000003</v>
      </c>
      <c r="J101" s="155">
        <f t="shared" si="81"/>
        <v>1.0232514941813967E-2</v>
      </c>
      <c r="K101" s="155">
        <f t="shared" si="82"/>
        <v>0.36167389121128501</v>
      </c>
      <c r="L101" s="155">
        <f t="shared" si="83"/>
        <v>0.13353614622472901</v>
      </c>
      <c r="M101" s="156">
        <f t="shared" si="84"/>
        <v>12.634</v>
      </c>
      <c r="N101" s="157">
        <f t="shared" si="85"/>
        <v>9.2999999999999999E-2</v>
      </c>
      <c r="O101" s="157">
        <f t="shared" si="86"/>
        <v>5.36</v>
      </c>
      <c r="P101" s="158">
        <f t="shared" si="87"/>
        <v>0</v>
      </c>
      <c r="Q101" s="159">
        <f t="shared" si="88"/>
        <v>81</v>
      </c>
      <c r="R101" s="160">
        <f t="shared" si="89"/>
        <v>27.329215557746355</v>
      </c>
      <c r="S101" s="145">
        <f t="shared" si="90"/>
        <v>6</v>
      </c>
      <c r="T101" s="145">
        <f t="shared" si="91"/>
        <v>344</v>
      </c>
      <c r="U101" t="s">
        <v>118</v>
      </c>
      <c r="V101" t="s">
        <v>123</v>
      </c>
      <c r="W101" t="s">
        <v>118</v>
      </c>
      <c r="X101" s="4" t="s">
        <v>123</v>
      </c>
      <c r="Y101" s="4" t="s">
        <v>307</v>
      </c>
      <c r="Z101" s="4" t="s">
        <v>142</v>
      </c>
      <c r="AA101" s="4" t="s">
        <v>48</v>
      </c>
      <c r="AB101" s="4">
        <v>507</v>
      </c>
      <c r="AC101" s="4">
        <v>6417.7380000000003</v>
      </c>
      <c r="AD101" s="4">
        <v>2744.5720000000001</v>
      </c>
      <c r="AE101" s="4">
        <v>2.3380000000000001</v>
      </c>
      <c r="AF101" s="4">
        <v>2.6</v>
      </c>
      <c r="AG101" s="4">
        <v>12.634</v>
      </c>
      <c r="AH101" s="4">
        <v>373.878467</v>
      </c>
      <c r="AI101" s="4">
        <v>3.825717</v>
      </c>
      <c r="AJ101" s="4">
        <v>135.22208000000001</v>
      </c>
      <c r="AK101" s="4">
        <v>857</v>
      </c>
      <c r="AL101" s="4">
        <v>6</v>
      </c>
      <c r="AM101" s="4">
        <v>344</v>
      </c>
      <c r="AN101" s="4">
        <v>81</v>
      </c>
      <c r="AO101" s="4">
        <v>17.165305</v>
      </c>
      <c r="AP101" s="4">
        <v>3562.3</v>
      </c>
      <c r="AQ101" s="4">
        <v>0</v>
      </c>
      <c r="AR101" s="4">
        <v>2</v>
      </c>
      <c r="AS101" s="4">
        <v>408</v>
      </c>
      <c r="AT101" s="4">
        <v>9.2999999999999999E-2</v>
      </c>
      <c r="AU101" s="4">
        <v>5.36</v>
      </c>
      <c r="AV101" s="4">
        <v>52659</v>
      </c>
      <c r="AW101" s="4">
        <v>0</v>
      </c>
      <c r="AX101" s="4">
        <v>0.56000000000000005</v>
      </c>
      <c r="AY101">
        <v>0.89923076923076928</v>
      </c>
      <c r="AZ101" t="s">
        <v>69</v>
      </c>
      <c r="BA101" t="s">
        <v>299</v>
      </c>
      <c r="BB101">
        <v>1</v>
      </c>
      <c r="BC101" t="s">
        <v>896</v>
      </c>
      <c r="BD101">
        <v>12</v>
      </c>
      <c r="BE101">
        <v>58043.817999999999</v>
      </c>
      <c r="BF101">
        <v>0.11056712361685099</v>
      </c>
      <c r="BG101">
        <v>9.9425359621614473E-2</v>
      </c>
      <c r="BH101">
        <v>484811.29299999995</v>
      </c>
      <c r="BI101">
        <v>1.3237600057307248E-2</v>
      </c>
      <c r="BJ101">
        <v>1.1903657282301671E-2</v>
      </c>
      <c r="BK101">
        <v>1</v>
      </c>
      <c r="BL101" t="s">
        <v>69</v>
      </c>
      <c r="BM101">
        <v>0</v>
      </c>
      <c r="BN101" t="s">
        <v>800</v>
      </c>
    </row>
    <row r="102" spans="1:66">
      <c r="A102" s="140" t="str">
        <f t="shared" si="73"/>
        <v>동화운수</v>
      </c>
      <c r="B102" s="140" t="str">
        <f t="shared" si="92"/>
        <v>급행95</v>
      </c>
      <c r="C102" s="141" t="str">
        <f t="shared" si="74"/>
        <v>70바1936</v>
      </c>
      <c r="D102" s="115" t="str">
        <f t="shared" si="75"/>
        <v>대형</v>
      </c>
      <c r="E102" s="111" t="str">
        <f t="shared" si="76"/>
        <v>D</v>
      </c>
      <c r="F102" s="161">
        <f t="shared" si="77"/>
        <v>0.82119999999999993</v>
      </c>
      <c r="G102" s="162">
        <f t="shared" si="78"/>
        <v>2.0529999999999999</v>
      </c>
      <c r="H102" s="163">
        <f t="shared" si="79"/>
        <v>2.5</v>
      </c>
      <c r="I102" s="164">
        <f t="shared" si="80"/>
        <v>4679.741</v>
      </c>
      <c r="J102" s="165">
        <f t="shared" si="81"/>
        <v>1.2033688009384823E-2</v>
      </c>
      <c r="K102" s="165">
        <f t="shared" si="82"/>
        <v>0.3865728782792463</v>
      </c>
      <c r="L102" s="165">
        <f t="shared" si="83"/>
        <v>0.15321360733425204</v>
      </c>
      <c r="M102" s="166">
        <f t="shared" si="84"/>
        <v>16.439</v>
      </c>
      <c r="N102" s="167">
        <f t="shared" si="85"/>
        <v>4.2999999999999997E-2</v>
      </c>
      <c r="O102" s="167">
        <f t="shared" si="86"/>
        <v>12.907</v>
      </c>
      <c r="P102" s="168">
        <f t="shared" si="87"/>
        <v>0</v>
      </c>
      <c r="Q102" s="169">
        <f t="shared" si="88"/>
        <v>78</v>
      </c>
      <c r="R102" s="170">
        <f t="shared" si="89"/>
        <v>27.182059842014471</v>
      </c>
      <c r="S102" s="142">
        <f t="shared" si="90"/>
        <v>2</v>
      </c>
      <c r="T102" s="142">
        <f t="shared" si="91"/>
        <v>604</v>
      </c>
      <c r="U102" t="s">
        <v>118</v>
      </c>
      <c r="V102" t="s">
        <v>123</v>
      </c>
      <c r="W102" t="s">
        <v>118</v>
      </c>
      <c r="X102" s="4" t="s">
        <v>123</v>
      </c>
      <c r="Y102" s="4" t="s">
        <v>308</v>
      </c>
      <c r="Z102" s="4" t="s">
        <v>142</v>
      </c>
      <c r="AA102" s="4" t="s">
        <v>48</v>
      </c>
      <c r="AB102" s="4">
        <v>507</v>
      </c>
      <c r="AC102" s="4">
        <v>4679.741</v>
      </c>
      <c r="AD102" s="4">
        <v>2279.6439999999998</v>
      </c>
      <c r="AE102" s="4">
        <v>2.0529999999999999</v>
      </c>
      <c r="AF102" s="4">
        <v>2.5</v>
      </c>
      <c r="AG102" s="4">
        <v>16.439</v>
      </c>
      <c r="AH102" s="4">
        <v>286.27325200000001</v>
      </c>
      <c r="AI102" s="4">
        <v>3.4449230000000002</v>
      </c>
      <c r="AJ102" s="4">
        <v>110.665475</v>
      </c>
      <c r="AK102" s="4">
        <v>717</v>
      </c>
      <c r="AL102" s="4">
        <v>2</v>
      </c>
      <c r="AM102" s="4">
        <v>604</v>
      </c>
      <c r="AN102" s="4">
        <v>78</v>
      </c>
      <c r="AO102" s="4">
        <v>16.347111999999999</v>
      </c>
      <c r="AP102" s="4">
        <v>4308.6000000000004</v>
      </c>
      <c r="AQ102" s="4">
        <v>0</v>
      </c>
      <c r="AR102" s="4">
        <v>23</v>
      </c>
      <c r="AS102" s="4">
        <v>5198</v>
      </c>
      <c r="AT102" s="4">
        <v>4.2999999999999997E-2</v>
      </c>
      <c r="AU102" s="4">
        <v>12.907</v>
      </c>
      <c r="AV102" s="4">
        <v>38457</v>
      </c>
      <c r="AW102" s="4">
        <v>0</v>
      </c>
      <c r="AX102" s="4">
        <v>0.59</v>
      </c>
      <c r="AY102">
        <v>0.82119999999999993</v>
      </c>
      <c r="AZ102" t="s">
        <v>67</v>
      </c>
      <c r="BA102" t="s">
        <v>299</v>
      </c>
      <c r="BB102">
        <v>2</v>
      </c>
      <c r="BC102" t="s">
        <v>897</v>
      </c>
      <c r="BD102">
        <v>9</v>
      </c>
      <c r="BE102">
        <v>58043.817999999999</v>
      </c>
      <c r="BF102">
        <v>8.062427940215787E-2</v>
      </c>
      <c r="BG102">
        <v>6.6208658245052038E-2</v>
      </c>
      <c r="BH102">
        <v>484811.29299999995</v>
      </c>
      <c r="BI102">
        <v>9.6527062541012232E-3</v>
      </c>
      <c r="BJ102">
        <v>7.9268023758679237E-3</v>
      </c>
      <c r="BK102">
        <v>1</v>
      </c>
      <c r="BL102" t="s">
        <v>69</v>
      </c>
      <c r="BM102">
        <v>-1</v>
      </c>
      <c r="BN102" t="s">
        <v>799</v>
      </c>
    </row>
    <row r="103" spans="1:66">
      <c r="A103" s="140" t="str">
        <f t="shared" ref="A103" si="93">W103</f>
        <v>동화운수</v>
      </c>
      <c r="B103" s="140" t="str">
        <f t="shared" ref="B103" si="94">X103</f>
        <v>급행95</v>
      </c>
      <c r="C103" s="141" t="str">
        <f t="shared" ref="C103" si="95">Y103</f>
        <v>70바1939</v>
      </c>
      <c r="D103" s="115" t="str">
        <f t="shared" ref="D103" si="96">Z103</f>
        <v>대형</v>
      </c>
      <c r="E103" s="111" t="str">
        <f t="shared" ref="E103" si="97">AZ103</f>
        <v>F</v>
      </c>
      <c r="F103" s="161">
        <f t="shared" ref="F103" si="98">G103/H103</f>
        <v>0.77639999999999998</v>
      </c>
      <c r="G103" s="162">
        <f t="shared" ref="G103" si="99">AE103</f>
        <v>1.9410000000000001</v>
      </c>
      <c r="H103" s="163">
        <f t="shared" ref="H103" si="100">AF103</f>
        <v>2.5</v>
      </c>
      <c r="I103" s="164">
        <f t="shared" ref="I103" si="101">AC103</f>
        <v>6104.65</v>
      </c>
      <c r="J103" s="165">
        <f t="shared" ref="J103" si="102">AI103/AH103</f>
        <v>2.4162975855400871E-2</v>
      </c>
      <c r="K103" s="165">
        <f t="shared" ref="K103" si="103">AJ103/AH103</f>
        <v>0.37056310639784201</v>
      </c>
      <c r="L103" s="165">
        <f t="shared" ref="L103" si="104">AK103/AC103</f>
        <v>0.16774098433161608</v>
      </c>
      <c r="M103" s="166">
        <f t="shared" ref="M103" si="105">AG103</f>
        <v>15.722</v>
      </c>
      <c r="N103" s="167">
        <f t="shared" ref="N103" si="106">IF(AW103=0,AT103,"속도계이상")</f>
        <v>0.18</v>
      </c>
      <c r="O103" s="167">
        <f t="shared" ref="O103" si="107">IF(AW103=0,AU103,"속도계이상")</f>
        <v>23.702999999999999</v>
      </c>
      <c r="P103" s="168">
        <f t="shared" ref="P103" si="108">AQ103/60</f>
        <v>0</v>
      </c>
      <c r="Q103" s="169">
        <f t="shared" ref="Q103" si="109">AN103</f>
        <v>75</v>
      </c>
      <c r="R103" s="170">
        <f t="shared" ref="R103" si="110">AC103/(AH103-AI103-AJ103)</f>
        <v>26.252597651028001</v>
      </c>
      <c r="S103" s="142">
        <f t="shared" ref="S103" si="111">IF(AW103=0,AL103,"속도계이상")</f>
        <v>11</v>
      </c>
      <c r="T103" s="142">
        <f t="shared" ref="T103" si="112">IF(AW103=0,AM103,"속도계이상")</f>
        <v>1447</v>
      </c>
      <c r="U103" t="s">
        <v>118</v>
      </c>
      <c r="V103" t="s">
        <v>123</v>
      </c>
      <c r="W103" t="s">
        <v>118</v>
      </c>
      <c r="X103" s="4" t="s">
        <v>123</v>
      </c>
      <c r="Y103" s="4" t="s">
        <v>309</v>
      </c>
      <c r="Z103" s="4" t="s">
        <v>142</v>
      </c>
      <c r="AA103" s="4" t="s">
        <v>48</v>
      </c>
      <c r="AB103" s="4">
        <v>507</v>
      </c>
      <c r="AC103" s="4">
        <v>6104.65</v>
      </c>
      <c r="AD103" s="4">
        <v>3144.5749999999998</v>
      </c>
      <c r="AE103" s="4">
        <v>1.9410000000000001</v>
      </c>
      <c r="AF103" s="4">
        <v>2.5</v>
      </c>
      <c r="AG103" s="4">
        <v>15.722</v>
      </c>
      <c r="AH103" s="4">
        <v>384.18157000000002</v>
      </c>
      <c r="AI103" s="4">
        <v>9.2829700000000006</v>
      </c>
      <c r="AJ103" s="4">
        <v>142.363516</v>
      </c>
      <c r="AK103" s="4">
        <v>1024</v>
      </c>
      <c r="AL103" s="4">
        <v>11</v>
      </c>
      <c r="AM103" s="4">
        <v>1447</v>
      </c>
      <c r="AN103" s="4">
        <v>75</v>
      </c>
      <c r="AO103" s="4">
        <v>15.890012</v>
      </c>
      <c r="AP103" s="4">
        <v>409.6</v>
      </c>
      <c r="AQ103" s="4">
        <v>0</v>
      </c>
      <c r="AR103" s="4">
        <v>40</v>
      </c>
      <c r="AS103" s="4">
        <v>8666</v>
      </c>
      <c r="AT103" s="4">
        <v>0.18</v>
      </c>
      <c r="AU103" s="4">
        <v>23.702999999999999</v>
      </c>
      <c r="AV103" s="4">
        <v>47538</v>
      </c>
      <c r="AW103" s="4">
        <v>0</v>
      </c>
      <c r="AX103" s="4">
        <v>0.56000000000000005</v>
      </c>
      <c r="AY103">
        <v>0.77639999999999998</v>
      </c>
      <c r="AZ103" t="s">
        <v>70</v>
      </c>
      <c r="BA103" t="s">
        <v>299</v>
      </c>
      <c r="BB103">
        <v>2</v>
      </c>
      <c r="BC103" t="s">
        <v>780</v>
      </c>
      <c r="BD103">
        <v>11</v>
      </c>
      <c r="BE103">
        <v>58043.817999999999</v>
      </c>
      <c r="BF103">
        <v>0.10517312972072236</v>
      </c>
      <c r="BG103">
        <v>8.1656417915168839E-2</v>
      </c>
      <c r="BH103">
        <v>484811.29299999995</v>
      </c>
      <c r="BI103">
        <v>1.2591806519655474E-2</v>
      </c>
      <c r="BJ103">
        <v>9.7762785818605088E-3</v>
      </c>
      <c r="BK103">
        <v>1</v>
      </c>
      <c r="BL103" t="s">
        <v>70</v>
      </c>
      <c r="BM103">
        <v>0</v>
      </c>
      <c r="BN103" t="s">
        <v>800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2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8"/>
      <c r="R1" s="228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9"/>
      <c r="R2" s="229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143</v>
      </c>
      <c r="D4" s="123" t="s">
        <v>160</v>
      </c>
      <c r="E4" s="124" t="s">
        <v>149</v>
      </c>
      <c r="F4" s="122" t="s">
        <v>153</v>
      </c>
      <c r="G4" s="124" t="s">
        <v>151</v>
      </c>
      <c r="H4" s="124" t="s">
        <v>155</v>
      </c>
      <c r="I4" s="125" t="s">
        <v>157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184</v>
      </c>
      <c r="Q4" s="231" t="s">
        <v>43</v>
      </c>
      <c r="R4" s="231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26" t="str">
        <f>BF5</f>
        <v>동화운수</v>
      </c>
      <c r="B5" s="127">
        <f>IF(BH5="NULL", E5, BH5)</f>
        <v>602</v>
      </c>
      <c r="C5" s="128" t="str">
        <f>BN5</f>
        <v>F</v>
      </c>
      <c r="D5" s="129">
        <f>BM5</f>
        <v>0.77088107209993562</v>
      </c>
      <c r="E5" s="130">
        <f>U5</f>
        <v>602</v>
      </c>
      <c r="F5" s="131" t="str">
        <f>BG5</f>
        <v>10</v>
      </c>
      <c r="G5" s="132" t="str">
        <f>BK5</f>
        <v>70바1920</v>
      </c>
      <c r="H5" s="133">
        <f>BJ5</f>
        <v>17</v>
      </c>
      <c r="I5" s="134">
        <f>BP5</f>
        <v>3290.5329999999999</v>
      </c>
      <c r="J5" s="135">
        <f>AB5/AA5</f>
        <v>2.4584068041610837E-2</v>
      </c>
      <c r="K5" s="135">
        <f>AC5/AA5</f>
        <v>0.37472165668355389</v>
      </c>
      <c r="L5" s="135">
        <f>AD5/I5</f>
        <v>0.15833301170357508</v>
      </c>
      <c r="M5" s="136">
        <f>Z5</f>
        <v>16.922999999999998</v>
      </c>
      <c r="N5" s="137">
        <f>AE5*100/W5</f>
        <v>0</v>
      </c>
      <c r="O5" s="137">
        <f>AF5*100/W5</f>
        <v>22.184855766527793</v>
      </c>
      <c r="P5" s="232">
        <f>AK5</f>
        <v>64</v>
      </c>
      <c r="Q5" s="233">
        <f>AE5</f>
        <v>0</v>
      </c>
      <c r="R5" s="233">
        <f>AF5</f>
        <v>730</v>
      </c>
      <c r="T5">
        <v>507</v>
      </c>
      <c r="U5">
        <v>602</v>
      </c>
      <c r="V5" t="s">
        <v>898</v>
      </c>
      <c r="W5">
        <v>3290.5329999999999</v>
      </c>
      <c r="X5">
        <v>1819.4880000000001</v>
      </c>
      <c r="Y5">
        <v>1.8080000000000001</v>
      </c>
      <c r="Z5">
        <v>16.922999999999998</v>
      </c>
      <c r="AA5">
        <v>218.83855800000001</v>
      </c>
      <c r="AB5">
        <v>5.3799419999999998</v>
      </c>
      <c r="AC5">
        <v>82.003546999999998</v>
      </c>
      <c r="AD5" s="1">
        <v>521</v>
      </c>
      <c r="AE5">
        <v>0</v>
      </c>
      <c r="AF5">
        <v>730</v>
      </c>
      <c r="AG5">
        <v>68</v>
      </c>
      <c r="AH5">
        <v>15.036349</v>
      </c>
      <c r="AI5">
        <v>446</v>
      </c>
      <c r="AJ5">
        <v>0</v>
      </c>
      <c r="AK5">
        <v>64</v>
      </c>
      <c r="AL5">
        <v>23013</v>
      </c>
      <c r="AM5" t="s">
        <v>899</v>
      </c>
      <c r="AN5" t="s">
        <v>900</v>
      </c>
      <c r="AO5">
        <v>463.94799999999998</v>
      </c>
      <c r="AR5" t="s">
        <v>118</v>
      </c>
      <c r="AS5" t="s">
        <v>119</v>
      </c>
      <c r="AT5" t="s">
        <v>206</v>
      </c>
      <c r="AU5" t="s">
        <v>898</v>
      </c>
      <c r="AV5" t="s">
        <v>48</v>
      </c>
      <c r="AW5">
        <v>17</v>
      </c>
      <c r="BB5">
        <v>0.77088107209993562</v>
      </c>
      <c r="BC5" t="s">
        <v>70</v>
      </c>
      <c r="BF5" t="s">
        <v>118</v>
      </c>
      <c r="BG5" t="s">
        <v>119</v>
      </c>
      <c r="BH5" t="s">
        <v>898</v>
      </c>
      <c r="BI5">
        <v>602</v>
      </c>
      <c r="BJ5">
        <v>17</v>
      </c>
      <c r="BK5" t="s">
        <v>206</v>
      </c>
      <c r="BL5" t="s">
        <v>262</v>
      </c>
      <c r="BM5">
        <v>0.77088107209993562</v>
      </c>
      <c r="BN5" t="s">
        <v>70</v>
      </c>
      <c r="BO5" t="s">
        <v>191</v>
      </c>
      <c r="BP5">
        <v>3290.5329999999999</v>
      </c>
    </row>
    <row r="6" spans="1:68" ht="16.5">
      <c r="A6" s="109" t="str">
        <f t="shared" ref="A6:A7" si="0">BF6</f>
        <v>동화운수</v>
      </c>
      <c r="B6" s="110">
        <f t="shared" ref="B6:B69" si="1">IF(BH6="NULL", E6, BH6)</f>
        <v>2285</v>
      </c>
      <c r="C6" s="111" t="str">
        <f t="shared" ref="C6:C7" si="2">BN6</f>
        <v>F</v>
      </c>
      <c r="D6" s="112">
        <f t="shared" ref="D6:D7" si="3">BM6</f>
        <v>0.70208333333333339</v>
      </c>
      <c r="E6" s="113">
        <f t="shared" ref="E6:E7" si="4">U6</f>
        <v>2285</v>
      </c>
      <c r="F6" s="114" t="str">
        <f t="shared" ref="F6:F7" si="5">BG6</f>
        <v>2</v>
      </c>
      <c r="G6" s="115" t="str">
        <f t="shared" ref="G6:G7" si="6">BK6</f>
        <v>70바1815</v>
      </c>
      <c r="H6" s="116">
        <f t="shared" ref="H6:H7" si="7">BJ6</f>
        <v>1</v>
      </c>
      <c r="I6" s="117">
        <f t="shared" ref="I6:I7" si="8">BP6</f>
        <v>822.39400000000001</v>
      </c>
      <c r="J6" s="118">
        <f t="shared" ref="J6:J7" si="9">AB6/AA6</f>
        <v>2.8795097279169811E-2</v>
      </c>
      <c r="K6" s="118">
        <f t="shared" ref="K6:K7" si="10">AC6/AA6</f>
        <v>0.37795011342650842</v>
      </c>
      <c r="L6" s="118">
        <f t="shared" ref="L6:L7" si="11">AD6/I6</f>
        <v>0.17266662937715985</v>
      </c>
      <c r="M6" s="119">
        <f t="shared" ref="M6:M7" si="12">Z6</f>
        <v>13.951000000000001</v>
      </c>
      <c r="N6" s="120">
        <f t="shared" ref="N6:N7" si="13">AE6*100/W6</f>
        <v>0</v>
      </c>
      <c r="O6" s="120">
        <f t="shared" ref="O6:O7" si="14">AF6*100/W6</f>
        <v>10.214082301184105</v>
      </c>
      <c r="P6" s="234">
        <f t="shared" ref="P6:P7" si="15">AK6</f>
        <v>10</v>
      </c>
      <c r="Q6" s="235">
        <f t="shared" ref="Q6:Q7" si="16">AE6</f>
        <v>0</v>
      </c>
      <c r="R6" s="235">
        <f t="shared" ref="R6:R7" si="17">AF6</f>
        <v>84</v>
      </c>
      <c r="T6">
        <v>507</v>
      </c>
      <c r="U6">
        <v>2285</v>
      </c>
      <c r="V6" t="s">
        <v>898</v>
      </c>
      <c r="W6">
        <v>822.39400000000001</v>
      </c>
      <c r="X6">
        <v>488.07799999999997</v>
      </c>
      <c r="Y6">
        <v>1.6850000000000001</v>
      </c>
      <c r="Z6">
        <v>13.951000000000001</v>
      </c>
      <c r="AA6">
        <v>66.002207999999996</v>
      </c>
      <c r="AB6">
        <v>1.9005399999999999</v>
      </c>
      <c r="AC6">
        <v>24.945542</v>
      </c>
      <c r="AD6" s="1">
        <v>142</v>
      </c>
      <c r="AE6">
        <v>0</v>
      </c>
      <c r="AF6">
        <v>84</v>
      </c>
      <c r="AG6">
        <v>64</v>
      </c>
      <c r="AH6">
        <v>12.460098</v>
      </c>
      <c r="AI6">
        <v>18</v>
      </c>
      <c r="AJ6">
        <v>0</v>
      </c>
      <c r="AK6">
        <v>10</v>
      </c>
      <c r="AL6">
        <v>1446</v>
      </c>
      <c r="AM6" t="s">
        <v>901</v>
      </c>
      <c r="AN6" t="s">
        <v>902</v>
      </c>
      <c r="AO6">
        <v>822.39400000000001</v>
      </c>
      <c r="AR6" t="s">
        <v>118</v>
      </c>
      <c r="AS6" t="s">
        <v>120</v>
      </c>
      <c r="AT6" t="s">
        <v>217</v>
      </c>
      <c r="AU6" t="s">
        <v>898</v>
      </c>
      <c r="AV6" t="s">
        <v>48</v>
      </c>
      <c r="AW6">
        <v>1</v>
      </c>
      <c r="BB6">
        <v>0.70208333333333339</v>
      </c>
      <c r="BC6" t="s">
        <v>70</v>
      </c>
      <c r="BF6" t="s">
        <v>118</v>
      </c>
      <c r="BG6" t="s">
        <v>120</v>
      </c>
      <c r="BH6" t="s">
        <v>898</v>
      </c>
      <c r="BI6">
        <v>2285</v>
      </c>
      <c r="BJ6">
        <v>1</v>
      </c>
      <c r="BK6" t="s">
        <v>217</v>
      </c>
      <c r="BL6" t="s">
        <v>177</v>
      </c>
      <c r="BM6">
        <v>0.70208333333333339</v>
      </c>
      <c r="BN6" t="s">
        <v>70</v>
      </c>
      <c r="BO6" t="s">
        <v>191</v>
      </c>
      <c r="BP6">
        <v>822.39400000000001</v>
      </c>
    </row>
    <row r="7" spans="1:68" ht="16.5">
      <c r="A7" s="126" t="str">
        <f t="shared" si="0"/>
        <v>동화운수</v>
      </c>
      <c r="B7" s="127">
        <f t="shared" si="1"/>
        <v>3421</v>
      </c>
      <c r="C7" s="128" t="str">
        <f t="shared" si="2"/>
        <v>D</v>
      </c>
      <c r="D7" s="129">
        <f t="shared" si="3"/>
        <v>0.80962453813247992</v>
      </c>
      <c r="E7" s="130">
        <f t="shared" si="4"/>
        <v>3421</v>
      </c>
      <c r="F7" s="131" t="str">
        <f t="shared" si="5"/>
        <v>45</v>
      </c>
      <c r="G7" s="132" t="str">
        <f t="shared" si="6"/>
        <v>70바1947</v>
      </c>
      <c r="H7" s="133">
        <f t="shared" si="7"/>
        <v>16</v>
      </c>
      <c r="I7" s="134">
        <f t="shared" si="8"/>
        <v>2988.8230000000003</v>
      </c>
      <c r="J7" s="135">
        <f t="shared" si="9"/>
        <v>7.7071535895190668E-3</v>
      </c>
      <c r="K7" s="135">
        <f t="shared" si="10"/>
        <v>0.36522154672364165</v>
      </c>
      <c r="L7" s="135">
        <f t="shared" si="11"/>
        <v>0.19405632250554816</v>
      </c>
      <c r="M7" s="136">
        <f t="shared" si="12"/>
        <v>14.739000000000001</v>
      </c>
      <c r="N7" s="137">
        <f t="shared" si="13"/>
        <v>0.10037395991666286</v>
      </c>
      <c r="O7" s="137">
        <f t="shared" si="14"/>
        <v>12.814408882693957</v>
      </c>
      <c r="P7" s="232">
        <f t="shared" si="15"/>
        <v>2</v>
      </c>
      <c r="Q7" s="233">
        <f t="shared" si="16"/>
        <v>3</v>
      </c>
      <c r="R7" s="233">
        <f t="shared" si="17"/>
        <v>383</v>
      </c>
      <c r="T7">
        <v>507</v>
      </c>
      <c r="U7">
        <v>3421</v>
      </c>
      <c r="V7" t="s">
        <v>898</v>
      </c>
      <c r="W7">
        <v>2988.8229999999999</v>
      </c>
      <c r="X7">
        <v>1573.8779999999999</v>
      </c>
      <c r="Y7">
        <v>1.899</v>
      </c>
      <c r="Z7">
        <v>14.739000000000001</v>
      </c>
      <c r="AA7">
        <v>193.89661599999999</v>
      </c>
      <c r="AB7">
        <v>1.494391</v>
      </c>
      <c r="AC7">
        <v>70.815222000000006</v>
      </c>
      <c r="AD7" s="1">
        <v>580</v>
      </c>
      <c r="AE7">
        <v>3</v>
      </c>
      <c r="AF7">
        <v>383</v>
      </c>
      <c r="AG7">
        <v>68</v>
      </c>
      <c r="AH7">
        <v>15.414517999999999</v>
      </c>
      <c r="AI7">
        <v>94</v>
      </c>
      <c r="AJ7">
        <v>0</v>
      </c>
      <c r="AK7">
        <v>2</v>
      </c>
      <c r="AL7">
        <v>587</v>
      </c>
      <c r="AM7" t="s">
        <v>903</v>
      </c>
      <c r="AN7" t="s">
        <v>904</v>
      </c>
      <c r="AO7">
        <v>358.69200000000001</v>
      </c>
      <c r="AR7" t="s">
        <v>118</v>
      </c>
      <c r="AS7" t="s">
        <v>122</v>
      </c>
      <c r="AT7" t="s">
        <v>297</v>
      </c>
      <c r="AU7" t="s">
        <v>898</v>
      </c>
      <c r="AV7" t="s">
        <v>48</v>
      </c>
      <c r="AW7">
        <v>16</v>
      </c>
      <c r="BB7">
        <v>0.80962453813247992</v>
      </c>
      <c r="BC7" t="s">
        <v>67</v>
      </c>
      <c r="BF7" t="s">
        <v>118</v>
      </c>
      <c r="BG7" t="s">
        <v>122</v>
      </c>
      <c r="BH7" t="s">
        <v>898</v>
      </c>
      <c r="BI7">
        <v>3421</v>
      </c>
      <c r="BJ7">
        <v>16</v>
      </c>
      <c r="BK7" t="s">
        <v>297</v>
      </c>
      <c r="BL7" t="s">
        <v>267</v>
      </c>
      <c r="BM7">
        <v>0.80962453813247992</v>
      </c>
      <c r="BN7" t="s">
        <v>67</v>
      </c>
      <c r="BO7" t="s">
        <v>182</v>
      </c>
      <c r="BP7">
        <v>2988.8230000000003</v>
      </c>
    </row>
    <row r="8" spans="1:68" ht="16.5">
      <c r="A8" s="109" t="str">
        <f t="shared" ref="A8:A71" si="18">BF8</f>
        <v>동화운수</v>
      </c>
      <c r="B8" s="110">
        <f t="shared" si="1"/>
        <v>4779</v>
      </c>
      <c r="C8" s="111" t="str">
        <f t="shared" ref="C8:C71" si="19">BN8</f>
        <v>F</v>
      </c>
      <c r="D8" s="112">
        <f t="shared" ref="D8:D71" si="20">BM8</f>
        <v>0.72987754375778624</v>
      </c>
      <c r="E8" s="113">
        <f t="shared" ref="E8:E71" si="21">U8</f>
        <v>4779</v>
      </c>
      <c r="F8" s="114" t="str">
        <f t="shared" ref="F8:F71" si="22">BG8</f>
        <v>45</v>
      </c>
      <c r="G8" s="115" t="str">
        <f t="shared" ref="G8:G71" si="23">BK8</f>
        <v>70바1827</v>
      </c>
      <c r="H8" s="116">
        <f t="shared" ref="H8:H71" si="24">BJ8</f>
        <v>5</v>
      </c>
      <c r="I8" s="117">
        <f t="shared" ref="I8:I71" si="25">BP8</f>
        <v>1515.924</v>
      </c>
      <c r="J8" s="118">
        <f t="shared" ref="J8:J71" si="26">AB8/AA8</f>
        <v>1.2723819409821239E-2</v>
      </c>
      <c r="K8" s="118">
        <f t="shared" ref="K8:K71" si="27">AC8/AA8</f>
        <v>0.32449245204502075</v>
      </c>
      <c r="L8" s="118">
        <f t="shared" ref="L8:L71" si="28">AD8/I8</f>
        <v>0.24209656948501376</v>
      </c>
      <c r="M8" s="119">
        <f t="shared" ref="M8:M71" si="29">Z8</f>
        <v>17.643000000000001</v>
      </c>
      <c r="N8" s="120">
        <f t="shared" ref="N8:N71" si="30">AE8*100/W8</f>
        <v>0</v>
      </c>
      <c r="O8" s="120">
        <f t="shared" ref="O8:O71" si="31">AF8*100/W8</f>
        <v>17.819330201293397</v>
      </c>
      <c r="P8" s="234">
        <f t="shared" ref="P8:P71" si="32">AK8</f>
        <v>0</v>
      </c>
      <c r="Q8" s="235">
        <f t="shared" ref="Q8:Q71" si="33">AE8</f>
        <v>0</v>
      </c>
      <c r="R8" s="235">
        <f t="shared" ref="R8:R71" si="34">AF8</f>
        <v>274</v>
      </c>
      <c r="T8">
        <v>507</v>
      </c>
      <c r="U8">
        <v>4779</v>
      </c>
      <c r="V8" t="s">
        <v>898</v>
      </c>
      <c r="W8">
        <v>1537.6559999999999</v>
      </c>
      <c r="X8">
        <v>888.88599999999997</v>
      </c>
      <c r="Y8">
        <v>1.73</v>
      </c>
      <c r="Z8">
        <v>17.643000000000001</v>
      </c>
      <c r="AA8">
        <v>92.606076999999999</v>
      </c>
      <c r="AB8">
        <v>1.1783030000000001</v>
      </c>
      <c r="AC8">
        <v>30.049973000000001</v>
      </c>
      <c r="AD8" s="1">
        <v>367</v>
      </c>
      <c r="AE8">
        <v>0</v>
      </c>
      <c r="AF8">
        <v>274</v>
      </c>
      <c r="AG8">
        <v>72</v>
      </c>
      <c r="AH8">
        <v>16.604265999999999</v>
      </c>
      <c r="AI8">
        <v>108.5</v>
      </c>
      <c r="AJ8">
        <v>0</v>
      </c>
      <c r="AK8">
        <v>0</v>
      </c>
      <c r="AL8">
        <v>0</v>
      </c>
      <c r="AM8" t="s">
        <v>905</v>
      </c>
      <c r="AN8" t="s">
        <v>906</v>
      </c>
      <c r="AO8">
        <v>739.32</v>
      </c>
      <c r="AR8" t="s">
        <v>118</v>
      </c>
      <c r="AS8" t="s">
        <v>122</v>
      </c>
      <c r="AT8" t="s">
        <v>268</v>
      </c>
      <c r="AU8" t="s">
        <v>898</v>
      </c>
      <c r="AV8" t="s">
        <v>48</v>
      </c>
      <c r="AW8">
        <v>5</v>
      </c>
      <c r="BB8">
        <v>0.72987754375778624</v>
      </c>
      <c r="BC8" t="s">
        <v>70</v>
      </c>
      <c r="BF8" t="s">
        <v>118</v>
      </c>
      <c r="BG8" t="s">
        <v>122</v>
      </c>
      <c r="BH8" t="s">
        <v>898</v>
      </c>
      <c r="BI8">
        <v>4779</v>
      </c>
      <c r="BJ8">
        <v>5</v>
      </c>
      <c r="BK8" t="s">
        <v>268</v>
      </c>
      <c r="BL8" t="s">
        <v>260</v>
      </c>
      <c r="BM8">
        <v>0.72987754375778624</v>
      </c>
      <c r="BN8" t="s">
        <v>70</v>
      </c>
      <c r="BO8" t="s">
        <v>191</v>
      </c>
      <c r="BP8">
        <v>1515.924</v>
      </c>
    </row>
    <row r="9" spans="1:68" ht="16.5">
      <c r="A9" s="126" t="str">
        <f t="shared" si="18"/>
        <v>동화운수</v>
      </c>
      <c r="B9" s="127" t="str">
        <f t="shared" si="1"/>
        <v>강경훈</v>
      </c>
      <c r="C9" s="128" t="str">
        <f t="shared" si="19"/>
        <v>D</v>
      </c>
      <c r="D9" s="129">
        <f t="shared" si="20"/>
        <v>0.83818181818181814</v>
      </c>
      <c r="E9" s="130">
        <f t="shared" si="21"/>
        <v>5726</v>
      </c>
      <c r="F9" s="131" t="str">
        <f t="shared" si="22"/>
        <v>2</v>
      </c>
      <c r="G9" s="132" t="str">
        <f t="shared" si="23"/>
        <v>70바1921</v>
      </c>
      <c r="H9" s="133">
        <f t="shared" si="24"/>
        <v>1</v>
      </c>
      <c r="I9" s="134">
        <f t="shared" si="25"/>
        <v>2149.018</v>
      </c>
      <c r="J9" s="135">
        <f t="shared" si="26"/>
        <v>7.1719904792431561E-3</v>
      </c>
      <c r="K9" s="135">
        <f t="shared" si="27"/>
        <v>0.36327970105181584</v>
      </c>
      <c r="L9" s="135">
        <f t="shared" si="28"/>
        <v>0.15821179720225703</v>
      </c>
      <c r="M9" s="136">
        <f t="shared" si="29"/>
        <v>16.870999999999999</v>
      </c>
      <c r="N9" s="137">
        <f t="shared" si="30"/>
        <v>0.73551788273822272</v>
      </c>
      <c r="O9" s="137">
        <f t="shared" si="31"/>
        <v>42.016459051420973</v>
      </c>
      <c r="P9" s="232">
        <f t="shared" si="32"/>
        <v>0</v>
      </c>
      <c r="Q9" s="233">
        <f t="shared" si="33"/>
        <v>16</v>
      </c>
      <c r="R9" s="233">
        <f t="shared" si="34"/>
        <v>914</v>
      </c>
      <c r="T9">
        <v>507</v>
      </c>
      <c r="U9">
        <v>5726</v>
      </c>
      <c r="V9" t="s">
        <v>310</v>
      </c>
      <c r="W9">
        <v>2175.3380000000002</v>
      </c>
      <c r="X9">
        <v>1175.2139999999999</v>
      </c>
      <c r="Y9">
        <v>1.851</v>
      </c>
      <c r="Z9">
        <v>16.870999999999999</v>
      </c>
      <c r="AA9">
        <v>131.36938799999999</v>
      </c>
      <c r="AB9">
        <v>0.94218000000000002</v>
      </c>
      <c r="AC9">
        <v>47.723832000000002</v>
      </c>
      <c r="AD9" s="1">
        <v>340</v>
      </c>
      <c r="AE9">
        <v>16</v>
      </c>
      <c r="AF9">
        <v>914</v>
      </c>
      <c r="AG9">
        <v>76</v>
      </c>
      <c r="AH9">
        <v>16.558941000000001</v>
      </c>
      <c r="AI9">
        <v>439.6</v>
      </c>
      <c r="AJ9">
        <v>0</v>
      </c>
      <c r="AK9">
        <v>0</v>
      </c>
      <c r="AL9">
        <v>0</v>
      </c>
      <c r="AM9" t="s">
        <v>311</v>
      </c>
      <c r="AN9" t="s">
        <v>907</v>
      </c>
      <c r="AO9">
        <v>2149.018</v>
      </c>
      <c r="AR9" t="s">
        <v>118</v>
      </c>
      <c r="AS9" t="s">
        <v>120</v>
      </c>
      <c r="AT9" t="s">
        <v>244</v>
      </c>
      <c r="AU9" t="s">
        <v>310</v>
      </c>
      <c r="AV9" t="s">
        <v>48</v>
      </c>
      <c r="AW9">
        <v>1</v>
      </c>
      <c r="BB9">
        <v>0.83818181818181814</v>
      </c>
      <c r="BC9" t="s">
        <v>67</v>
      </c>
      <c r="BF9" t="s">
        <v>118</v>
      </c>
      <c r="BG9" t="s">
        <v>120</v>
      </c>
      <c r="BH9" t="s">
        <v>310</v>
      </c>
      <c r="BI9">
        <v>5726</v>
      </c>
      <c r="BJ9">
        <v>1</v>
      </c>
      <c r="BK9" t="s">
        <v>244</v>
      </c>
      <c r="BL9" t="s">
        <v>177</v>
      </c>
      <c r="BM9">
        <v>0.83818181818181814</v>
      </c>
      <c r="BN9" t="s">
        <v>67</v>
      </c>
      <c r="BO9" t="s">
        <v>182</v>
      </c>
      <c r="BP9">
        <v>2149.018</v>
      </c>
    </row>
    <row r="10" spans="1:68" ht="16.5">
      <c r="A10" s="109" t="str">
        <f t="shared" si="18"/>
        <v>동화운수</v>
      </c>
      <c r="B10" s="110" t="str">
        <f t="shared" si="1"/>
        <v>강대복</v>
      </c>
      <c r="C10" s="111" t="str">
        <f t="shared" si="19"/>
        <v>D</v>
      </c>
      <c r="D10" s="112">
        <f t="shared" si="20"/>
        <v>0.83960000000000012</v>
      </c>
      <c r="E10" s="113">
        <f t="shared" si="21"/>
        <v>3898</v>
      </c>
      <c r="F10" s="114" t="str">
        <f t="shared" si="22"/>
        <v>10</v>
      </c>
      <c r="G10" s="115" t="str">
        <f t="shared" si="23"/>
        <v>70바1807</v>
      </c>
      <c r="H10" s="116">
        <f t="shared" si="24"/>
        <v>1</v>
      </c>
      <c r="I10" s="117">
        <f t="shared" si="25"/>
        <v>1038.73</v>
      </c>
      <c r="J10" s="118">
        <f t="shared" si="26"/>
        <v>1.527611921221618E-2</v>
      </c>
      <c r="K10" s="118">
        <f t="shared" si="27"/>
        <v>0.34613992979071262</v>
      </c>
      <c r="L10" s="118">
        <f t="shared" si="28"/>
        <v>0.10493583510633177</v>
      </c>
      <c r="M10" s="119">
        <f t="shared" si="29"/>
        <v>12.228</v>
      </c>
      <c r="N10" s="120">
        <f t="shared" si="30"/>
        <v>0.4813570417721641</v>
      </c>
      <c r="O10" s="120">
        <f t="shared" si="31"/>
        <v>19.639367304304294</v>
      </c>
      <c r="P10" s="234">
        <f t="shared" si="32"/>
        <v>1</v>
      </c>
      <c r="Q10" s="235">
        <f t="shared" si="33"/>
        <v>5</v>
      </c>
      <c r="R10" s="235">
        <f t="shared" si="34"/>
        <v>204</v>
      </c>
      <c r="T10">
        <v>507</v>
      </c>
      <c r="U10">
        <v>3898</v>
      </c>
      <c r="V10" t="s">
        <v>806</v>
      </c>
      <c r="W10">
        <v>1038.73</v>
      </c>
      <c r="X10">
        <v>494.88400000000001</v>
      </c>
      <c r="Y10">
        <v>2.0990000000000002</v>
      </c>
      <c r="Z10">
        <v>12.228</v>
      </c>
      <c r="AA10">
        <v>67.714973000000001</v>
      </c>
      <c r="AB10">
        <v>1.034422</v>
      </c>
      <c r="AC10">
        <v>23.438856000000001</v>
      </c>
      <c r="AD10" s="1">
        <v>109</v>
      </c>
      <c r="AE10">
        <v>5</v>
      </c>
      <c r="AF10">
        <v>204</v>
      </c>
      <c r="AG10">
        <v>70</v>
      </c>
      <c r="AH10">
        <v>15.339738000000001</v>
      </c>
      <c r="AI10">
        <v>33.799999999999997</v>
      </c>
      <c r="AJ10">
        <v>0</v>
      </c>
      <c r="AK10">
        <v>1</v>
      </c>
      <c r="AL10">
        <v>76</v>
      </c>
      <c r="AM10" t="s">
        <v>807</v>
      </c>
      <c r="AN10" t="s">
        <v>908</v>
      </c>
      <c r="AO10">
        <v>1038.73</v>
      </c>
      <c r="AR10" t="s">
        <v>118</v>
      </c>
      <c r="AS10" t="s">
        <v>119</v>
      </c>
      <c r="AT10" t="s">
        <v>798</v>
      </c>
      <c r="AU10" t="s">
        <v>806</v>
      </c>
      <c r="AV10" t="s">
        <v>48</v>
      </c>
      <c r="AW10">
        <v>1</v>
      </c>
      <c r="BB10">
        <v>0.83960000000000012</v>
      </c>
      <c r="BC10" t="s">
        <v>67</v>
      </c>
      <c r="BF10" t="s">
        <v>118</v>
      </c>
      <c r="BG10" t="s">
        <v>119</v>
      </c>
      <c r="BH10" t="s">
        <v>806</v>
      </c>
      <c r="BI10">
        <v>3898</v>
      </c>
      <c r="BJ10">
        <v>1</v>
      </c>
      <c r="BK10" t="s">
        <v>798</v>
      </c>
      <c r="BL10" t="s">
        <v>177</v>
      </c>
      <c r="BM10">
        <v>0.83960000000000012</v>
      </c>
      <c r="BN10" t="s">
        <v>67</v>
      </c>
      <c r="BO10" t="s">
        <v>182</v>
      </c>
      <c r="BP10">
        <v>1038.73</v>
      </c>
    </row>
    <row r="11" spans="1:68" ht="16.5">
      <c r="A11" s="126" t="str">
        <f t="shared" si="18"/>
        <v>동화운수</v>
      </c>
      <c r="B11" s="127" t="str">
        <f t="shared" si="1"/>
        <v>강병호</v>
      </c>
      <c r="C11" s="128" t="str">
        <f t="shared" si="19"/>
        <v>C</v>
      </c>
      <c r="D11" s="129">
        <f t="shared" si="20"/>
        <v>0.87523809523809526</v>
      </c>
      <c r="E11" s="130">
        <f t="shared" si="21"/>
        <v>7813</v>
      </c>
      <c r="F11" s="131" t="str">
        <f t="shared" si="22"/>
        <v>2</v>
      </c>
      <c r="G11" s="132" t="str">
        <f t="shared" si="23"/>
        <v>70바1910</v>
      </c>
      <c r="H11" s="133">
        <f t="shared" si="24"/>
        <v>1</v>
      </c>
      <c r="I11" s="134">
        <f t="shared" si="25"/>
        <v>1892.1079999999999</v>
      </c>
      <c r="J11" s="135">
        <f t="shared" si="26"/>
        <v>2.8002001493243299E-3</v>
      </c>
      <c r="K11" s="135">
        <f t="shared" si="27"/>
        <v>0.32519393300469818</v>
      </c>
      <c r="L11" s="135">
        <f t="shared" si="28"/>
        <v>0.22514571049855506</v>
      </c>
      <c r="M11" s="136">
        <f t="shared" si="29"/>
        <v>15.483000000000001</v>
      </c>
      <c r="N11" s="137">
        <f t="shared" si="30"/>
        <v>0.31710663450500715</v>
      </c>
      <c r="O11" s="137">
        <f t="shared" si="31"/>
        <v>4.6508973060734382</v>
      </c>
      <c r="P11" s="232">
        <f t="shared" si="32"/>
        <v>8</v>
      </c>
      <c r="Q11" s="233">
        <f t="shared" si="33"/>
        <v>6</v>
      </c>
      <c r="R11" s="233">
        <f t="shared" si="34"/>
        <v>88</v>
      </c>
      <c r="T11">
        <v>507</v>
      </c>
      <c r="U11">
        <v>7813</v>
      </c>
      <c r="V11" t="s">
        <v>312</v>
      </c>
      <c r="W11">
        <v>1892.1079999999999</v>
      </c>
      <c r="X11">
        <v>1029.614</v>
      </c>
      <c r="Y11">
        <v>1.8380000000000001</v>
      </c>
      <c r="Z11">
        <v>15.483000000000001</v>
      </c>
      <c r="AA11">
        <v>120.60995</v>
      </c>
      <c r="AB11">
        <v>0.33773199999999998</v>
      </c>
      <c r="AC11">
        <v>39.221623999999998</v>
      </c>
      <c r="AD11" s="1">
        <v>426</v>
      </c>
      <c r="AE11">
        <v>6</v>
      </c>
      <c r="AF11">
        <v>88</v>
      </c>
      <c r="AG11">
        <v>73</v>
      </c>
      <c r="AH11">
        <v>15.687825999999999</v>
      </c>
      <c r="AI11">
        <v>361</v>
      </c>
      <c r="AJ11">
        <v>0</v>
      </c>
      <c r="AK11">
        <v>8</v>
      </c>
      <c r="AL11">
        <v>310</v>
      </c>
      <c r="AM11" t="s">
        <v>313</v>
      </c>
      <c r="AN11" t="s">
        <v>909</v>
      </c>
      <c r="AO11">
        <v>1892.1079999999999</v>
      </c>
      <c r="AR11" t="s">
        <v>118</v>
      </c>
      <c r="AS11" t="s">
        <v>120</v>
      </c>
      <c r="AT11" t="s">
        <v>237</v>
      </c>
      <c r="AU11" t="s">
        <v>312</v>
      </c>
      <c r="AV11" t="s">
        <v>48</v>
      </c>
      <c r="AW11">
        <v>1</v>
      </c>
      <c r="BB11">
        <v>0.87523809523809526</v>
      </c>
      <c r="BC11" t="s">
        <v>69</v>
      </c>
      <c r="BF11" t="s">
        <v>118</v>
      </c>
      <c r="BG11" t="s">
        <v>120</v>
      </c>
      <c r="BH11" t="s">
        <v>312</v>
      </c>
      <c r="BI11">
        <v>7813</v>
      </c>
      <c r="BJ11">
        <v>1</v>
      </c>
      <c r="BK11" t="s">
        <v>237</v>
      </c>
      <c r="BL11" t="s">
        <v>177</v>
      </c>
      <c r="BM11">
        <v>0.87523809523809526</v>
      </c>
      <c r="BN11" t="s">
        <v>69</v>
      </c>
      <c r="BO11" t="s">
        <v>180</v>
      </c>
      <c r="BP11">
        <v>1892.1079999999999</v>
      </c>
    </row>
    <row r="12" spans="1:68" ht="16.5">
      <c r="A12" s="109" t="str">
        <f t="shared" si="18"/>
        <v>동화운수</v>
      </c>
      <c r="B12" s="110" t="str">
        <f t="shared" si="1"/>
        <v>강성균</v>
      </c>
      <c r="C12" s="111" t="str">
        <f t="shared" si="19"/>
        <v>C</v>
      </c>
      <c r="D12" s="112">
        <f t="shared" si="20"/>
        <v>0.86458333333333348</v>
      </c>
      <c r="E12" s="113">
        <f t="shared" si="21"/>
        <v>6871</v>
      </c>
      <c r="F12" s="114" t="str">
        <f t="shared" si="22"/>
        <v>45</v>
      </c>
      <c r="G12" s="115" t="str">
        <f t="shared" si="23"/>
        <v>70바1889</v>
      </c>
      <c r="H12" s="116">
        <f t="shared" si="24"/>
        <v>1</v>
      </c>
      <c r="I12" s="117">
        <f t="shared" si="25"/>
        <v>2196.6019999999999</v>
      </c>
      <c r="J12" s="118">
        <f t="shared" si="26"/>
        <v>1.3322225897569295E-2</v>
      </c>
      <c r="K12" s="118">
        <f t="shared" si="27"/>
        <v>0.348563596444183</v>
      </c>
      <c r="L12" s="118">
        <f t="shared" si="28"/>
        <v>0.13338784176651028</v>
      </c>
      <c r="M12" s="119">
        <f t="shared" si="29"/>
        <v>13.509</v>
      </c>
      <c r="N12" s="120">
        <f t="shared" si="30"/>
        <v>0</v>
      </c>
      <c r="O12" s="120">
        <f t="shared" si="31"/>
        <v>16.935248169672978</v>
      </c>
      <c r="P12" s="234">
        <f t="shared" si="32"/>
        <v>0</v>
      </c>
      <c r="Q12" s="235">
        <f t="shared" si="33"/>
        <v>0</v>
      </c>
      <c r="R12" s="235">
        <f t="shared" si="34"/>
        <v>372</v>
      </c>
      <c r="T12">
        <v>507</v>
      </c>
      <c r="U12">
        <v>6871</v>
      </c>
      <c r="V12" t="s">
        <v>314</v>
      </c>
      <c r="W12">
        <v>2196.6019999999999</v>
      </c>
      <c r="X12">
        <v>1058.49</v>
      </c>
      <c r="Y12">
        <v>2.0750000000000002</v>
      </c>
      <c r="Z12">
        <v>13.509</v>
      </c>
      <c r="AA12">
        <v>135.88134700000001</v>
      </c>
      <c r="AB12">
        <v>1.8102419999999999</v>
      </c>
      <c r="AC12">
        <v>47.363290999999997</v>
      </c>
      <c r="AD12" s="1">
        <v>293</v>
      </c>
      <c r="AE12">
        <v>0</v>
      </c>
      <c r="AF12">
        <v>372</v>
      </c>
      <c r="AG12">
        <v>65</v>
      </c>
      <c r="AH12">
        <v>16.165588</v>
      </c>
      <c r="AI12">
        <v>46</v>
      </c>
      <c r="AJ12">
        <v>0</v>
      </c>
      <c r="AK12">
        <v>0</v>
      </c>
      <c r="AL12">
        <v>0</v>
      </c>
      <c r="AM12" t="s">
        <v>315</v>
      </c>
      <c r="AN12" t="s">
        <v>910</v>
      </c>
      <c r="AO12">
        <v>2196.6019999999999</v>
      </c>
      <c r="AR12" t="s">
        <v>118</v>
      </c>
      <c r="AS12" t="s">
        <v>122</v>
      </c>
      <c r="AT12" t="s">
        <v>286</v>
      </c>
      <c r="AU12" t="s">
        <v>314</v>
      </c>
      <c r="AV12" t="s">
        <v>48</v>
      </c>
      <c r="AW12">
        <v>1</v>
      </c>
      <c r="BB12">
        <v>0.86458333333333348</v>
      </c>
      <c r="BC12" t="s">
        <v>69</v>
      </c>
      <c r="BF12" t="s">
        <v>118</v>
      </c>
      <c r="BG12" t="s">
        <v>122</v>
      </c>
      <c r="BH12" t="s">
        <v>314</v>
      </c>
      <c r="BI12">
        <v>6871</v>
      </c>
      <c r="BJ12">
        <v>1</v>
      </c>
      <c r="BK12" t="s">
        <v>286</v>
      </c>
      <c r="BL12" t="s">
        <v>177</v>
      </c>
      <c r="BM12">
        <v>0.86458333333333348</v>
      </c>
      <c r="BN12" t="s">
        <v>69</v>
      </c>
      <c r="BO12" t="s">
        <v>180</v>
      </c>
      <c r="BP12">
        <v>2196.6019999999999</v>
      </c>
    </row>
    <row r="13" spans="1:68" ht="16.5">
      <c r="A13" s="126" t="str">
        <f t="shared" si="18"/>
        <v>동화운수</v>
      </c>
      <c r="B13" s="127" t="str">
        <f t="shared" si="1"/>
        <v>강신권</v>
      </c>
      <c r="C13" s="128" t="str">
        <f t="shared" si="19"/>
        <v>B</v>
      </c>
      <c r="D13" s="129">
        <f t="shared" si="20"/>
        <v>0.9203739949337707</v>
      </c>
      <c r="E13" s="130">
        <f t="shared" si="21"/>
        <v>8660</v>
      </c>
      <c r="F13" s="131" t="str">
        <f t="shared" si="22"/>
        <v>45</v>
      </c>
      <c r="G13" s="132" t="str">
        <f t="shared" si="23"/>
        <v>70바1813</v>
      </c>
      <c r="H13" s="133">
        <f t="shared" si="24"/>
        <v>2</v>
      </c>
      <c r="I13" s="134">
        <f t="shared" si="25"/>
        <v>5054.6239999999998</v>
      </c>
      <c r="J13" s="135">
        <f t="shared" si="26"/>
        <v>8.786280147112243E-3</v>
      </c>
      <c r="K13" s="135">
        <f t="shared" si="27"/>
        <v>0.32783652083772125</v>
      </c>
      <c r="L13" s="135">
        <f t="shared" si="28"/>
        <v>0.15194008495983086</v>
      </c>
      <c r="M13" s="136">
        <f t="shared" si="29"/>
        <v>11.734</v>
      </c>
      <c r="N13" s="137">
        <f t="shared" si="30"/>
        <v>0.35504338137004537</v>
      </c>
      <c r="O13" s="137">
        <f t="shared" si="31"/>
        <v>35.307091814021177</v>
      </c>
      <c r="P13" s="232">
        <f t="shared" si="32"/>
        <v>6</v>
      </c>
      <c r="Q13" s="233">
        <f t="shared" si="33"/>
        <v>18</v>
      </c>
      <c r="R13" s="233">
        <f t="shared" si="34"/>
        <v>1790</v>
      </c>
      <c r="T13">
        <v>507</v>
      </c>
      <c r="U13">
        <v>8660</v>
      </c>
      <c r="V13" t="s">
        <v>316</v>
      </c>
      <c r="W13">
        <v>5069.8029999999999</v>
      </c>
      <c r="X13">
        <v>2391.413</v>
      </c>
      <c r="Y13">
        <v>2.12</v>
      </c>
      <c r="Z13">
        <v>11.734</v>
      </c>
      <c r="AA13">
        <v>323.34684900000002</v>
      </c>
      <c r="AB13">
        <v>2.8410160000000002</v>
      </c>
      <c r="AC13">
        <v>106.00490600000001</v>
      </c>
      <c r="AD13" s="1">
        <v>768</v>
      </c>
      <c r="AE13">
        <v>18</v>
      </c>
      <c r="AF13">
        <v>1790</v>
      </c>
      <c r="AG13">
        <v>71</v>
      </c>
      <c r="AH13">
        <v>15.679147</v>
      </c>
      <c r="AI13">
        <v>97.4</v>
      </c>
      <c r="AJ13">
        <v>0</v>
      </c>
      <c r="AK13">
        <v>6</v>
      </c>
      <c r="AL13">
        <v>352</v>
      </c>
      <c r="AM13" t="s">
        <v>317</v>
      </c>
      <c r="AN13" t="s">
        <v>911</v>
      </c>
      <c r="AO13">
        <v>4855.6719999999996</v>
      </c>
      <c r="AR13" t="s">
        <v>118</v>
      </c>
      <c r="AS13" t="s">
        <v>122</v>
      </c>
      <c r="AT13" t="s">
        <v>264</v>
      </c>
      <c r="AU13" t="s">
        <v>316</v>
      </c>
      <c r="AV13" t="s">
        <v>48</v>
      </c>
      <c r="AW13">
        <v>2</v>
      </c>
      <c r="BB13">
        <v>0.9203739949337707</v>
      </c>
      <c r="BC13" t="s">
        <v>68</v>
      </c>
      <c r="BF13" t="s">
        <v>118</v>
      </c>
      <c r="BG13" t="s">
        <v>122</v>
      </c>
      <c r="BH13" t="s">
        <v>316</v>
      </c>
      <c r="BI13">
        <v>8660</v>
      </c>
      <c r="BJ13">
        <v>2</v>
      </c>
      <c r="BK13" t="s">
        <v>264</v>
      </c>
      <c r="BL13" t="s">
        <v>268</v>
      </c>
      <c r="BM13">
        <v>0.9203739949337707</v>
      </c>
      <c r="BN13" t="s">
        <v>68</v>
      </c>
      <c r="BO13" t="s">
        <v>178</v>
      </c>
      <c r="BP13">
        <v>5054.6239999999998</v>
      </c>
    </row>
    <row r="14" spans="1:68" ht="16.5">
      <c r="A14" s="109" t="str">
        <f t="shared" si="18"/>
        <v>동화운수</v>
      </c>
      <c r="B14" s="110" t="str">
        <f t="shared" si="1"/>
        <v>강한춘</v>
      </c>
      <c r="C14" s="111" t="str">
        <f t="shared" si="19"/>
        <v>D</v>
      </c>
      <c r="D14" s="112">
        <f t="shared" si="20"/>
        <v>0.80947081909222063</v>
      </c>
      <c r="E14" s="113">
        <f t="shared" si="21"/>
        <v>2458</v>
      </c>
      <c r="F14" s="114" t="str">
        <f t="shared" si="22"/>
        <v>2</v>
      </c>
      <c r="G14" s="115" t="str">
        <f t="shared" si="23"/>
        <v>70바1815</v>
      </c>
      <c r="H14" s="116">
        <f t="shared" si="24"/>
        <v>8</v>
      </c>
      <c r="I14" s="117">
        <f t="shared" si="25"/>
        <v>2266.953</v>
      </c>
      <c r="J14" s="118">
        <f t="shared" si="26"/>
        <v>1.4774653939509464E-2</v>
      </c>
      <c r="K14" s="118">
        <f t="shared" si="27"/>
        <v>0.35488902845718423</v>
      </c>
      <c r="L14" s="118">
        <f t="shared" si="28"/>
        <v>0.11777923935785171</v>
      </c>
      <c r="M14" s="119">
        <f t="shared" si="29"/>
        <v>15.138</v>
      </c>
      <c r="N14" s="120">
        <f t="shared" si="30"/>
        <v>8.8224149331724122E-2</v>
      </c>
      <c r="O14" s="120">
        <f t="shared" si="31"/>
        <v>18.085950613003448</v>
      </c>
      <c r="P14" s="234">
        <f t="shared" si="32"/>
        <v>2</v>
      </c>
      <c r="Q14" s="235">
        <f t="shared" si="33"/>
        <v>2</v>
      </c>
      <c r="R14" s="235">
        <f t="shared" si="34"/>
        <v>410</v>
      </c>
      <c r="T14">
        <v>507</v>
      </c>
      <c r="U14">
        <v>2458</v>
      </c>
      <c r="V14" t="s">
        <v>318</v>
      </c>
      <c r="W14">
        <v>2266.953</v>
      </c>
      <c r="X14">
        <v>1207.5540000000001</v>
      </c>
      <c r="Y14">
        <v>1.877</v>
      </c>
      <c r="Z14">
        <v>15.138</v>
      </c>
      <c r="AA14">
        <v>144.087165</v>
      </c>
      <c r="AB14">
        <v>2.128838</v>
      </c>
      <c r="AC14">
        <v>51.134954</v>
      </c>
      <c r="AD14" s="1">
        <v>267</v>
      </c>
      <c r="AE14">
        <v>2</v>
      </c>
      <c r="AF14">
        <v>410</v>
      </c>
      <c r="AG14">
        <v>73</v>
      </c>
      <c r="AH14">
        <v>15.733205</v>
      </c>
      <c r="AI14">
        <v>490.8</v>
      </c>
      <c r="AJ14">
        <v>0</v>
      </c>
      <c r="AK14">
        <v>2</v>
      </c>
      <c r="AL14">
        <v>202</v>
      </c>
      <c r="AM14" t="s">
        <v>319</v>
      </c>
      <c r="AN14" t="s">
        <v>912</v>
      </c>
      <c r="AO14">
        <v>694.56200000000001</v>
      </c>
      <c r="AR14" t="s">
        <v>118</v>
      </c>
      <c r="AS14" t="s">
        <v>120</v>
      </c>
      <c r="AT14" t="s">
        <v>217</v>
      </c>
      <c r="AU14" t="s">
        <v>318</v>
      </c>
      <c r="AV14" t="s">
        <v>48</v>
      </c>
      <c r="AW14">
        <v>8</v>
      </c>
      <c r="BB14">
        <v>0.80947081909222063</v>
      </c>
      <c r="BC14" t="s">
        <v>67</v>
      </c>
      <c r="BF14" t="s">
        <v>118</v>
      </c>
      <c r="BG14" t="s">
        <v>120</v>
      </c>
      <c r="BH14" t="s">
        <v>318</v>
      </c>
      <c r="BI14">
        <v>2458</v>
      </c>
      <c r="BJ14">
        <v>8</v>
      </c>
      <c r="BK14" t="s">
        <v>217</v>
      </c>
      <c r="BL14" t="s">
        <v>231</v>
      </c>
      <c r="BM14">
        <v>0.80947081909222063</v>
      </c>
      <c r="BN14" t="s">
        <v>67</v>
      </c>
      <c r="BO14" t="s">
        <v>182</v>
      </c>
      <c r="BP14">
        <v>2266.953</v>
      </c>
    </row>
    <row r="15" spans="1:68" ht="16.5">
      <c r="A15" s="126" t="str">
        <f t="shared" si="18"/>
        <v>동화운수</v>
      </c>
      <c r="B15" s="127" t="str">
        <f t="shared" si="1"/>
        <v>강현구</v>
      </c>
      <c r="C15" s="128" t="str">
        <f t="shared" si="19"/>
        <v>D</v>
      </c>
      <c r="D15" s="129">
        <f t="shared" si="20"/>
        <v>0.84304146148638004</v>
      </c>
      <c r="E15" s="130">
        <f t="shared" si="21"/>
        <v>8471</v>
      </c>
      <c r="F15" s="131" t="str">
        <f t="shared" si="22"/>
        <v>45</v>
      </c>
      <c r="G15" s="132" t="str">
        <f t="shared" si="23"/>
        <v>70바1851</v>
      </c>
      <c r="H15" s="133">
        <f t="shared" si="24"/>
        <v>3</v>
      </c>
      <c r="I15" s="134">
        <f t="shared" si="25"/>
        <v>2628.8209999999999</v>
      </c>
      <c r="J15" s="135">
        <f t="shared" si="26"/>
        <v>4.1068948352384381E-3</v>
      </c>
      <c r="K15" s="135">
        <f t="shared" si="27"/>
        <v>0.33664438748852221</v>
      </c>
      <c r="L15" s="135">
        <f t="shared" si="28"/>
        <v>0.15330066215995689</v>
      </c>
      <c r="M15" s="136">
        <f t="shared" si="29"/>
        <v>13.968</v>
      </c>
      <c r="N15" s="137">
        <f t="shared" si="30"/>
        <v>7.6079733081864456E-2</v>
      </c>
      <c r="O15" s="137">
        <f t="shared" si="31"/>
        <v>4.2985049191253415</v>
      </c>
      <c r="P15" s="232">
        <f t="shared" si="32"/>
        <v>0</v>
      </c>
      <c r="Q15" s="233">
        <f t="shared" si="33"/>
        <v>2</v>
      </c>
      <c r="R15" s="233">
        <f t="shared" si="34"/>
        <v>113</v>
      </c>
      <c r="T15">
        <v>507</v>
      </c>
      <c r="U15">
        <v>8471</v>
      </c>
      <c r="V15" t="s">
        <v>320</v>
      </c>
      <c r="W15">
        <v>2628.8209999999999</v>
      </c>
      <c r="X15">
        <v>1350.511</v>
      </c>
      <c r="Y15">
        <v>1.9470000000000001</v>
      </c>
      <c r="Z15">
        <v>13.968</v>
      </c>
      <c r="AA15">
        <v>173.817453</v>
      </c>
      <c r="AB15">
        <v>0.71384999999999998</v>
      </c>
      <c r="AC15">
        <v>58.514670000000002</v>
      </c>
      <c r="AD15" s="1">
        <v>403</v>
      </c>
      <c r="AE15">
        <v>2</v>
      </c>
      <c r="AF15">
        <v>113</v>
      </c>
      <c r="AG15">
        <v>65</v>
      </c>
      <c r="AH15">
        <v>15.124033000000001</v>
      </c>
      <c r="AI15">
        <v>13.3</v>
      </c>
      <c r="AJ15">
        <v>0</v>
      </c>
      <c r="AK15">
        <v>0</v>
      </c>
      <c r="AL15">
        <v>0</v>
      </c>
      <c r="AM15" t="s">
        <v>321</v>
      </c>
      <c r="AN15" t="s">
        <v>913</v>
      </c>
      <c r="AO15">
        <v>2167.0030000000002</v>
      </c>
      <c r="AR15" t="s">
        <v>118</v>
      </c>
      <c r="AS15" t="s">
        <v>122</v>
      </c>
      <c r="AT15" t="s">
        <v>278</v>
      </c>
      <c r="AU15" t="s">
        <v>320</v>
      </c>
      <c r="AV15" t="s">
        <v>48</v>
      </c>
      <c r="AW15">
        <v>3</v>
      </c>
      <c r="BB15">
        <v>0.84304146148638004</v>
      </c>
      <c r="BC15" t="s">
        <v>67</v>
      </c>
      <c r="BF15" t="s">
        <v>118</v>
      </c>
      <c r="BG15" t="s">
        <v>122</v>
      </c>
      <c r="BH15" t="s">
        <v>320</v>
      </c>
      <c r="BI15">
        <v>8471</v>
      </c>
      <c r="BJ15">
        <v>3</v>
      </c>
      <c r="BK15" t="s">
        <v>278</v>
      </c>
      <c r="BL15" t="s">
        <v>264</v>
      </c>
      <c r="BM15">
        <v>0.84304146148638004</v>
      </c>
      <c r="BN15" t="s">
        <v>67</v>
      </c>
      <c r="BO15" t="s">
        <v>182</v>
      </c>
      <c r="BP15">
        <v>2628.8209999999999</v>
      </c>
    </row>
    <row r="16" spans="1:68" ht="16.5">
      <c r="A16" s="109" t="str">
        <f t="shared" si="18"/>
        <v>동화운수</v>
      </c>
      <c r="B16" s="110" t="str">
        <f t="shared" si="1"/>
        <v>경윤노</v>
      </c>
      <c r="C16" s="111" t="str">
        <f t="shared" si="19"/>
        <v>C</v>
      </c>
      <c r="D16" s="112">
        <f t="shared" si="20"/>
        <v>0.89835392214778653</v>
      </c>
      <c r="E16" s="113">
        <f t="shared" si="21"/>
        <v>9072</v>
      </c>
      <c r="F16" s="114" t="str">
        <f t="shared" si="22"/>
        <v>10</v>
      </c>
      <c r="G16" s="115" t="str">
        <f t="shared" si="23"/>
        <v>70바1940</v>
      </c>
      <c r="H16" s="116">
        <f t="shared" si="24"/>
        <v>3</v>
      </c>
      <c r="I16" s="117">
        <f t="shared" si="25"/>
        <v>4286.5950000000003</v>
      </c>
      <c r="J16" s="118">
        <f t="shared" si="26"/>
        <v>9.6220774308006986E-3</v>
      </c>
      <c r="K16" s="118">
        <f t="shared" si="27"/>
        <v>0.36076322683375445</v>
      </c>
      <c r="L16" s="118">
        <f t="shared" si="28"/>
        <v>0.21718870105526647</v>
      </c>
      <c r="M16" s="119">
        <f t="shared" si="29"/>
        <v>12.753</v>
      </c>
      <c r="N16" s="120">
        <f t="shared" si="30"/>
        <v>0</v>
      </c>
      <c r="O16" s="120">
        <f t="shared" si="31"/>
        <v>1.842954606161767</v>
      </c>
      <c r="P16" s="234">
        <f t="shared" si="32"/>
        <v>2</v>
      </c>
      <c r="Q16" s="235">
        <f t="shared" si="33"/>
        <v>0</v>
      </c>
      <c r="R16" s="235">
        <f t="shared" si="34"/>
        <v>79</v>
      </c>
      <c r="T16">
        <v>507</v>
      </c>
      <c r="U16">
        <v>9072</v>
      </c>
      <c r="V16" t="s">
        <v>322</v>
      </c>
      <c r="W16">
        <v>4286.5950000000003</v>
      </c>
      <c r="X16">
        <v>2161.511</v>
      </c>
      <c r="Y16">
        <v>1.9830000000000001</v>
      </c>
      <c r="Z16">
        <v>12.753</v>
      </c>
      <c r="AA16">
        <v>291.99796199999997</v>
      </c>
      <c r="AB16">
        <v>2.8096269999999999</v>
      </c>
      <c r="AC16">
        <v>105.342127</v>
      </c>
      <c r="AD16" s="1">
        <v>931</v>
      </c>
      <c r="AE16">
        <v>0</v>
      </c>
      <c r="AF16">
        <v>79</v>
      </c>
      <c r="AG16">
        <v>80</v>
      </c>
      <c r="AH16">
        <v>14.680222000000001</v>
      </c>
      <c r="AI16">
        <v>170.6</v>
      </c>
      <c r="AJ16">
        <v>0</v>
      </c>
      <c r="AK16">
        <v>2</v>
      </c>
      <c r="AL16">
        <v>42</v>
      </c>
      <c r="AM16" t="s">
        <v>323</v>
      </c>
      <c r="AN16" t="s">
        <v>914</v>
      </c>
      <c r="AO16">
        <v>4080.326</v>
      </c>
      <c r="AR16" t="s">
        <v>118</v>
      </c>
      <c r="AS16" t="s">
        <v>119</v>
      </c>
      <c r="AT16" t="s">
        <v>213</v>
      </c>
      <c r="AU16" t="s">
        <v>322</v>
      </c>
      <c r="AV16" t="s">
        <v>48</v>
      </c>
      <c r="AW16">
        <v>3</v>
      </c>
      <c r="BB16">
        <v>0.89835392214778653</v>
      </c>
      <c r="BC16" t="s">
        <v>69</v>
      </c>
      <c r="BF16" t="s">
        <v>118</v>
      </c>
      <c r="BG16" t="s">
        <v>119</v>
      </c>
      <c r="BH16" t="s">
        <v>322</v>
      </c>
      <c r="BI16">
        <v>9072</v>
      </c>
      <c r="BJ16">
        <v>3</v>
      </c>
      <c r="BK16" t="s">
        <v>213</v>
      </c>
      <c r="BL16" t="s">
        <v>798</v>
      </c>
      <c r="BM16">
        <v>0.89835392214778653</v>
      </c>
      <c r="BN16" t="s">
        <v>69</v>
      </c>
      <c r="BO16" t="s">
        <v>180</v>
      </c>
      <c r="BP16">
        <v>4286.5950000000003</v>
      </c>
    </row>
    <row r="17" spans="1:68" ht="16.5">
      <c r="A17" s="126" t="str">
        <f t="shared" si="18"/>
        <v>동화운수</v>
      </c>
      <c r="B17" s="127" t="str">
        <f t="shared" si="1"/>
        <v>곽천근</v>
      </c>
      <c r="C17" s="128" t="str">
        <f t="shared" si="19"/>
        <v>F</v>
      </c>
      <c r="D17" s="129">
        <f t="shared" si="20"/>
        <v>0.72460466126694623</v>
      </c>
      <c r="E17" s="130">
        <f t="shared" si="21"/>
        <v>7276</v>
      </c>
      <c r="F17" s="131" t="str">
        <f t="shared" si="22"/>
        <v>10</v>
      </c>
      <c r="G17" s="132" t="str">
        <f t="shared" si="23"/>
        <v>70바1874</v>
      </c>
      <c r="H17" s="133">
        <f t="shared" si="24"/>
        <v>2</v>
      </c>
      <c r="I17" s="134">
        <f t="shared" si="25"/>
        <v>2164.433</v>
      </c>
      <c r="J17" s="135">
        <f t="shared" si="26"/>
        <v>8.7540009013366664E-3</v>
      </c>
      <c r="K17" s="135">
        <f t="shared" si="27"/>
        <v>0.37895478561307872</v>
      </c>
      <c r="L17" s="135">
        <f t="shared" si="28"/>
        <v>0.13490831086016522</v>
      </c>
      <c r="M17" s="136">
        <f t="shared" si="29"/>
        <v>15.451000000000001</v>
      </c>
      <c r="N17" s="137">
        <f t="shared" si="30"/>
        <v>1.1088354317273854</v>
      </c>
      <c r="O17" s="137">
        <f t="shared" si="31"/>
        <v>5.4979756823149524</v>
      </c>
      <c r="P17" s="232">
        <f t="shared" si="32"/>
        <v>30</v>
      </c>
      <c r="Q17" s="233">
        <f t="shared" si="33"/>
        <v>24</v>
      </c>
      <c r="R17" s="233">
        <f t="shared" si="34"/>
        <v>119</v>
      </c>
      <c r="T17">
        <v>507</v>
      </c>
      <c r="U17">
        <v>7276</v>
      </c>
      <c r="V17" t="s">
        <v>781</v>
      </c>
      <c r="W17">
        <v>2164.433</v>
      </c>
      <c r="X17">
        <v>1197.3440000000001</v>
      </c>
      <c r="Y17">
        <v>1.8080000000000001</v>
      </c>
      <c r="Z17">
        <v>15.451000000000001</v>
      </c>
      <c r="AA17">
        <v>143.866332</v>
      </c>
      <c r="AB17">
        <v>1.259406</v>
      </c>
      <c r="AC17">
        <v>54.518835000000003</v>
      </c>
      <c r="AD17" s="1">
        <v>292</v>
      </c>
      <c r="AE17">
        <v>24</v>
      </c>
      <c r="AF17">
        <v>119</v>
      </c>
      <c r="AG17">
        <v>69</v>
      </c>
      <c r="AH17">
        <v>15.044750000000001</v>
      </c>
      <c r="AI17">
        <v>292.3</v>
      </c>
      <c r="AJ17">
        <v>0</v>
      </c>
      <c r="AK17">
        <v>30</v>
      </c>
      <c r="AL17">
        <v>10696</v>
      </c>
      <c r="AM17" t="s">
        <v>782</v>
      </c>
      <c r="AN17" t="s">
        <v>915</v>
      </c>
      <c r="AO17">
        <v>2080.0010000000002</v>
      </c>
      <c r="AR17" t="s">
        <v>118</v>
      </c>
      <c r="AS17" t="s">
        <v>119</v>
      </c>
      <c r="AT17" t="s">
        <v>801</v>
      </c>
      <c r="AU17" t="s">
        <v>781</v>
      </c>
      <c r="AV17" t="s">
        <v>48</v>
      </c>
      <c r="AW17">
        <v>2</v>
      </c>
      <c r="BB17">
        <v>0.72460466126694623</v>
      </c>
      <c r="BC17" t="s">
        <v>70</v>
      </c>
      <c r="BF17" t="s">
        <v>118</v>
      </c>
      <c r="BG17" t="s">
        <v>119</v>
      </c>
      <c r="BH17" t="s">
        <v>781</v>
      </c>
      <c r="BI17">
        <v>7276</v>
      </c>
      <c r="BJ17">
        <v>2</v>
      </c>
      <c r="BK17" t="s">
        <v>801</v>
      </c>
      <c r="BL17" t="s">
        <v>267</v>
      </c>
      <c r="BM17">
        <v>0.72460466126694623</v>
      </c>
      <c r="BN17" t="s">
        <v>70</v>
      </c>
      <c r="BO17" t="s">
        <v>191</v>
      </c>
      <c r="BP17">
        <v>2164.433</v>
      </c>
    </row>
    <row r="18" spans="1:68" ht="16.5">
      <c r="A18" s="109" t="str">
        <f t="shared" si="18"/>
        <v>동화운수</v>
      </c>
      <c r="B18" s="110" t="str">
        <f t="shared" si="1"/>
        <v>권영문</v>
      </c>
      <c r="C18" s="111" t="str">
        <f t="shared" si="19"/>
        <v>D</v>
      </c>
      <c r="D18" s="112">
        <f t="shared" si="20"/>
        <v>0.80426322082289792</v>
      </c>
      <c r="E18" s="113">
        <f t="shared" si="21"/>
        <v>2936</v>
      </c>
      <c r="F18" s="114" t="str">
        <f t="shared" si="22"/>
        <v>2</v>
      </c>
      <c r="G18" s="115" t="str">
        <f t="shared" si="23"/>
        <v>70바1854</v>
      </c>
      <c r="H18" s="116">
        <f t="shared" si="24"/>
        <v>3</v>
      </c>
      <c r="I18" s="117">
        <f t="shared" si="25"/>
        <v>635.43200000000002</v>
      </c>
      <c r="J18" s="118">
        <f t="shared" si="26"/>
        <v>2.3799734293094535E-3</v>
      </c>
      <c r="K18" s="118">
        <f t="shared" si="27"/>
        <v>0.36751473770597398</v>
      </c>
      <c r="L18" s="118">
        <f t="shared" si="28"/>
        <v>0.30687784058719109</v>
      </c>
      <c r="M18" s="119">
        <f t="shared" si="29"/>
        <v>16.146000000000001</v>
      </c>
      <c r="N18" s="120">
        <f t="shared" si="30"/>
        <v>0</v>
      </c>
      <c r="O18" s="120">
        <f t="shared" si="31"/>
        <v>14.478339145652091</v>
      </c>
      <c r="P18" s="234">
        <f t="shared" si="32"/>
        <v>0</v>
      </c>
      <c r="Q18" s="235">
        <f t="shared" si="33"/>
        <v>0</v>
      </c>
      <c r="R18" s="235">
        <f t="shared" si="34"/>
        <v>92</v>
      </c>
      <c r="T18">
        <v>507</v>
      </c>
      <c r="U18">
        <v>2936</v>
      </c>
      <c r="V18" t="s">
        <v>808</v>
      </c>
      <c r="W18">
        <v>635.43200000000002</v>
      </c>
      <c r="X18">
        <v>354.51400000000001</v>
      </c>
      <c r="Y18">
        <v>1.792</v>
      </c>
      <c r="Z18">
        <v>16.146000000000001</v>
      </c>
      <c r="AA18">
        <v>40.144986000000003</v>
      </c>
      <c r="AB18">
        <v>9.5544000000000004E-2</v>
      </c>
      <c r="AC18">
        <v>14.753874</v>
      </c>
      <c r="AD18" s="1">
        <v>195</v>
      </c>
      <c r="AE18">
        <v>0</v>
      </c>
      <c r="AF18">
        <v>92</v>
      </c>
      <c r="AG18">
        <v>67</v>
      </c>
      <c r="AH18">
        <v>15.828427</v>
      </c>
      <c r="AI18">
        <v>282.8</v>
      </c>
      <c r="AJ18">
        <v>0</v>
      </c>
      <c r="AK18">
        <v>0</v>
      </c>
      <c r="AL18">
        <v>0</v>
      </c>
      <c r="AM18" t="s">
        <v>809</v>
      </c>
      <c r="AN18" t="s">
        <v>916</v>
      </c>
      <c r="AO18">
        <v>365.50200000000001</v>
      </c>
      <c r="AR18" t="s">
        <v>118</v>
      </c>
      <c r="AS18" t="s">
        <v>120</v>
      </c>
      <c r="AT18" t="s">
        <v>803</v>
      </c>
      <c r="AU18" t="s">
        <v>808</v>
      </c>
      <c r="AV18" t="s">
        <v>48</v>
      </c>
      <c r="AW18">
        <v>3</v>
      </c>
      <c r="BB18">
        <v>0.80426322082289792</v>
      </c>
      <c r="BC18" t="s">
        <v>67</v>
      </c>
      <c r="BF18" t="s">
        <v>118</v>
      </c>
      <c r="BG18" t="s">
        <v>120</v>
      </c>
      <c r="BH18" t="s">
        <v>808</v>
      </c>
      <c r="BI18">
        <v>2936</v>
      </c>
      <c r="BJ18">
        <v>3</v>
      </c>
      <c r="BK18" t="s">
        <v>803</v>
      </c>
      <c r="BL18" t="s">
        <v>231</v>
      </c>
      <c r="BM18">
        <v>0.80426322082289792</v>
      </c>
      <c r="BN18" t="s">
        <v>67</v>
      </c>
      <c r="BO18" t="s">
        <v>182</v>
      </c>
      <c r="BP18">
        <v>635.43200000000002</v>
      </c>
    </row>
    <row r="19" spans="1:68" ht="16.5">
      <c r="A19" s="126" t="str">
        <f t="shared" si="18"/>
        <v>동화운수</v>
      </c>
      <c r="B19" s="127" t="str">
        <f t="shared" si="1"/>
        <v>권오찬</v>
      </c>
      <c r="C19" s="128" t="str">
        <f t="shared" si="19"/>
        <v>D</v>
      </c>
      <c r="D19" s="129">
        <f t="shared" si="20"/>
        <v>0.8235736047215767</v>
      </c>
      <c r="E19" s="130">
        <f t="shared" si="21"/>
        <v>2354</v>
      </c>
      <c r="F19" s="131" t="str">
        <f t="shared" si="22"/>
        <v>10</v>
      </c>
      <c r="G19" s="132" t="str">
        <f t="shared" si="23"/>
        <v>70바1928</v>
      </c>
      <c r="H19" s="133">
        <f t="shared" si="24"/>
        <v>6</v>
      </c>
      <c r="I19" s="134">
        <f t="shared" si="25"/>
        <v>3258.9059999999999</v>
      </c>
      <c r="J19" s="135">
        <f t="shared" si="26"/>
        <v>3.9734870667620929E-2</v>
      </c>
      <c r="K19" s="135">
        <f t="shared" si="27"/>
        <v>0.36419389435139982</v>
      </c>
      <c r="L19" s="135">
        <f t="shared" si="28"/>
        <v>0.15894904609092744</v>
      </c>
      <c r="M19" s="136">
        <f t="shared" si="29"/>
        <v>14.180999999999999</v>
      </c>
      <c r="N19" s="137">
        <f t="shared" si="30"/>
        <v>0</v>
      </c>
      <c r="O19" s="137">
        <f t="shared" si="31"/>
        <v>1.3501463374518934</v>
      </c>
      <c r="P19" s="232">
        <f t="shared" si="32"/>
        <v>18</v>
      </c>
      <c r="Q19" s="233">
        <f t="shared" si="33"/>
        <v>0</v>
      </c>
      <c r="R19" s="233">
        <f t="shared" si="34"/>
        <v>44</v>
      </c>
      <c r="T19">
        <v>507</v>
      </c>
      <c r="U19">
        <v>2354</v>
      </c>
      <c r="V19" t="s">
        <v>324</v>
      </c>
      <c r="W19">
        <v>3258.9059999999999</v>
      </c>
      <c r="X19">
        <v>1641.373</v>
      </c>
      <c r="Y19">
        <v>1.9850000000000001</v>
      </c>
      <c r="Z19">
        <v>14.180999999999999</v>
      </c>
      <c r="AA19">
        <v>232.672709</v>
      </c>
      <c r="AB19">
        <v>9.2452199999999998</v>
      </c>
      <c r="AC19">
        <v>84.737979999999993</v>
      </c>
      <c r="AD19" s="1">
        <v>518</v>
      </c>
      <c r="AE19">
        <v>0</v>
      </c>
      <c r="AF19">
        <v>44</v>
      </c>
      <c r="AG19">
        <v>68</v>
      </c>
      <c r="AH19">
        <v>14.006394999999999</v>
      </c>
      <c r="AI19">
        <v>90.2</v>
      </c>
      <c r="AJ19">
        <v>0</v>
      </c>
      <c r="AK19">
        <v>18</v>
      </c>
      <c r="AL19">
        <v>2447</v>
      </c>
      <c r="AM19" t="s">
        <v>325</v>
      </c>
      <c r="AN19" t="s">
        <v>917</v>
      </c>
      <c r="AO19">
        <v>1367.25</v>
      </c>
      <c r="AR19" t="s">
        <v>118</v>
      </c>
      <c r="AS19" t="s">
        <v>119</v>
      </c>
      <c r="AT19" t="s">
        <v>209</v>
      </c>
      <c r="AU19" t="s">
        <v>324</v>
      </c>
      <c r="AV19" t="s">
        <v>48</v>
      </c>
      <c r="AW19">
        <v>6</v>
      </c>
      <c r="BB19">
        <v>0.8235736047215767</v>
      </c>
      <c r="BC19" t="s">
        <v>67</v>
      </c>
      <c r="BF19" t="s">
        <v>118</v>
      </c>
      <c r="BG19" t="s">
        <v>119</v>
      </c>
      <c r="BH19" t="s">
        <v>324</v>
      </c>
      <c r="BI19">
        <v>2354</v>
      </c>
      <c r="BJ19">
        <v>6</v>
      </c>
      <c r="BK19" t="s">
        <v>209</v>
      </c>
      <c r="BL19" t="s">
        <v>212</v>
      </c>
      <c r="BM19">
        <v>0.8235736047215767</v>
      </c>
      <c r="BN19" t="s">
        <v>67</v>
      </c>
      <c r="BO19" t="s">
        <v>182</v>
      </c>
      <c r="BP19">
        <v>3258.9059999999999</v>
      </c>
    </row>
    <row r="20" spans="1:68" ht="16.5">
      <c r="A20" s="109" t="str">
        <f t="shared" si="18"/>
        <v>동화운수</v>
      </c>
      <c r="B20" s="110" t="str">
        <f t="shared" si="1"/>
        <v>김강원</v>
      </c>
      <c r="C20" s="111" t="str">
        <f t="shared" si="19"/>
        <v>F</v>
      </c>
      <c r="D20" s="112">
        <f t="shared" si="20"/>
        <v>0.77078777679344912</v>
      </c>
      <c r="E20" s="113">
        <f t="shared" si="21"/>
        <v>7302</v>
      </c>
      <c r="F20" s="114" t="str">
        <f t="shared" si="22"/>
        <v>급행95</v>
      </c>
      <c r="G20" s="115" t="str">
        <f t="shared" si="23"/>
        <v>70바1812</v>
      </c>
      <c r="H20" s="116">
        <f t="shared" si="24"/>
        <v>2</v>
      </c>
      <c r="I20" s="117">
        <f t="shared" si="25"/>
        <v>2293.607</v>
      </c>
      <c r="J20" s="118">
        <f t="shared" si="26"/>
        <v>3.8212949564654361E-2</v>
      </c>
      <c r="K20" s="118">
        <f t="shared" si="27"/>
        <v>0.36652317671763607</v>
      </c>
      <c r="L20" s="118">
        <f t="shared" si="28"/>
        <v>0.25985271234348345</v>
      </c>
      <c r="M20" s="119">
        <f t="shared" si="29"/>
        <v>16.257999999999999</v>
      </c>
      <c r="N20" s="120">
        <f t="shared" si="30"/>
        <v>0.21352839009416175</v>
      </c>
      <c r="O20" s="120">
        <f t="shared" si="31"/>
        <v>10.505596792632758</v>
      </c>
      <c r="P20" s="234">
        <f t="shared" si="32"/>
        <v>6</v>
      </c>
      <c r="Q20" s="235">
        <f t="shared" si="33"/>
        <v>5</v>
      </c>
      <c r="R20" s="235">
        <f t="shared" si="34"/>
        <v>246</v>
      </c>
      <c r="T20">
        <v>507</v>
      </c>
      <c r="U20">
        <v>7302</v>
      </c>
      <c r="V20" t="s">
        <v>326</v>
      </c>
      <c r="W20">
        <v>2341.6089999999999</v>
      </c>
      <c r="X20">
        <v>1173.454</v>
      </c>
      <c r="Y20">
        <v>1.9950000000000001</v>
      </c>
      <c r="Z20">
        <v>16.257999999999999</v>
      </c>
      <c r="AA20">
        <v>142.489655</v>
      </c>
      <c r="AB20">
        <v>5.4449500000000004</v>
      </c>
      <c r="AC20">
        <v>52.225760999999999</v>
      </c>
      <c r="AD20" s="1">
        <v>596</v>
      </c>
      <c r="AE20">
        <v>5</v>
      </c>
      <c r="AF20">
        <v>246</v>
      </c>
      <c r="AG20">
        <v>69</v>
      </c>
      <c r="AH20">
        <v>16.433536</v>
      </c>
      <c r="AI20">
        <v>185.4</v>
      </c>
      <c r="AJ20">
        <v>0</v>
      </c>
      <c r="AK20">
        <v>6</v>
      </c>
      <c r="AL20">
        <v>1000</v>
      </c>
      <c r="AM20" t="s">
        <v>327</v>
      </c>
      <c r="AN20" t="s">
        <v>918</v>
      </c>
      <c r="AO20">
        <v>2202.6509999999998</v>
      </c>
      <c r="AR20" t="s">
        <v>118</v>
      </c>
      <c r="AS20" t="s">
        <v>123</v>
      </c>
      <c r="AT20" t="s">
        <v>302</v>
      </c>
      <c r="AU20" t="s">
        <v>326</v>
      </c>
      <c r="AV20" t="s">
        <v>48</v>
      </c>
      <c r="AW20">
        <v>2</v>
      </c>
      <c r="BB20">
        <v>0.77078777679344912</v>
      </c>
      <c r="BC20" t="s">
        <v>70</v>
      </c>
      <c r="BF20" t="s">
        <v>118</v>
      </c>
      <c r="BG20" t="s">
        <v>123</v>
      </c>
      <c r="BH20" t="s">
        <v>326</v>
      </c>
      <c r="BI20">
        <v>7302</v>
      </c>
      <c r="BJ20">
        <v>2</v>
      </c>
      <c r="BK20" t="s">
        <v>302</v>
      </c>
      <c r="BL20" t="s">
        <v>218</v>
      </c>
      <c r="BM20">
        <v>0.77078777679344912</v>
      </c>
      <c r="BN20" t="s">
        <v>70</v>
      </c>
      <c r="BO20" t="s">
        <v>191</v>
      </c>
      <c r="BP20">
        <v>2293.607</v>
      </c>
    </row>
    <row r="21" spans="1:68" ht="16.5">
      <c r="A21" s="126" t="str">
        <f t="shared" si="18"/>
        <v>동화운수</v>
      </c>
      <c r="B21" s="127" t="str">
        <f t="shared" si="1"/>
        <v>김경유</v>
      </c>
      <c r="C21" s="128" t="str">
        <f t="shared" si="19"/>
        <v>C</v>
      </c>
      <c r="D21" s="129">
        <f t="shared" si="20"/>
        <v>0.89036993582098223</v>
      </c>
      <c r="E21" s="130">
        <f t="shared" si="21"/>
        <v>2161</v>
      </c>
      <c r="F21" s="131" t="str">
        <f t="shared" si="22"/>
        <v>2</v>
      </c>
      <c r="G21" s="132" t="str">
        <f t="shared" si="23"/>
        <v>70바1815</v>
      </c>
      <c r="H21" s="133">
        <f t="shared" si="24"/>
        <v>8</v>
      </c>
      <c r="I21" s="134">
        <f t="shared" si="25"/>
        <v>3214.8310000000001</v>
      </c>
      <c r="J21" s="135">
        <f t="shared" si="26"/>
        <v>2.9170067991341766E-3</v>
      </c>
      <c r="K21" s="135">
        <f t="shared" si="27"/>
        <v>0.34597535501141968</v>
      </c>
      <c r="L21" s="135">
        <f t="shared" si="28"/>
        <v>0.11166994470315858</v>
      </c>
      <c r="M21" s="136">
        <f t="shared" si="29"/>
        <v>12.378</v>
      </c>
      <c r="N21" s="137">
        <f t="shared" si="30"/>
        <v>0</v>
      </c>
      <c r="O21" s="137">
        <f t="shared" si="31"/>
        <v>18.787923844208294</v>
      </c>
      <c r="P21" s="232">
        <f t="shared" si="32"/>
        <v>0</v>
      </c>
      <c r="Q21" s="233">
        <f t="shared" si="33"/>
        <v>0</v>
      </c>
      <c r="R21" s="233">
        <f t="shared" si="34"/>
        <v>604</v>
      </c>
      <c r="T21">
        <v>507</v>
      </c>
      <c r="U21">
        <v>2161</v>
      </c>
      <c r="V21" t="s">
        <v>328</v>
      </c>
      <c r="W21">
        <v>3214.8310000000001</v>
      </c>
      <c r="X21">
        <v>1595.327</v>
      </c>
      <c r="Y21">
        <v>2.0150000000000001</v>
      </c>
      <c r="Z21">
        <v>12.378</v>
      </c>
      <c r="AA21">
        <v>209.377983</v>
      </c>
      <c r="AB21">
        <v>0.61075699999999999</v>
      </c>
      <c r="AC21">
        <v>72.439622</v>
      </c>
      <c r="AD21" s="1">
        <v>359</v>
      </c>
      <c r="AE21">
        <v>0</v>
      </c>
      <c r="AF21">
        <v>604</v>
      </c>
      <c r="AG21">
        <v>73</v>
      </c>
      <c r="AH21">
        <v>15.354196999999999</v>
      </c>
      <c r="AI21">
        <v>131</v>
      </c>
      <c r="AJ21">
        <v>0</v>
      </c>
      <c r="AK21">
        <v>0</v>
      </c>
      <c r="AL21">
        <v>0</v>
      </c>
      <c r="AM21" t="s">
        <v>329</v>
      </c>
      <c r="AN21" t="s">
        <v>919</v>
      </c>
      <c r="AO21">
        <v>854.80399999999997</v>
      </c>
      <c r="AR21" t="s">
        <v>118</v>
      </c>
      <c r="AS21" t="s">
        <v>120</v>
      </c>
      <c r="AT21" t="s">
        <v>217</v>
      </c>
      <c r="AU21" t="s">
        <v>328</v>
      </c>
      <c r="AV21" t="s">
        <v>48</v>
      </c>
      <c r="AW21">
        <v>8</v>
      </c>
      <c r="BB21">
        <v>0.89036993582098223</v>
      </c>
      <c r="BC21" t="s">
        <v>69</v>
      </c>
      <c r="BF21" t="s">
        <v>118</v>
      </c>
      <c r="BG21" t="s">
        <v>120</v>
      </c>
      <c r="BH21" t="s">
        <v>328</v>
      </c>
      <c r="BI21">
        <v>2161</v>
      </c>
      <c r="BJ21">
        <v>8</v>
      </c>
      <c r="BK21" t="s">
        <v>217</v>
      </c>
      <c r="BL21" t="s">
        <v>231</v>
      </c>
      <c r="BM21">
        <v>0.89036993582098223</v>
      </c>
      <c r="BN21" t="s">
        <v>69</v>
      </c>
      <c r="BO21" t="s">
        <v>180</v>
      </c>
      <c r="BP21">
        <v>3214.8310000000001</v>
      </c>
    </row>
    <row r="22" spans="1:68" ht="16.5">
      <c r="A22" s="109" t="str">
        <f t="shared" si="18"/>
        <v>동화운수</v>
      </c>
      <c r="B22" s="110" t="str">
        <f t="shared" si="1"/>
        <v>김광호</v>
      </c>
      <c r="C22" s="111" t="str">
        <f t="shared" si="19"/>
        <v>F</v>
      </c>
      <c r="D22" s="112">
        <f t="shared" si="20"/>
        <v>0.70874122193632016</v>
      </c>
      <c r="E22" s="113">
        <f t="shared" si="21"/>
        <v>1608</v>
      </c>
      <c r="F22" s="114" t="str">
        <f t="shared" si="22"/>
        <v>10</v>
      </c>
      <c r="G22" s="115" t="str">
        <f t="shared" si="23"/>
        <v>70바1929</v>
      </c>
      <c r="H22" s="116">
        <f t="shared" si="24"/>
        <v>3</v>
      </c>
      <c r="I22" s="117">
        <f t="shared" si="25"/>
        <v>4818.4140000000007</v>
      </c>
      <c r="J22" s="118">
        <f t="shared" si="26"/>
        <v>5.6968031878928864E-3</v>
      </c>
      <c r="K22" s="118">
        <f t="shared" si="27"/>
        <v>0.36335948940619489</v>
      </c>
      <c r="L22" s="118">
        <f t="shared" si="28"/>
        <v>0.18595330330685572</v>
      </c>
      <c r="M22" s="119">
        <f t="shared" si="29"/>
        <v>18.451000000000001</v>
      </c>
      <c r="N22" s="120">
        <f t="shared" si="30"/>
        <v>0</v>
      </c>
      <c r="O22" s="120">
        <f t="shared" si="31"/>
        <v>2.1998939900141417</v>
      </c>
      <c r="P22" s="234">
        <f t="shared" si="32"/>
        <v>2</v>
      </c>
      <c r="Q22" s="235">
        <f t="shared" si="33"/>
        <v>0</v>
      </c>
      <c r="R22" s="235">
        <f t="shared" si="34"/>
        <v>106</v>
      </c>
      <c r="T22">
        <v>507</v>
      </c>
      <c r="U22">
        <v>1608</v>
      </c>
      <c r="V22" t="s">
        <v>330</v>
      </c>
      <c r="W22">
        <v>4818.4139999999998</v>
      </c>
      <c r="X22">
        <v>2736.0819999999999</v>
      </c>
      <c r="Y22">
        <v>1.7609999999999999</v>
      </c>
      <c r="Z22">
        <v>18.451000000000001</v>
      </c>
      <c r="AA22">
        <v>314.48936200000003</v>
      </c>
      <c r="AB22">
        <v>1.7915840000000001</v>
      </c>
      <c r="AC22">
        <v>114.272694</v>
      </c>
      <c r="AD22" s="1">
        <v>896</v>
      </c>
      <c r="AE22">
        <v>0</v>
      </c>
      <c r="AF22">
        <v>106</v>
      </c>
      <c r="AG22">
        <v>67</v>
      </c>
      <c r="AH22">
        <v>15.321389</v>
      </c>
      <c r="AI22">
        <v>642.79999999999995</v>
      </c>
      <c r="AJ22">
        <v>0</v>
      </c>
      <c r="AK22">
        <v>2</v>
      </c>
      <c r="AL22">
        <v>108</v>
      </c>
      <c r="AM22" t="s">
        <v>331</v>
      </c>
      <c r="AN22" t="s">
        <v>920</v>
      </c>
      <c r="AO22">
        <v>4404.3280000000004</v>
      </c>
      <c r="AR22" t="s">
        <v>118</v>
      </c>
      <c r="AS22" t="s">
        <v>119</v>
      </c>
      <c r="AT22" t="s">
        <v>210</v>
      </c>
      <c r="AU22" t="s">
        <v>330</v>
      </c>
      <c r="AV22" t="s">
        <v>48</v>
      </c>
      <c r="AW22">
        <v>3</v>
      </c>
      <c r="BB22">
        <v>0.70874122193632016</v>
      </c>
      <c r="BC22" t="s">
        <v>70</v>
      </c>
      <c r="BF22" t="s">
        <v>118</v>
      </c>
      <c r="BG22" t="s">
        <v>119</v>
      </c>
      <c r="BH22" t="s">
        <v>330</v>
      </c>
      <c r="BI22">
        <v>1608</v>
      </c>
      <c r="BJ22">
        <v>3</v>
      </c>
      <c r="BK22" t="s">
        <v>210</v>
      </c>
      <c r="BL22" t="s">
        <v>206</v>
      </c>
      <c r="BM22">
        <v>0.70874122193632016</v>
      </c>
      <c r="BN22" t="s">
        <v>70</v>
      </c>
      <c r="BO22" t="s">
        <v>191</v>
      </c>
      <c r="BP22">
        <v>4818.4140000000007</v>
      </c>
    </row>
    <row r="23" spans="1:68" ht="16.5">
      <c r="A23" s="126" t="str">
        <f t="shared" si="18"/>
        <v>동화운수</v>
      </c>
      <c r="B23" s="127" t="str">
        <f t="shared" si="1"/>
        <v>김기섭</v>
      </c>
      <c r="C23" s="128" t="str">
        <f t="shared" si="19"/>
        <v>F</v>
      </c>
      <c r="D23" s="129">
        <f t="shared" si="20"/>
        <v>0.76130434782608691</v>
      </c>
      <c r="E23" s="130">
        <f t="shared" si="21"/>
        <v>5614</v>
      </c>
      <c r="F23" s="131" t="str">
        <f t="shared" si="22"/>
        <v>2</v>
      </c>
      <c r="G23" s="132" t="str">
        <f t="shared" si="23"/>
        <v>70바1898</v>
      </c>
      <c r="H23" s="133">
        <f t="shared" si="24"/>
        <v>1</v>
      </c>
      <c r="I23" s="134">
        <f t="shared" si="25"/>
        <v>2876.4340000000002</v>
      </c>
      <c r="J23" s="135">
        <f t="shared" si="26"/>
        <v>1.5935040082344327E-2</v>
      </c>
      <c r="K23" s="135">
        <f t="shared" si="27"/>
        <v>0.3512840974814449</v>
      </c>
      <c r="L23" s="135">
        <f t="shared" si="28"/>
        <v>8.1698380703329188E-2</v>
      </c>
      <c r="M23" s="136">
        <f t="shared" si="29"/>
        <v>16.164999999999999</v>
      </c>
      <c r="N23" s="137">
        <f t="shared" si="30"/>
        <v>0</v>
      </c>
      <c r="O23" s="137">
        <f t="shared" si="31"/>
        <v>18.773244927573515</v>
      </c>
      <c r="P23" s="232">
        <f t="shared" si="32"/>
        <v>0</v>
      </c>
      <c r="Q23" s="233">
        <f t="shared" si="33"/>
        <v>0</v>
      </c>
      <c r="R23" s="233">
        <f t="shared" si="34"/>
        <v>540</v>
      </c>
      <c r="T23">
        <v>507</v>
      </c>
      <c r="U23">
        <v>5614</v>
      </c>
      <c r="V23" t="s">
        <v>332</v>
      </c>
      <c r="W23">
        <v>2876.4340000000002</v>
      </c>
      <c r="X23">
        <v>1642.4459999999999</v>
      </c>
      <c r="Y23">
        <v>1.7509999999999999</v>
      </c>
      <c r="Z23">
        <v>16.164999999999999</v>
      </c>
      <c r="AA23">
        <v>184.94826399999999</v>
      </c>
      <c r="AB23">
        <v>2.9471579999999999</v>
      </c>
      <c r="AC23">
        <v>64.969384000000005</v>
      </c>
      <c r="AD23" s="1">
        <v>235</v>
      </c>
      <c r="AE23">
        <v>0</v>
      </c>
      <c r="AF23">
        <v>540</v>
      </c>
      <c r="AG23">
        <v>77</v>
      </c>
      <c r="AH23">
        <v>15.552640999999999</v>
      </c>
      <c r="AI23">
        <v>772.2</v>
      </c>
      <c r="AJ23">
        <v>0</v>
      </c>
      <c r="AK23">
        <v>0</v>
      </c>
      <c r="AL23">
        <v>0</v>
      </c>
      <c r="AM23" t="s">
        <v>333</v>
      </c>
      <c r="AN23" t="s">
        <v>921</v>
      </c>
      <c r="AO23">
        <v>2876.4340000000002</v>
      </c>
      <c r="AR23" t="s">
        <v>118</v>
      </c>
      <c r="AS23" t="s">
        <v>120</v>
      </c>
      <c r="AT23" t="s">
        <v>236</v>
      </c>
      <c r="AU23" t="s">
        <v>332</v>
      </c>
      <c r="AV23" t="s">
        <v>48</v>
      </c>
      <c r="AW23">
        <v>1</v>
      </c>
      <c r="BB23">
        <v>0.76130434782608691</v>
      </c>
      <c r="BC23" t="s">
        <v>70</v>
      </c>
      <c r="BF23" t="s">
        <v>118</v>
      </c>
      <c r="BG23" t="s">
        <v>120</v>
      </c>
      <c r="BH23" t="s">
        <v>332</v>
      </c>
      <c r="BI23">
        <v>5614</v>
      </c>
      <c r="BJ23">
        <v>1</v>
      </c>
      <c r="BK23" t="s">
        <v>236</v>
      </c>
      <c r="BL23" t="s">
        <v>177</v>
      </c>
      <c r="BM23">
        <v>0.76130434782608691</v>
      </c>
      <c r="BN23" t="s">
        <v>70</v>
      </c>
      <c r="BO23" t="s">
        <v>191</v>
      </c>
      <c r="BP23">
        <v>2876.4340000000002</v>
      </c>
    </row>
    <row r="24" spans="1:68" ht="16.5">
      <c r="A24" s="109" t="str">
        <f t="shared" si="18"/>
        <v>동화운수</v>
      </c>
      <c r="B24" s="110" t="str">
        <f t="shared" si="1"/>
        <v>김남진</v>
      </c>
      <c r="C24" s="111" t="str">
        <f t="shared" si="19"/>
        <v>D</v>
      </c>
      <c r="D24" s="112">
        <f t="shared" si="20"/>
        <v>0.8219047619047618</v>
      </c>
      <c r="E24" s="113">
        <f t="shared" si="21"/>
        <v>5815</v>
      </c>
      <c r="F24" s="114" t="str">
        <f t="shared" si="22"/>
        <v>2</v>
      </c>
      <c r="G24" s="115" t="str">
        <f t="shared" si="23"/>
        <v>70바1869</v>
      </c>
      <c r="H24" s="116">
        <f t="shared" si="24"/>
        <v>1</v>
      </c>
      <c r="I24" s="117">
        <f t="shared" si="25"/>
        <v>3742.19</v>
      </c>
      <c r="J24" s="118">
        <f t="shared" si="26"/>
        <v>4.1374153682537308E-2</v>
      </c>
      <c r="K24" s="118">
        <f t="shared" si="27"/>
        <v>0.36802981123239087</v>
      </c>
      <c r="L24" s="118">
        <f t="shared" si="28"/>
        <v>0.2487848024819691</v>
      </c>
      <c r="M24" s="119">
        <f t="shared" si="29"/>
        <v>21.748000000000001</v>
      </c>
      <c r="N24" s="120">
        <f t="shared" si="30"/>
        <v>0</v>
      </c>
      <c r="O24" s="120">
        <f t="shared" si="31"/>
        <v>2.8860105980722519</v>
      </c>
      <c r="P24" s="234">
        <f t="shared" si="32"/>
        <v>14</v>
      </c>
      <c r="Q24" s="235">
        <f t="shared" si="33"/>
        <v>0</v>
      </c>
      <c r="R24" s="235">
        <f t="shared" si="34"/>
        <v>108</v>
      </c>
      <c r="T24">
        <v>507</v>
      </c>
      <c r="U24">
        <v>5815</v>
      </c>
      <c r="V24" t="s">
        <v>334</v>
      </c>
      <c r="W24">
        <v>3742.19</v>
      </c>
      <c r="X24">
        <v>2167.7939999999999</v>
      </c>
      <c r="Y24">
        <v>1.726</v>
      </c>
      <c r="Z24">
        <v>21.748000000000001</v>
      </c>
      <c r="AA24">
        <v>241.29213799999999</v>
      </c>
      <c r="AB24">
        <v>9.9832579999999993</v>
      </c>
      <c r="AC24">
        <v>88.802700000000002</v>
      </c>
      <c r="AD24" s="1">
        <v>931</v>
      </c>
      <c r="AE24">
        <v>0</v>
      </c>
      <c r="AF24">
        <v>108</v>
      </c>
      <c r="AG24">
        <v>72</v>
      </c>
      <c r="AH24">
        <v>15.508959000000001</v>
      </c>
      <c r="AI24">
        <v>1016.4</v>
      </c>
      <c r="AJ24">
        <v>0</v>
      </c>
      <c r="AK24">
        <v>14</v>
      </c>
      <c r="AL24">
        <v>1428</v>
      </c>
      <c r="AM24" t="s">
        <v>335</v>
      </c>
      <c r="AN24" t="s">
        <v>922</v>
      </c>
      <c r="AO24">
        <v>3742.19</v>
      </c>
      <c r="AR24" t="s">
        <v>118</v>
      </c>
      <c r="AS24" t="s">
        <v>120</v>
      </c>
      <c r="AT24" t="s">
        <v>225</v>
      </c>
      <c r="AU24" t="s">
        <v>334</v>
      </c>
      <c r="AV24" t="s">
        <v>48</v>
      </c>
      <c r="AW24">
        <v>1</v>
      </c>
      <c r="BB24">
        <v>0.8219047619047618</v>
      </c>
      <c r="BC24" t="s">
        <v>67</v>
      </c>
      <c r="BF24" t="s">
        <v>118</v>
      </c>
      <c r="BG24" t="s">
        <v>120</v>
      </c>
      <c r="BH24" t="s">
        <v>334</v>
      </c>
      <c r="BI24">
        <v>5815</v>
      </c>
      <c r="BJ24">
        <v>1</v>
      </c>
      <c r="BK24" t="s">
        <v>225</v>
      </c>
      <c r="BL24" t="s">
        <v>177</v>
      </c>
      <c r="BM24">
        <v>0.8219047619047618</v>
      </c>
      <c r="BN24" t="s">
        <v>67</v>
      </c>
      <c r="BO24" t="s">
        <v>182</v>
      </c>
      <c r="BP24">
        <v>3742.19</v>
      </c>
    </row>
    <row r="25" spans="1:68" ht="16.5">
      <c r="A25" s="126" t="str">
        <f t="shared" si="18"/>
        <v>동화운수</v>
      </c>
      <c r="B25" s="127" t="str">
        <f t="shared" si="1"/>
        <v>김도형</v>
      </c>
      <c r="C25" s="128" t="str">
        <f t="shared" si="19"/>
        <v>B</v>
      </c>
      <c r="D25" s="129">
        <f t="shared" si="20"/>
        <v>0.92042387577572815</v>
      </c>
      <c r="E25" s="130">
        <f t="shared" si="21"/>
        <v>1139</v>
      </c>
      <c r="F25" s="131" t="str">
        <f t="shared" si="22"/>
        <v>2-1</v>
      </c>
      <c r="G25" s="132" t="str">
        <f t="shared" si="23"/>
        <v>70바1865</v>
      </c>
      <c r="H25" s="133">
        <f t="shared" si="24"/>
        <v>8</v>
      </c>
      <c r="I25" s="134">
        <f t="shared" si="25"/>
        <v>5114.1680000000006</v>
      </c>
      <c r="J25" s="135">
        <f t="shared" si="26"/>
        <v>7.8317020490419696E-3</v>
      </c>
      <c r="K25" s="135">
        <f t="shared" si="27"/>
        <v>0.31248947586189862</v>
      </c>
      <c r="L25" s="135">
        <f t="shared" si="28"/>
        <v>0.12240505200454892</v>
      </c>
      <c r="M25" s="136">
        <f t="shared" si="29"/>
        <v>11.2</v>
      </c>
      <c r="N25" s="137">
        <f t="shared" si="30"/>
        <v>0.15642818147546189</v>
      </c>
      <c r="O25" s="137">
        <f t="shared" si="31"/>
        <v>7.5476597561910372</v>
      </c>
      <c r="P25" s="232">
        <f t="shared" si="32"/>
        <v>6</v>
      </c>
      <c r="Q25" s="233">
        <f t="shared" si="33"/>
        <v>8</v>
      </c>
      <c r="R25" s="233">
        <f t="shared" si="34"/>
        <v>386</v>
      </c>
      <c r="T25">
        <v>507</v>
      </c>
      <c r="U25">
        <v>1139</v>
      </c>
      <c r="V25" t="s">
        <v>336</v>
      </c>
      <c r="W25">
        <v>5114.1679999999997</v>
      </c>
      <c r="X25">
        <v>2252.444</v>
      </c>
      <c r="Y25">
        <v>2.27</v>
      </c>
      <c r="Z25">
        <v>11.2</v>
      </c>
      <c r="AA25">
        <v>310.90431999999998</v>
      </c>
      <c r="AB25">
        <v>2.4349099999999999</v>
      </c>
      <c r="AC25">
        <v>97.154328000000007</v>
      </c>
      <c r="AD25" s="1">
        <v>626</v>
      </c>
      <c r="AE25">
        <v>8</v>
      </c>
      <c r="AF25">
        <v>386</v>
      </c>
      <c r="AG25">
        <v>71</v>
      </c>
      <c r="AH25">
        <v>16.44933</v>
      </c>
      <c r="AI25">
        <v>14.6</v>
      </c>
      <c r="AJ25">
        <v>0</v>
      </c>
      <c r="AK25">
        <v>6</v>
      </c>
      <c r="AL25">
        <v>1628</v>
      </c>
      <c r="AM25" t="s">
        <v>337</v>
      </c>
      <c r="AN25" t="s">
        <v>923</v>
      </c>
      <c r="AO25">
        <v>1494.498</v>
      </c>
      <c r="AR25" t="s">
        <v>118</v>
      </c>
      <c r="AS25" t="s">
        <v>121</v>
      </c>
      <c r="AT25" t="s">
        <v>253</v>
      </c>
      <c r="AU25" t="s">
        <v>336</v>
      </c>
      <c r="AV25" t="s">
        <v>48</v>
      </c>
      <c r="AW25">
        <v>8</v>
      </c>
      <c r="BB25">
        <v>0.92042387577572815</v>
      </c>
      <c r="BC25" t="s">
        <v>68</v>
      </c>
      <c r="BF25" t="s">
        <v>118</v>
      </c>
      <c r="BG25" t="s">
        <v>121</v>
      </c>
      <c r="BH25" t="s">
        <v>336</v>
      </c>
      <c r="BI25">
        <v>1139</v>
      </c>
      <c r="BJ25">
        <v>8</v>
      </c>
      <c r="BK25" t="s">
        <v>253</v>
      </c>
      <c r="BL25" t="s">
        <v>256</v>
      </c>
      <c r="BM25">
        <v>0.92042387577572815</v>
      </c>
      <c r="BN25" t="s">
        <v>68</v>
      </c>
      <c r="BO25" t="s">
        <v>178</v>
      </c>
      <c r="BP25">
        <v>5114.1680000000006</v>
      </c>
    </row>
    <row r="26" spans="1:68" ht="16.5">
      <c r="A26" s="109" t="str">
        <f t="shared" si="18"/>
        <v>동화운수</v>
      </c>
      <c r="B26" s="110" t="str">
        <f t="shared" si="1"/>
        <v>김동섭</v>
      </c>
      <c r="C26" s="111" t="str">
        <f t="shared" si="19"/>
        <v>B</v>
      </c>
      <c r="D26" s="112">
        <f t="shared" si="20"/>
        <v>0.90978501246070353</v>
      </c>
      <c r="E26" s="113">
        <f t="shared" si="21"/>
        <v>1129</v>
      </c>
      <c r="F26" s="114" t="str">
        <f t="shared" si="22"/>
        <v>2</v>
      </c>
      <c r="G26" s="115" t="str">
        <f t="shared" si="23"/>
        <v>70바1809</v>
      </c>
      <c r="H26" s="116">
        <f t="shared" si="24"/>
        <v>4</v>
      </c>
      <c r="I26" s="117">
        <f t="shared" si="25"/>
        <v>4311.1779999999999</v>
      </c>
      <c r="J26" s="118">
        <f t="shared" si="26"/>
        <v>2.6537329465643345E-2</v>
      </c>
      <c r="K26" s="118">
        <f t="shared" si="27"/>
        <v>0.39084915883197974</v>
      </c>
      <c r="L26" s="118">
        <f t="shared" si="28"/>
        <v>0.14636370848060554</v>
      </c>
      <c r="M26" s="119">
        <f t="shared" si="29"/>
        <v>16.375</v>
      </c>
      <c r="N26" s="120">
        <f t="shared" si="30"/>
        <v>0</v>
      </c>
      <c r="O26" s="120">
        <f t="shared" si="31"/>
        <v>17.674983496390084</v>
      </c>
      <c r="P26" s="234">
        <f t="shared" si="32"/>
        <v>36</v>
      </c>
      <c r="Q26" s="235">
        <f t="shared" si="33"/>
        <v>0</v>
      </c>
      <c r="R26" s="235">
        <f t="shared" si="34"/>
        <v>762</v>
      </c>
      <c r="T26">
        <v>507</v>
      </c>
      <c r="U26">
        <v>1129</v>
      </c>
      <c r="V26" t="s">
        <v>338</v>
      </c>
      <c r="W26">
        <v>4311.1779999999999</v>
      </c>
      <c r="X26">
        <v>2236.922</v>
      </c>
      <c r="Y26">
        <v>1.927</v>
      </c>
      <c r="Z26">
        <v>16.375</v>
      </c>
      <c r="AA26">
        <v>294.02770199999998</v>
      </c>
      <c r="AB26">
        <v>7.8027100000000003</v>
      </c>
      <c r="AC26">
        <v>114.92048</v>
      </c>
      <c r="AD26" s="1">
        <v>631</v>
      </c>
      <c r="AE26">
        <v>0</v>
      </c>
      <c r="AF26">
        <v>762</v>
      </c>
      <c r="AG26">
        <v>70</v>
      </c>
      <c r="AH26">
        <v>14.662489000000001</v>
      </c>
      <c r="AI26">
        <v>765</v>
      </c>
      <c r="AJ26">
        <v>0</v>
      </c>
      <c r="AK26">
        <v>36</v>
      </c>
      <c r="AL26">
        <v>7084</v>
      </c>
      <c r="AM26" t="s">
        <v>339</v>
      </c>
      <c r="AN26" t="s">
        <v>924</v>
      </c>
      <c r="AO26">
        <v>3962.3760000000002</v>
      </c>
      <c r="AR26" t="s">
        <v>118</v>
      </c>
      <c r="AS26" t="s">
        <v>120</v>
      </c>
      <c r="AT26" t="s">
        <v>216</v>
      </c>
      <c r="AU26" t="s">
        <v>338</v>
      </c>
      <c r="AV26" t="s">
        <v>48</v>
      </c>
      <c r="AW26">
        <v>4</v>
      </c>
      <c r="BB26">
        <v>0.90978501246070353</v>
      </c>
      <c r="BC26" t="s">
        <v>68</v>
      </c>
      <c r="BF26" t="s">
        <v>118</v>
      </c>
      <c r="BG26" t="s">
        <v>120</v>
      </c>
      <c r="BH26" t="s">
        <v>338</v>
      </c>
      <c r="BI26">
        <v>1129</v>
      </c>
      <c r="BJ26">
        <v>4</v>
      </c>
      <c r="BK26" t="s">
        <v>216</v>
      </c>
      <c r="BL26" t="s">
        <v>221</v>
      </c>
      <c r="BM26">
        <v>0.90978501246070353</v>
      </c>
      <c r="BN26" t="s">
        <v>68</v>
      </c>
      <c r="BO26" t="s">
        <v>178</v>
      </c>
      <c r="BP26">
        <v>4311.1779999999999</v>
      </c>
    </row>
    <row r="27" spans="1:68" ht="16.5">
      <c r="A27" s="126" t="str">
        <f t="shared" si="18"/>
        <v>동화운수</v>
      </c>
      <c r="B27" s="127" t="str">
        <f t="shared" si="1"/>
        <v>김동영</v>
      </c>
      <c r="C27" s="128" t="str">
        <f t="shared" si="19"/>
        <v>F</v>
      </c>
      <c r="D27" s="129">
        <f t="shared" si="20"/>
        <v>0.71208497899104861</v>
      </c>
      <c r="E27" s="130">
        <f t="shared" si="21"/>
        <v>5681</v>
      </c>
      <c r="F27" s="131" t="str">
        <f t="shared" si="22"/>
        <v>45</v>
      </c>
      <c r="G27" s="132" t="str">
        <f t="shared" si="23"/>
        <v>70바1840</v>
      </c>
      <c r="H27" s="133">
        <f t="shared" si="24"/>
        <v>4</v>
      </c>
      <c r="I27" s="134">
        <f t="shared" si="25"/>
        <v>1875.567</v>
      </c>
      <c r="J27" s="135">
        <f t="shared" si="26"/>
        <v>5.5815493323583629E-3</v>
      </c>
      <c r="K27" s="135">
        <f t="shared" si="27"/>
        <v>0.34478737952282246</v>
      </c>
      <c r="L27" s="135">
        <f t="shared" si="28"/>
        <v>0.22713131549019577</v>
      </c>
      <c r="M27" s="136">
        <f t="shared" si="29"/>
        <v>17.853000000000002</v>
      </c>
      <c r="N27" s="137">
        <f t="shared" si="30"/>
        <v>0.37322047146276299</v>
      </c>
      <c r="O27" s="137">
        <f t="shared" si="31"/>
        <v>17.381410528122963</v>
      </c>
      <c r="P27" s="232">
        <f t="shared" si="32"/>
        <v>0</v>
      </c>
      <c r="Q27" s="233">
        <f t="shared" si="33"/>
        <v>7</v>
      </c>
      <c r="R27" s="233">
        <f t="shared" si="34"/>
        <v>326</v>
      </c>
      <c r="T27">
        <v>507</v>
      </c>
      <c r="U27">
        <v>5681</v>
      </c>
      <c r="V27" t="s">
        <v>340</v>
      </c>
      <c r="W27">
        <v>1875.567</v>
      </c>
      <c r="X27">
        <v>1063.96</v>
      </c>
      <c r="Y27">
        <v>1.7629999999999999</v>
      </c>
      <c r="Z27">
        <v>17.853000000000002</v>
      </c>
      <c r="AA27">
        <v>111.17468700000001</v>
      </c>
      <c r="AB27">
        <v>0.62052700000000005</v>
      </c>
      <c r="AC27">
        <v>38.331629</v>
      </c>
      <c r="AD27" s="1">
        <v>426</v>
      </c>
      <c r="AE27">
        <v>7</v>
      </c>
      <c r="AF27">
        <v>326</v>
      </c>
      <c r="AG27">
        <v>69</v>
      </c>
      <c r="AH27">
        <v>16.870450000000002</v>
      </c>
      <c r="AI27">
        <v>66.2</v>
      </c>
      <c r="AJ27">
        <v>0</v>
      </c>
      <c r="AK27">
        <v>0</v>
      </c>
      <c r="AL27">
        <v>0</v>
      </c>
      <c r="AM27" t="s">
        <v>341</v>
      </c>
      <c r="AN27" t="s">
        <v>925</v>
      </c>
      <c r="AO27">
        <v>1566.0989999999999</v>
      </c>
      <c r="AR27" t="s">
        <v>118</v>
      </c>
      <c r="AS27" t="s">
        <v>122</v>
      </c>
      <c r="AT27" t="s">
        <v>804</v>
      </c>
      <c r="AU27" t="s">
        <v>340</v>
      </c>
      <c r="AV27" t="s">
        <v>48</v>
      </c>
      <c r="AW27">
        <v>4</v>
      </c>
      <c r="BB27">
        <v>0.71208497899104861</v>
      </c>
      <c r="BC27" t="s">
        <v>70</v>
      </c>
      <c r="BF27" t="s">
        <v>118</v>
      </c>
      <c r="BG27" t="s">
        <v>122</v>
      </c>
      <c r="BH27" t="s">
        <v>340</v>
      </c>
      <c r="BI27">
        <v>5681</v>
      </c>
      <c r="BJ27">
        <v>4</v>
      </c>
      <c r="BK27" t="s">
        <v>804</v>
      </c>
      <c r="BL27" t="s">
        <v>294</v>
      </c>
      <c r="BM27">
        <v>0.71208497899104861</v>
      </c>
      <c r="BN27" t="s">
        <v>70</v>
      </c>
      <c r="BO27" t="s">
        <v>191</v>
      </c>
      <c r="BP27">
        <v>1875.567</v>
      </c>
    </row>
    <row r="28" spans="1:68" ht="16.5">
      <c r="A28" s="109" t="str">
        <f t="shared" si="18"/>
        <v>동화운수</v>
      </c>
      <c r="B28" s="110" t="str">
        <f t="shared" si="1"/>
        <v>김동은</v>
      </c>
      <c r="C28" s="111" t="str">
        <f t="shared" si="19"/>
        <v>D</v>
      </c>
      <c r="D28" s="112">
        <f t="shared" si="20"/>
        <v>0.82444531611649907</v>
      </c>
      <c r="E28" s="113">
        <f t="shared" si="21"/>
        <v>5251</v>
      </c>
      <c r="F28" s="114" t="str">
        <f t="shared" si="22"/>
        <v>10</v>
      </c>
      <c r="G28" s="115" t="str">
        <f t="shared" si="23"/>
        <v>70바1940</v>
      </c>
      <c r="H28" s="116">
        <f t="shared" si="24"/>
        <v>11</v>
      </c>
      <c r="I28" s="117">
        <f t="shared" si="25"/>
        <v>3143.81</v>
      </c>
      <c r="J28" s="118">
        <f t="shared" si="26"/>
        <v>2.6212779692095255E-2</v>
      </c>
      <c r="K28" s="118">
        <f t="shared" si="27"/>
        <v>0.37801367924436641</v>
      </c>
      <c r="L28" s="118">
        <f t="shared" si="28"/>
        <v>9.0654333436180942E-2</v>
      </c>
      <c r="M28" s="119">
        <f t="shared" si="29"/>
        <v>13.882999999999999</v>
      </c>
      <c r="N28" s="120">
        <f t="shared" si="30"/>
        <v>0</v>
      </c>
      <c r="O28" s="120">
        <f t="shared" si="31"/>
        <v>20.516507040819896</v>
      </c>
      <c r="P28" s="234">
        <f t="shared" si="32"/>
        <v>42</v>
      </c>
      <c r="Q28" s="235">
        <f t="shared" si="33"/>
        <v>0</v>
      </c>
      <c r="R28" s="235">
        <f t="shared" si="34"/>
        <v>645</v>
      </c>
      <c r="T28">
        <v>507</v>
      </c>
      <c r="U28">
        <v>5251</v>
      </c>
      <c r="V28" t="s">
        <v>342</v>
      </c>
      <c r="W28">
        <v>3143.81</v>
      </c>
      <c r="X28">
        <v>1600.6759999999999</v>
      </c>
      <c r="Y28">
        <v>1.964</v>
      </c>
      <c r="Z28">
        <v>13.882999999999999</v>
      </c>
      <c r="AA28">
        <v>219.21883399999999</v>
      </c>
      <c r="AB28">
        <v>5.7463350000000002</v>
      </c>
      <c r="AC28">
        <v>82.867717999999996</v>
      </c>
      <c r="AD28" s="1">
        <v>285</v>
      </c>
      <c r="AE28">
        <v>0</v>
      </c>
      <c r="AF28">
        <v>645</v>
      </c>
      <c r="AG28">
        <v>87</v>
      </c>
      <c r="AH28">
        <v>14.340966</v>
      </c>
      <c r="AI28">
        <v>156.1</v>
      </c>
      <c r="AJ28">
        <v>18.2</v>
      </c>
      <c r="AK28">
        <v>42</v>
      </c>
      <c r="AL28">
        <v>13376</v>
      </c>
      <c r="AM28" t="s">
        <v>343</v>
      </c>
      <c r="AN28" t="s">
        <v>926</v>
      </c>
      <c r="AO28">
        <v>749.46600000000001</v>
      </c>
      <c r="AR28" t="s">
        <v>118</v>
      </c>
      <c r="AS28" t="s">
        <v>119</v>
      </c>
      <c r="AT28" t="s">
        <v>213</v>
      </c>
      <c r="AU28" t="s">
        <v>342</v>
      </c>
      <c r="AV28" t="s">
        <v>48</v>
      </c>
      <c r="AW28">
        <v>11</v>
      </c>
      <c r="BB28">
        <v>0.82444531611649907</v>
      </c>
      <c r="BC28" t="s">
        <v>67</v>
      </c>
      <c r="BF28" t="s">
        <v>118</v>
      </c>
      <c r="BG28" t="s">
        <v>119</v>
      </c>
      <c r="BH28" t="s">
        <v>342</v>
      </c>
      <c r="BI28">
        <v>5251</v>
      </c>
      <c r="BJ28">
        <v>11</v>
      </c>
      <c r="BK28" t="s">
        <v>213</v>
      </c>
      <c r="BL28" t="s">
        <v>206</v>
      </c>
      <c r="BM28">
        <v>0.82444531611649907</v>
      </c>
      <c r="BN28" t="s">
        <v>67</v>
      </c>
      <c r="BO28" t="s">
        <v>182</v>
      </c>
      <c r="BP28">
        <v>3143.81</v>
      </c>
    </row>
    <row r="29" spans="1:68" ht="16.5">
      <c r="A29" s="126" t="str">
        <f t="shared" si="18"/>
        <v>동화운수</v>
      </c>
      <c r="B29" s="127" t="str">
        <f t="shared" si="1"/>
        <v>김동철</v>
      </c>
      <c r="C29" s="128" t="str">
        <f t="shared" si="19"/>
        <v>F</v>
      </c>
      <c r="D29" s="129">
        <f t="shared" si="20"/>
        <v>0.76375000000000004</v>
      </c>
      <c r="E29" s="130">
        <f t="shared" si="21"/>
        <v>2130</v>
      </c>
      <c r="F29" s="131" t="str">
        <f t="shared" si="22"/>
        <v>2</v>
      </c>
      <c r="G29" s="132" t="str">
        <f t="shared" si="23"/>
        <v>70바1917</v>
      </c>
      <c r="H29" s="133">
        <f t="shared" si="24"/>
        <v>1</v>
      </c>
      <c r="I29" s="134">
        <f t="shared" si="25"/>
        <v>4700.3760000000002</v>
      </c>
      <c r="J29" s="135">
        <f t="shared" si="26"/>
        <v>1.5382133747399022E-2</v>
      </c>
      <c r="K29" s="135">
        <f t="shared" si="27"/>
        <v>0.36837632726809499</v>
      </c>
      <c r="L29" s="135">
        <f t="shared" si="28"/>
        <v>0.17381588196348546</v>
      </c>
      <c r="M29" s="136">
        <f t="shared" si="29"/>
        <v>14.677</v>
      </c>
      <c r="N29" s="137">
        <f t="shared" si="30"/>
        <v>8.5099575012722389E-2</v>
      </c>
      <c r="O29" s="137">
        <f t="shared" si="31"/>
        <v>10.892745601628466</v>
      </c>
      <c r="P29" s="232">
        <f t="shared" si="32"/>
        <v>4</v>
      </c>
      <c r="Q29" s="233">
        <f t="shared" si="33"/>
        <v>4</v>
      </c>
      <c r="R29" s="233">
        <f t="shared" si="34"/>
        <v>512</v>
      </c>
      <c r="T29">
        <v>507</v>
      </c>
      <c r="U29">
        <v>2130</v>
      </c>
      <c r="V29" t="s">
        <v>344</v>
      </c>
      <c r="W29">
        <v>4700.3760000000002</v>
      </c>
      <c r="X29">
        <v>2564.962</v>
      </c>
      <c r="Y29">
        <v>1.833</v>
      </c>
      <c r="Z29">
        <v>14.677</v>
      </c>
      <c r="AA29">
        <v>322.59100599999999</v>
      </c>
      <c r="AB29">
        <v>4.9621380000000004</v>
      </c>
      <c r="AC29">
        <v>118.83489</v>
      </c>
      <c r="AD29" s="1">
        <v>817</v>
      </c>
      <c r="AE29">
        <v>4</v>
      </c>
      <c r="AF29">
        <v>512</v>
      </c>
      <c r="AG29">
        <v>72</v>
      </c>
      <c r="AH29">
        <v>14.570696999999999</v>
      </c>
      <c r="AI29">
        <v>74.2</v>
      </c>
      <c r="AJ29">
        <v>0</v>
      </c>
      <c r="AK29">
        <v>4</v>
      </c>
      <c r="AL29">
        <v>1002</v>
      </c>
      <c r="AM29" t="s">
        <v>345</v>
      </c>
      <c r="AN29" t="s">
        <v>927</v>
      </c>
      <c r="AO29">
        <v>4700.3760000000002</v>
      </c>
      <c r="AR29" t="s">
        <v>118</v>
      </c>
      <c r="AS29" t="s">
        <v>120</v>
      </c>
      <c r="AT29" t="s">
        <v>243</v>
      </c>
      <c r="AU29" t="s">
        <v>344</v>
      </c>
      <c r="AV29" t="s">
        <v>48</v>
      </c>
      <c r="AW29">
        <v>1</v>
      </c>
      <c r="BB29">
        <v>0.76375000000000004</v>
      </c>
      <c r="BC29" t="s">
        <v>70</v>
      </c>
      <c r="BF29" t="s">
        <v>118</v>
      </c>
      <c r="BG29" t="s">
        <v>120</v>
      </c>
      <c r="BH29" t="s">
        <v>344</v>
      </c>
      <c r="BI29">
        <v>2130</v>
      </c>
      <c r="BJ29">
        <v>1</v>
      </c>
      <c r="BK29" t="s">
        <v>243</v>
      </c>
      <c r="BL29" t="s">
        <v>177</v>
      </c>
      <c r="BM29">
        <v>0.76375000000000004</v>
      </c>
      <c r="BN29" t="s">
        <v>70</v>
      </c>
      <c r="BO29" t="s">
        <v>191</v>
      </c>
      <c r="BP29">
        <v>4700.3760000000002</v>
      </c>
    </row>
    <row r="30" spans="1:68" ht="16.5">
      <c r="A30" s="109" t="str">
        <f t="shared" si="18"/>
        <v>동화운수</v>
      </c>
      <c r="B30" s="110" t="str">
        <f t="shared" si="1"/>
        <v>김동호</v>
      </c>
      <c r="C30" s="111" t="str">
        <f t="shared" si="19"/>
        <v>C</v>
      </c>
      <c r="D30" s="112">
        <f t="shared" si="20"/>
        <v>0.89363607610441997</v>
      </c>
      <c r="E30" s="113">
        <f t="shared" si="21"/>
        <v>3793</v>
      </c>
      <c r="F30" s="114" t="str">
        <f t="shared" si="22"/>
        <v>2-1</v>
      </c>
      <c r="G30" s="115" t="str">
        <f t="shared" si="23"/>
        <v>70바1811</v>
      </c>
      <c r="H30" s="116">
        <f t="shared" si="24"/>
        <v>3</v>
      </c>
      <c r="I30" s="117">
        <f t="shared" si="25"/>
        <v>4962.347999999999</v>
      </c>
      <c r="J30" s="118">
        <f t="shared" si="26"/>
        <v>6.0802716569934691E-3</v>
      </c>
      <c r="K30" s="118">
        <f t="shared" si="27"/>
        <v>0.33647624975114865</v>
      </c>
      <c r="L30" s="118">
        <f t="shared" si="28"/>
        <v>0.15738517330908677</v>
      </c>
      <c r="M30" s="119">
        <f t="shared" si="29"/>
        <v>11.64</v>
      </c>
      <c r="N30" s="120">
        <f t="shared" si="30"/>
        <v>8.0607002975204484E-2</v>
      </c>
      <c r="O30" s="120">
        <f t="shared" si="31"/>
        <v>3.9497431457850194</v>
      </c>
      <c r="P30" s="234">
        <f t="shared" si="32"/>
        <v>2</v>
      </c>
      <c r="Q30" s="235">
        <f t="shared" si="33"/>
        <v>4</v>
      </c>
      <c r="R30" s="235">
        <f t="shared" si="34"/>
        <v>196</v>
      </c>
      <c r="T30">
        <v>507</v>
      </c>
      <c r="U30">
        <v>3793</v>
      </c>
      <c r="V30" t="s">
        <v>346</v>
      </c>
      <c r="W30">
        <v>4962.348</v>
      </c>
      <c r="X30">
        <v>2149.79</v>
      </c>
      <c r="Y30">
        <v>2.3079999999999998</v>
      </c>
      <c r="Z30">
        <v>11.64</v>
      </c>
      <c r="AA30">
        <v>298.76263799999998</v>
      </c>
      <c r="AB30">
        <v>1.8165579999999999</v>
      </c>
      <c r="AC30">
        <v>100.526532</v>
      </c>
      <c r="AD30" s="1">
        <v>781</v>
      </c>
      <c r="AE30">
        <v>4</v>
      </c>
      <c r="AF30">
        <v>196</v>
      </c>
      <c r="AG30">
        <v>65</v>
      </c>
      <c r="AH30">
        <v>16.609667000000002</v>
      </c>
      <c r="AI30">
        <v>44</v>
      </c>
      <c r="AJ30">
        <v>0</v>
      </c>
      <c r="AK30">
        <v>2</v>
      </c>
      <c r="AL30">
        <v>286</v>
      </c>
      <c r="AM30" t="s">
        <v>347</v>
      </c>
      <c r="AN30" t="s">
        <v>928</v>
      </c>
      <c r="AO30">
        <v>4379.0339999999997</v>
      </c>
      <c r="AR30" t="s">
        <v>118</v>
      </c>
      <c r="AS30" t="s">
        <v>121</v>
      </c>
      <c r="AT30" t="s">
        <v>251</v>
      </c>
      <c r="AU30" t="s">
        <v>346</v>
      </c>
      <c r="AV30" t="s">
        <v>48</v>
      </c>
      <c r="AW30">
        <v>3</v>
      </c>
      <c r="BB30">
        <v>0.89363607610441997</v>
      </c>
      <c r="BC30" t="s">
        <v>69</v>
      </c>
      <c r="BF30" t="s">
        <v>118</v>
      </c>
      <c r="BG30" t="s">
        <v>121</v>
      </c>
      <c r="BH30" t="s">
        <v>346</v>
      </c>
      <c r="BI30">
        <v>3793</v>
      </c>
      <c r="BJ30">
        <v>3</v>
      </c>
      <c r="BK30" t="s">
        <v>251</v>
      </c>
      <c r="BL30" t="s">
        <v>259</v>
      </c>
      <c r="BM30">
        <v>0.89363607610441997</v>
      </c>
      <c r="BN30" t="s">
        <v>69</v>
      </c>
      <c r="BO30" t="s">
        <v>180</v>
      </c>
      <c r="BP30">
        <v>4962.347999999999</v>
      </c>
    </row>
    <row r="31" spans="1:68" ht="16.5">
      <c r="A31" s="126" t="str">
        <f t="shared" si="18"/>
        <v>동화운수</v>
      </c>
      <c r="B31" s="127" t="str">
        <f t="shared" si="1"/>
        <v>김만배</v>
      </c>
      <c r="C31" s="128" t="str">
        <f t="shared" si="19"/>
        <v>C</v>
      </c>
      <c r="D31" s="129">
        <f t="shared" si="20"/>
        <v>0.85327867636750487</v>
      </c>
      <c r="E31" s="130">
        <f t="shared" si="21"/>
        <v>5956</v>
      </c>
      <c r="F31" s="131" t="str">
        <f t="shared" si="22"/>
        <v>2</v>
      </c>
      <c r="G31" s="132" t="str">
        <f t="shared" si="23"/>
        <v>70바1815</v>
      </c>
      <c r="H31" s="133">
        <f t="shared" si="24"/>
        <v>2</v>
      </c>
      <c r="I31" s="134">
        <f t="shared" si="25"/>
        <v>2934.0419999999999</v>
      </c>
      <c r="J31" s="135">
        <f t="shared" si="26"/>
        <v>2.2373841810150036E-2</v>
      </c>
      <c r="K31" s="135">
        <f t="shared" si="27"/>
        <v>0.3219578850640305</v>
      </c>
      <c r="L31" s="135">
        <f t="shared" si="28"/>
        <v>0.16189270637570968</v>
      </c>
      <c r="M31" s="136">
        <f t="shared" si="29"/>
        <v>12.211</v>
      </c>
      <c r="N31" s="137">
        <f t="shared" si="30"/>
        <v>0</v>
      </c>
      <c r="O31" s="137">
        <f t="shared" si="31"/>
        <v>12.734481298018189</v>
      </c>
      <c r="P31" s="232">
        <f t="shared" si="32"/>
        <v>4</v>
      </c>
      <c r="Q31" s="233">
        <f t="shared" si="33"/>
        <v>0</v>
      </c>
      <c r="R31" s="233">
        <f t="shared" si="34"/>
        <v>374</v>
      </c>
      <c r="T31">
        <v>507</v>
      </c>
      <c r="U31">
        <v>5956</v>
      </c>
      <c r="V31" t="s">
        <v>348</v>
      </c>
      <c r="W31">
        <v>2936.9079999999999</v>
      </c>
      <c r="X31">
        <v>1438.1079999999999</v>
      </c>
      <c r="Y31">
        <v>2.0419999999999998</v>
      </c>
      <c r="Z31">
        <v>12.211</v>
      </c>
      <c r="AA31">
        <v>190.99437800000001</v>
      </c>
      <c r="AB31">
        <v>4.2732780000000004</v>
      </c>
      <c r="AC31">
        <v>61.492145999999998</v>
      </c>
      <c r="AD31" s="1">
        <v>475</v>
      </c>
      <c r="AE31">
        <v>0</v>
      </c>
      <c r="AF31">
        <v>374</v>
      </c>
      <c r="AG31">
        <v>73</v>
      </c>
      <c r="AH31">
        <v>15.376934</v>
      </c>
      <c r="AI31">
        <v>849</v>
      </c>
      <c r="AJ31">
        <v>0</v>
      </c>
      <c r="AK31">
        <v>4</v>
      </c>
      <c r="AL31">
        <v>262</v>
      </c>
      <c r="AM31" t="s">
        <v>349</v>
      </c>
      <c r="AN31" t="s">
        <v>929</v>
      </c>
      <c r="AO31">
        <v>2634.5659999999998</v>
      </c>
      <c r="AR31" t="s">
        <v>118</v>
      </c>
      <c r="AS31" t="s">
        <v>120</v>
      </c>
      <c r="AT31" t="s">
        <v>217</v>
      </c>
      <c r="AU31" t="s">
        <v>348</v>
      </c>
      <c r="AV31" t="s">
        <v>48</v>
      </c>
      <c r="AW31">
        <v>2</v>
      </c>
      <c r="BB31">
        <v>0.85327867636750487</v>
      </c>
      <c r="BC31" t="s">
        <v>69</v>
      </c>
      <c r="BF31" t="s">
        <v>118</v>
      </c>
      <c r="BG31" t="s">
        <v>120</v>
      </c>
      <c r="BH31" t="s">
        <v>348</v>
      </c>
      <c r="BI31">
        <v>5956</v>
      </c>
      <c r="BJ31">
        <v>2</v>
      </c>
      <c r="BK31" t="s">
        <v>217</v>
      </c>
      <c r="BL31" t="s">
        <v>222</v>
      </c>
      <c r="BM31">
        <v>0.85327867636750487</v>
      </c>
      <c r="BN31" t="s">
        <v>69</v>
      </c>
      <c r="BO31" t="s">
        <v>180</v>
      </c>
      <c r="BP31">
        <v>2934.0419999999999</v>
      </c>
    </row>
    <row r="32" spans="1:68" ht="16.5">
      <c r="A32" s="109" t="str">
        <f t="shared" si="18"/>
        <v>동화운수</v>
      </c>
      <c r="B32" s="110" t="str">
        <f t="shared" si="1"/>
        <v>김명수</v>
      </c>
      <c r="C32" s="111" t="str">
        <f t="shared" si="19"/>
        <v>D</v>
      </c>
      <c r="D32" s="112">
        <f t="shared" si="20"/>
        <v>0.83291666666666675</v>
      </c>
      <c r="E32" s="113">
        <f t="shared" si="21"/>
        <v>5089</v>
      </c>
      <c r="F32" s="114" t="str">
        <f t="shared" si="22"/>
        <v>2</v>
      </c>
      <c r="G32" s="115" t="str">
        <f t="shared" si="23"/>
        <v>70바1876</v>
      </c>
      <c r="H32" s="116">
        <f t="shared" si="24"/>
        <v>1</v>
      </c>
      <c r="I32" s="117">
        <f t="shared" si="25"/>
        <v>4321.2560000000003</v>
      </c>
      <c r="J32" s="118">
        <f t="shared" si="26"/>
        <v>8.4900783461685086E-3</v>
      </c>
      <c r="K32" s="118">
        <f t="shared" si="27"/>
        <v>0.31908121835352959</v>
      </c>
      <c r="L32" s="118">
        <f t="shared" si="28"/>
        <v>0.3239798799237999</v>
      </c>
      <c r="M32" s="119">
        <f t="shared" si="29"/>
        <v>11.157</v>
      </c>
      <c r="N32" s="120">
        <f t="shared" si="30"/>
        <v>0</v>
      </c>
      <c r="O32" s="120">
        <f t="shared" si="31"/>
        <v>0.41654555990202846</v>
      </c>
      <c r="P32" s="234">
        <f t="shared" si="32"/>
        <v>2</v>
      </c>
      <c r="Q32" s="235">
        <f t="shared" si="33"/>
        <v>0</v>
      </c>
      <c r="R32" s="235">
        <f t="shared" si="34"/>
        <v>18</v>
      </c>
      <c r="T32">
        <v>507</v>
      </c>
      <c r="U32">
        <v>5089</v>
      </c>
      <c r="V32" t="s">
        <v>350</v>
      </c>
      <c r="W32">
        <v>4321.2560000000003</v>
      </c>
      <c r="X32">
        <v>2162.134</v>
      </c>
      <c r="Y32">
        <v>1.9990000000000001</v>
      </c>
      <c r="Z32">
        <v>11.157</v>
      </c>
      <c r="AA32">
        <v>292.22769199999999</v>
      </c>
      <c r="AB32">
        <v>2.481036</v>
      </c>
      <c r="AC32">
        <v>93.244367999999994</v>
      </c>
      <c r="AD32" s="1">
        <v>1400</v>
      </c>
      <c r="AE32">
        <v>0</v>
      </c>
      <c r="AF32">
        <v>18</v>
      </c>
      <c r="AG32">
        <v>71</v>
      </c>
      <c r="AH32">
        <v>14.787291</v>
      </c>
      <c r="AI32">
        <v>132.80000000000001</v>
      </c>
      <c r="AJ32">
        <v>0</v>
      </c>
      <c r="AK32">
        <v>2</v>
      </c>
      <c r="AL32">
        <v>56</v>
      </c>
      <c r="AM32" t="s">
        <v>351</v>
      </c>
      <c r="AN32" t="s">
        <v>930</v>
      </c>
      <c r="AO32">
        <v>4321.2560000000003</v>
      </c>
      <c r="AR32" t="s">
        <v>118</v>
      </c>
      <c r="AS32" t="s">
        <v>120</v>
      </c>
      <c r="AT32" t="s">
        <v>228</v>
      </c>
      <c r="AU32" t="s">
        <v>350</v>
      </c>
      <c r="AV32" t="s">
        <v>48</v>
      </c>
      <c r="AW32">
        <v>1</v>
      </c>
      <c r="BB32">
        <v>0.83291666666666675</v>
      </c>
      <c r="BC32" t="s">
        <v>67</v>
      </c>
      <c r="BF32" t="s">
        <v>118</v>
      </c>
      <c r="BG32" t="s">
        <v>120</v>
      </c>
      <c r="BH32" t="s">
        <v>350</v>
      </c>
      <c r="BI32">
        <v>5089</v>
      </c>
      <c r="BJ32">
        <v>1</v>
      </c>
      <c r="BK32" t="s">
        <v>228</v>
      </c>
      <c r="BL32" t="s">
        <v>177</v>
      </c>
      <c r="BM32">
        <v>0.83291666666666675</v>
      </c>
      <c r="BN32" t="s">
        <v>67</v>
      </c>
      <c r="BO32" t="s">
        <v>182</v>
      </c>
      <c r="BP32">
        <v>4321.2560000000003</v>
      </c>
    </row>
    <row r="33" spans="1:68" ht="16.5">
      <c r="A33" s="126" t="str">
        <f t="shared" si="18"/>
        <v>동화운수</v>
      </c>
      <c r="B33" s="127" t="str">
        <f t="shared" si="1"/>
        <v>김명식</v>
      </c>
      <c r="C33" s="128" t="str">
        <f t="shared" si="19"/>
        <v>F</v>
      </c>
      <c r="D33" s="129">
        <f t="shared" si="20"/>
        <v>0.79200000000000004</v>
      </c>
      <c r="E33" s="130">
        <f t="shared" si="21"/>
        <v>9395</v>
      </c>
      <c r="F33" s="131" t="str">
        <f t="shared" si="22"/>
        <v>10</v>
      </c>
      <c r="G33" s="132" t="str">
        <f t="shared" si="23"/>
        <v>70바1927</v>
      </c>
      <c r="H33" s="133">
        <f t="shared" si="24"/>
        <v>1</v>
      </c>
      <c r="I33" s="134">
        <f t="shared" si="25"/>
        <v>4193.3739999999998</v>
      </c>
      <c r="J33" s="135">
        <f t="shared" si="26"/>
        <v>2.4429907759958264E-2</v>
      </c>
      <c r="K33" s="135">
        <f t="shared" si="27"/>
        <v>0.37286330261527922</v>
      </c>
      <c r="L33" s="135">
        <f t="shared" si="28"/>
        <v>8.3465009321849193E-2</v>
      </c>
      <c r="M33" s="136">
        <f t="shared" si="29"/>
        <v>12.198</v>
      </c>
      <c r="N33" s="137">
        <f t="shared" si="30"/>
        <v>4.7694291041056679E-2</v>
      </c>
      <c r="O33" s="137">
        <f t="shared" si="31"/>
        <v>1.3831344401906436</v>
      </c>
      <c r="P33" s="232">
        <f t="shared" si="32"/>
        <v>42</v>
      </c>
      <c r="Q33" s="233">
        <f t="shared" si="33"/>
        <v>2</v>
      </c>
      <c r="R33" s="233">
        <f t="shared" si="34"/>
        <v>58</v>
      </c>
      <c r="T33">
        <v>507</v>
      </c>
      <c r="U33">
        <v>9395</v>
      </c>
      <c r="V33" t="s">
        <v>352</v>
      </c>
      <c r="W33">
        <v>4193.3739999999998</v>
      </c>
      <c r="X33">
        <v>2117.38</v>
      </c>
      <c r="Y33">
        <v>1.98</v>
      </c>
      <c r="Z33">
        <v>12.198</v>
      </c>
      <c r="AA33">
        <v>307.40771000000001</v>
      </c>
      <c r="AB33">
        <v>7.5099419999999997</v>
      </c>
      <c r="AC33">
        <v>114.621054</v>
      </c>
      <c r="AD33" s="1">
        <v>350</v>
      </c>
      <c r="AE33">
        <v>2</v>
      </c>
      <c r="AF33">
        <v>58</v>
      </c>
      <c r="AG33">
        <v>64</v>
      </c>
      <c r="AH33">
        <v>13.641082000000001</v>
      </c>
      <c r="AI33">
        <v>47.6</v>
      </c>
      <c r="AJ33">
        <v>0</v>
      </c>
      <c r="AK33">
        <v>42</v>
      </c>
      <c r="AL33">
        <v>5832</v>
      </c>
      <c r="AM33" t="s">
        <v>353</v>
      </c>
      <c r="AN33" t="s">
        <v>931</v>
      </c>
      <c r="AO33">
        <v>4193.3739999999998</v>
      </c>
      <c r="AR33" t="s">
        <v>118</v>
      </c>
      <c r="AS33" t="s">
        <v>119</v>
      </c>
      <c r="AT33" t="s">
        <v>208</v>
      </c>
      <c r="AU33" t="s">
        <v>352</v>
      </c>
      <c r="AV33" t="s">
        <v>48</v>
      </c>
      <c r="AW33">
        <v>1</v>
      </c>
      <c r="BB33">
        <v>0.79200000000000004</v>
      </c>
      <c r="BC33" t="s">
        <v>70</v>
      </c>
      <c r="BF33" t="s">
        <v>118</v>
      </c>
      <c r="BG33" t="s">
        <v>119</v>
      </c>
      <c r="BH33" t="s">
        <v>352</v>
      </c>
      <c r="BI33">
        <v>9395</v>
      </c>
      <c r="BJ33">
        <v>1</v>
      </c>
      <c r="BK33" t="s">
        <v>208</v>
      </c>
      <c r="BL33" t="s">
        <v>177</v>
      </c>
      <c r="BM33">
        <v>0.79200000000000004</v>
      </c>
      <c r="BN33" t="s">
        <v>70</v>
      </c>
      <c r="BO33" t="s">
        <v>191</v>
      </c>
      <c r="BP33">
        <v>4193.3739999999998</v>
      </c>
    </row>
    <row r="34" spans="1:68" ht="16.5">
      <c r="A34" s="109" t="str">
        <f t="shared" si="18"/>
        <v>동화운수</v>
      </c>
      <c r="B34" s="110" t="str">
        <f t="shared" si="1"/>
        <v>김무경</v>
      </c>
      <c r="C34" s="111" t="str">
        <f t="shared" si="19"/>
        <v>F</v>
      </c>
      <c r="D34" s="112">
        <f t="shared" si="20"/>
        <v>0.70640000000000003</v>
      </c>
      <c r="E34" s="113">
        <f t="shared" si="21"/>
        <v>8347</v>
      </c>
      <c r="F34" s="114" t="str">
        <f t="shared" si="22"/>
        <v>2-1</v>
      </c>
      <c r="G34" s="115" t="str">
        <f t="shared" si="23"/>
        <v>70바1913</v>
      </c>
      <c r="H34" s="116">
        <f t="shared" si="24"/>
        <v>1</v>
      </c>
      <c r="I34" s="117">
        <f t="shared" si="25"/>
        <v>3511.9479999999999</v>
      </c>
      <c r="J34" s="118">
        <f t="shared" si="26"/>
        <v>1.4170971987743888E-2</v>
      </c>
      <c r="K34" s="118">
        <f t="shared" si="27"/>
        <v>0.36237994966296988</v>
      </c>
      <c r="L34" s="118">
        <f t="shared" si="28"/>
        <v>0.32916204909639896</v>
      </c>
      <c r="M34" s="119">
        <f t="shared" si="29"/>
        <v>18.498000000000001</v>
      </c>
      <c r="N34" s="120">
        <f t="shared" si="30"/>
        <v>0.22779380560304424</v>
      </c>
      <c r="O34" s="120">
        <f t="shared" si="31"/>
        <v>16.11641174641538</v>
      </c>
      <c r="P34" s="234">
        <f t="shared" si="32"/>
        <v>4</v>
      </c>
      <c r="Q34" s="235">
        <f t="shared" si="33"/>
        <v>8</v>
      </c>
      <c r="R34" s="235">
        <f t="shared" si="34"/>
        <v>566</v>
      </c>
      <c r="T34">
        <v>507</v>
      </c>
      <c r="U34">
        <v>8347</v>
      </c>
      <c r="V34" t="s">
        <v>354</v>
      </c>
      <c r="W34">
        <v>3511.9479999999999</v>
      </c>
      <c r="X34">
        <v>1988.2660000000001</v>
      </c>
      <c r="Y34">
        <v>1.766</v>
      </c>
      <c r="Z34">
        <v>18.498000000000001</v>
      </c>
      <c r="AA34">
        <v>210.126024</v>
      </c>
      <c r="AB34">
        <v>2.9776899999999999</v>
      </c>
      <c r="AC34">
        <v>76.145458000000005</v>
      </c>
      <c r="AD34" s="1">
        <v>1156</v>
      </c>
      <c r="AE34">
        <v>8</v>
      </c>
      <c r="AF34">
        <v>566</v>
      </c>
      <c r="AG34">
        <v>68</v>
      </c>
      <c r="AH34">
        <v>16.713531</v>
      </c>
      <c r="AI34">
        <v>10.4</v>
      </c>
      <c r="AJ34">
        <v>0</v>
      </c>
      <c r="AK34">
        <v>4</v>
      </c>
      <c r="AL34">
        <v>294</v>
      </c>
      <c r="AM34" t="s">
        <v>355</v>
      </c>
      <c r="AN34" t="s">
        <v>932</v>
      </c>
      <c r="AO34">
        <v>3511.9479999999999</v>
      </c>
      <c r="AR34" t="s">
        <v>118</v>
      </c>
      <c r="AS34" t="s">
        <v>121</v>
      </c>
      <c r="AT34" t="s">
        <v>256</v>
      </c>
      <c r="AU34" t="s">
        <v>354</v>
      </c>
      <c r="AV34" t="s">
        <v>48</v>
      </c>
      <c r="AW34">
        <v>1</v>
      </c>
      <c r="BB34">
        <v>0.70640000000000003</v>
      </c>
      <c r="BC34" t="s">
        <v>70</v>
      </c>
      <c r="BF34" t="s">
        <v>118</v>
      </c>
      <c r="BG34" t="s">
        <v>121</v>
      </c>
      <c r="BH34" t="s">
        <v>354</v>
      </c>
      <c r="BI34">
        <v>8347</v>
      </c>
      <c r="BJ34">
        <v>1</v>
      </c>
      <c r="BK34" t="s">
        <v>256</v>
      </c>
      <c r="BL34" t="s">
        <v>177</v>
      </c>
      <c r="BM34">
        <v>0.70640000000000003</v>
      </c>
      <c r="BN34" t="s">
        <v>70</v>
      </c>
      <c r="BO34" t="s">
        <v>191</v>
      </c>
      <c r="BP34">
        <v>3511.9479999999999</v>
      </c>
    </row>
    <row r="35" spans="1:68" ht="16.5">
      <c r="A35" s="126" t="str">
        <f t="shared" si="18"/>
        <v>동화운수</v>
      </c>
      <c r="B35" s="127" t="str">
        <f t="shared" si="1"/>
        <v>김민광</v>
      </c>
      <c r="C35" s="128" t="str">
        <f t="shared" si="19"/>
        <v>F</v>
      </c>
      <c r="D35" s="129">
        <f t="shared" si="20"/>
        <v>0.75159518556340443</v>
      </c>
      <c r="E35" s="130">
        <f t="shared" si="21"/>
        <v>2139</v>
      </c>
      <c r="F35" s="131" t="str">
        <f t="shared" si="22"/>
        <v>45</v>
      </c>
      <c r="G35" s="132" t="str">
        <f t="shared" si="23"/>
        <v>70바1827</v>
      </c>
      <c r="H35" s="133">
        <f t="shared" si="24"/>
        <v>10</v>
      </c>
      <c r="I35" s="134">
        <f t="shared" si="25"/>
        <v>2437.3879999999999</v>
      </c>
      <c r="J35" s="135">
        <f t="shared" si="26"/>
        <v>1.3434214664248314E-2</v>
      </c>
      <c r="K35" s="135">
        <f t="shared" si="27"/>
        <v>0.33889956215500916</v>
      </c>
      <c r="L35" s="135">
        <f t="shared" si="28"/>
        <v>0.14154496534815139</v>
      </c>
      <c r="M35" s="136">
        <f t="shared" si="29"/>
        <v>16.545999999999999</v>
      </c>
      <c r="N35" s="137">
        <f t="shared" si="30"/>
        <v>0.16411010475147986</v>
      </c>
      <c r="O35" s="137">
        <f t="shared" si="31"/>
        <v>25.149873553164291</v>
      </c>
      <c r="P35" s="232">
        <f t="shared" si="32"/>
        <v>0</v>
      </c>
      <c r="Q35" s="233">
        <f t="shared" si="33"/>
        <v>4</v>
      </c>
      <c r="R35" s="233">
        <f t="shared" si="34"/>
        <v>613</v>
      </c>
      <c r="T35">
        <v>507</v>
      </c>
      <c r="U35">
        <v>2139</v>
      </c>
      <c r="V35" t="s">
        <v>737</v>
      </c>
      <c r="W35">
        <v>2437.3879999999999</v>
      </c>
      <c r="X35">
        <v>1338.395</v>
      </c>
      <c r="Y35">
        <v>1.821</v>
      </c>
      <c r="Z35">
        <v>16.545999999999999</v>
      </c>
      <c r="AA35">
        <v>148.291065</v>
      </c>
      <c r="AB35">
        <v>1.9921739999999999</v>
      </c>
      <c r="AC35">
        <v>50.255777000000002</v>
      </c>
      <c r="AD35" s="1">
        <v>345</v>
      </c>
      <c r="AE35">
        <v>4</v>
      </c>
      <c r="AF35">
        <v>613</v>
      </c>
      <c r="AG35">
        <v>72</v>
      </c>
      <c r="AH35">
        <v>16.436512</v>
      </c>
      <c r="AI35">
        <v>130.5</v>
      </c>
      <c r="AJ35">
        <v>0</v>
      </c>
      <c r="AK35">
        <v>0</v>
      </c>
      <c r="AL35">
        <v>0</v>
      </c>
      <c r="AM35" t="s">
        <v>738</v>
      </c>
      <c r="AN35" t="s">
        <v>933</v>
      </c>
      <c r="AO35">
        <v>606.47400000000005</v>
      </c>
      <c r="AR35" t="s">
        <v>118</v>
      </c>
      <c r="AS35" t="s">
        <v>122</v>
      </c>
      <c r="AT35" t="s">
        <v>268</v>
      </c>
      <c r="AU35" t="s">
        <v>737</v>
      </c>
      <c r="AV35" t="s">
        <v>48</v>
      </c>
      <c r="AW35">
        <v>10</v>
      </c>
      <c r="BB35">
        <v>0.75159518556340443</v>
      </c>
      <c r="BC35" t="s">
        <v>70</v>
      </c>
      <c r="BF35" t="s">
        <v>118</v>
      </c>
      <c r="BG35" t="s">
        <v>122</v>
      </c>
      <c r="BH35" t="s">
        <v>737</v>
      </c>
      <c r="BI35">
        <v>2139</v>
      </c>
      <c r="BJ35">
        <v>10</v>
      </c>
      <c r="BK35" t="s">
        <v>268</v>
      </c>
      <c r="BL35" t="s">
        <v>285</v>
      </c>
      <c r="BM35">
        <v>0.75159518556340443</v>
      </c>
      <c r="BN35" t="s">
        <v>70</v>
      </c>
      <c r="BO35" t="s">
        <v>191</v>
      </c>
      <c r="BP35">
        <v>2437.3879999999999</v>
      </c>
    </row>
    <row r="36" spans="1:68" ht="16.5">
      <c r="A36" s="109" t="str">
        <f t="shared" si="18"/>
        <v>동화운수</v>
      </c>
      <c r="B36" s="110" t="str">
        <f t="shared" si="1"/>
        <v>김배현</v>
      </c>
      <c r="C36" s="111" t="str">
        <f t="shared" si="19"/>
        <v>F</v>
      </c>
      <c r="D36" s="112">
        <f t="shared" si="20"/>
        <v>0.70805892292541017</v>
      </c>
      <c r="E36" s="113">
        <f t="shared" si="21"/>
        <v>645</v>
      </c>
      <c r="F36" s="114" t="str">
        <f t="shared" si="22"/>
        <v>45</v>
      </c>
      <c r="G36" s="115" t="str">
        <f t="shared" si="23"/>
        <v>70바1895</v>
      </c>
      <c r="H36" s="116">
        <f t="shared" si="24"/>
        <v>6</v>
      </c>
      <c r="I36" s="117">
        <f t="shared" si="25"/>
        <v>1248.883</v>
      </c>
      <c r="J36" s="118">
        <f t="shared" si="26"/>
        <v>8.9722655148907586E-3</v>
      </c>
      <c r="K36" s="118">
        <f t="shared" si="27"/>
        <v>0.37066732666666546</v>
      </c>
      <c r="L36" s="118">
        <f t="shared" si="28"/>
        <v>0.14332807797047442</v>
      </c>
      <c r="M36" s="119">
        <f t="shared" si="29"/>
        <v>18.975000000000001</v>
      </c>
      <c r="N36" s="120">
        <f t="shared" si="30"/>
        <v>0</v>
      </c>
      <c r="O36" s="120">
        <f t="shared" si="31"/>
        <v>19.777673328886692</v>
      </c>
      <c r="P36" s="234">
        <f t="shared" si="32"/>
        <v>0</v>
      </c>
      <c r="Q36" s="235">
        <f t="shared" si="33"/>
        <v>0</v>
      </c>
      <c r="R36" s="235">
        <f t="shared" si="34"/>
        <v>247</v>
      </c>
      <c r="T36">
        <v>507</v>
      </c>
      <c r="U36">
        <v>645</v>
      </c>
      <c r="V36" t="s">
        <v>356</v>
      </c>
      <c r="W36">
        <v>1248.883</v>
      </c>
      <c r="X36">
        <v>733.88900000000001</v>
      </c>
      <c r="Y36">
        <v>1.702</v>
      </c>
      <c r="Z36">
        <v>18.975000000000001</v>
      </c>
      <c r="AA36">
        <v>77.458585999999997</v>
      </c>
      <c r="AB36">
        <v>0.69497900000000001</v>
      </c>
      <c r="AC36">
        <v>28.711366999999999</v>
      </c>
      <c r="AD36" s="1">
        <v>179</v>
      </c>
      <c r="AE36">
        <v>0</v>
      </c>
      <c r="AF36">
        <v>247</v>
      </c>
      <c r="AG36">
        <v>70</v>
      </c>
      <c r="AH36">
        <v>16.123235000000001</v>
      </c>
      <c r="AI36">
        <v>56.1</v>
      </c>
      <c r="AJ36">
        <v>0</v>
      </c>
      <c r="AK36">
        <v>0</v>
      </c>
      <c r="AL36">
        <v>0</v>
      </c>
      <c r="AM36" t="s">
        <v>357</v>
      </c>
      <c r="AN36" t="s">
        <v>934</v>
      </c>
      <c r="AO36">
        <v>359.834</v>
      </c>
      <c r="AR36" t="s">
        <v>118</v>
      </c>
      <c r="AS36" t="s">
        <v>122</v>
      </c>
      <c r="AT36" t="s">
        <v>287</v>
      </c>
      <c r="AU36" t="s">
        <v>356</v>
      </c>
      <c r="AV36" t="s">
        <v>48</v>
      </c>
      <c r="AW36">
        <v>6</v>
      </c>
      <c r="BB36">
        <v>0.70805892292541017</v>
      </c>
      <c r="BC36" t="s">
        <v>70</v>
      </c>
      <c r="BF36" t="s">
        <v>118</v>
      </c>
      <c r="BG36" t="s">
        <v>122</v>
      </c>
      <c r="BH36" t="s">
        <v>356</v>
      </c>
      <c r="BI36">
        <v>645</v>
      </c>
      <c r="BJ36">
        <v>6</v>
      </c>
      <c r="BK36" t="s">
        <v>287</v>
      </c>
      <c r="BL36" t="s">
        <v>279</v>
      </c>
      <c r="BM36">
        <v>0.70805892292541017</v>
      </c>
      <c r="BN36" t="s">
        <v>70</v>
      </c>
      <c r="BO36" t="s">
        <v>191</v>
      </c>
      <c r="BP36">
        <v>1248.883</v>
      </c>
    </row>
    <row r="37" spans="1:68" ht="16.5">
      <c r="A37" s="126" t="str">
        <f t="shared" si="18"/>
        <v>동화운수</v>
      </c>
      <c r="B37" s="127" t="str">
        <f t="shared" si="1"/>
        <v>김병태</v>
      </c>
      <c r="C37" s="128" t="str">
        <f t="shared" si="19"/>
        <v>B</v>
      </c>
      <c r="D37" s="129">
        <f t="shared" si="20"/>
        <v>0.91491507215408396</v>
      </c>
      <c r="E37" s="130">
        <f t="shared" si="21"/>
        <v>410</v>
      </c>
      <c r="F37" s="131" t="str">
        <f t="shared" si="22"/>
        <v>2</v>
      </c>
      <c r="G37" s="132" t="str">
        <f t="shared" si="23"/>
        <v>70바1873</v>
      </c>
      <c r="H37" s="133">
        <f t="shared" si="24"/>
        <v>2</v>
      </c>
      <c r="I37" s="134">
        <f t="shared" si="25"/>
        <v>4931.2020000000002</v>
      </c>
      <c r="J37" s="135">
        <f t="shared" si="26"/>
        <v>1.9594493583277132E-2</v>
      </c>
      <c r="K37" s="135">
        <f t="shared" si="27"/>
        <v>0.34557562924751312</v>
      </c>
      <c r="L37" s="135">
        <f t="shared" si="28"/>
        <v>0.23462839283403925</v>
      </c>
      <c r="M37" s="136">
        <f t="shared" si="29"/>
        <v>12.285</v>
      </c>
      <c r="N37" s="137">
        <f t="shared" si="30"/>
        <v>0</v>
      </c>
      <c r="O37" s="137">
        <f t="shared" si="31"/>
        <v>1.6426015401518737</v>
      </c>
      <c r="P37" s="232">
        <f t="shared" si="32"/>
        <v>21</v>
      </c>
      <c r="Q37" s="233">
        <f t="shared" si="33"/>
        <v>0</v>
      </c>
      <c r="R37" s="233">
        <f t="shared" si="34"/>
        <v>81</v>
      </c>
      <c r="T37">
        <v>507</v>
      </c>
      <c r="U37">
        <v>410</v>
      </c>
      <c r="V37" t="s">
        <v>358</v>
      </c>
      <c r="W37">
        <v>4931.2020000000002</v>
      </c>
      <c r="X37">
        <v>2450.2330000000002</v>
      </c>
      <c r="Y37">
        <v>2.0129999999999999</v>
      </c>
      <c r="Z37">
        <v>12.285</v>
      </c>
      <c r="AA37">
        <v>336.20128899999997</v>
      </c>
      <c r="AB37">
        <v>6.5876939999999999</v>
      </c>
      <c r="AC37">
        <v>116.18297200000001</v>
      </c>
      <c r="AD37" s="1">
        <v>1157</v>
      </c>
      <c r="AE37">
        <v>0</v>
      </c>
      <c r="AF37">
        <v>81</v>
      </c>
      <c r="AG37">
        <v>68</v>
      </c>
      <c r="AH37">
        <v>14.667408999999999</v>
      </c>
      <c r="AI37">
        <v>239.8</v>
      </c>
      <c r="AJ37">
        <v>0</v>
      </c>
      <c r="AK37">
        <v>21</v>
      </c>
      <c r="AL37">
        <v>1449</v>
      </c>
      <c r="AM37" t="s">
        <v>359</v>
      </c>
      <c r="AN37" t="s">
        <v>935</v>
      </c>
      <c r="AO37">
        <v>4795.3720000000003</v>
      </c>
      <c r="AR37" t="s">
        <v>118</v>
      </c>
      <c r="AS37" t="s">
        <v>120</v>
      </c>
      <c r="AT37" t="s">
        <v>227</v>
      </c>
      <c r="AU37" t="s">
        <v>358</v>
      </c>
      <c r="AV37" t="s">
        <v>48</v>
      </c>
      <c r="AW37">
        <v>2</v>
      </c>
      <c r="BB37">
        <v>0.91491507215408396</v>
      </c>
      <c r="BC37" t="s">
        <v>68</v>
      </c>
      <c r="BF37" t="s">
        <v>118</v>
      </c>
      <c r="BG37" t="s">
        <v>120</v>
      </c>
      <c r="BH37" t="s">
        <v>358</v>
      </c>
      <c r="BI37">
        <v>410</v>
      </c>
      <c r="BJ37">
        <v>2</v>
      </c>
      <c r="BK37" t="s">
        <v>227</v>
      </c>
      <c r="BL37" t="s">
        <v>250</v>
      </c>
      <c r="BM37">
        <v>0.91491507215408396</v>
      </c>
      <c r="BN37" t="s">
        <v>68</v>
      </c>
      <c r="BO37" t="s">
        <v>178</v>
      </c>
      <c r="BP37">
        <v>4931.2020000000002</v>
      </c>
    </row>
    <row r="38" spans="1:68" ht="16.5">
      <c r="A38" s="109" t="str">
        <f t="shared" si="18"/>
        <v>동화운수</v>
      </c>
      <c r="B38" s="110" t="str">
        <f t="shared" si="1"/>
        <v>김상록</v>
      </c>
      <c r="C38" s="111" t="str">
        <f t="shared" si="19"/>
        <v>A</v>
      </c>
      <c r="D38" s="112">
        <f t="shared" si="20"/>
        <v>0.96028554928879983</v>
      </c>
      <c r="E38" s="113">
        <f t="shared" si="21"/>
        <v>7147</v>
      </c>
      <c r="F38" s="114" t="str">
        <f t="shared" si="22"/>
        <v>2-1</v>
      </c>
      <c r="G38" s="115" t="str">
        <f t="shared" si="23"/>
        <v>70바1919</v>
      </c>
      <c r="H38" s="116">
        <f t="shared" si="24"/>
        <v>2</v>
      </c>
      <c r="I38" s="117">
        <f t="shared" si="25"/>
        <v>2501.4919999999997</v>
      </c>
      <c r="J38" s="118">
        <f t="shared" si="26"/>
        <v>1.8065631746745497E-2</v>
      </c>
      <c r="K38" s="118">
        <f t="shared" si="27"/>
        <v>0.33353967381446176</v>
      </c>
      <c r="L38" s="118">
        <f t="shared" si="28"/>
        <v>4.677208641882525E-2</v>
      </c>
      <c r="M38" s="119">
        <f t="shared" si="29"/>
        <v>10.247999999999999</v>
      </c>
      <c r="N38" s="120">
        <f t="shared" si="30"/>
        <v>3.9976142238312175E-2</v>
      </c>
      <c r="O38" s="120">
        <f t="shared" si="31"/>
        <v>2.7183776722052277</v>
      </c>
      <c r="P38" s="234">
        <f t="shared" si="32"/>
        <v>2</v>
      </c>
      <c r="Q38" s="235">
        <f t="shared" si="33"/>
        <v>1</v>
      </c>
      <c r="R38" s="235">
        <f t="shared" si="34"/>
        <v>68</v>
      </c>
      <c r="T38">
        <v>507</v>
      </c>
      <c r="U38">
        <v>7147</v>
      </c>
      <c r="V38" t="s">
        <v>360</v>
      </c>
      <c r="W38">
        <v>2501.4920000000002</v>
      </c>
      <c r="X38">
        <v>1013.963</v>
      </c>
      <c r="Y38">
        <v>2.4670000000000001</v>
      </c>
      <c r="Z38">
        <v>10.247999999999999</v>
      </c>
      <c r="AA38">
        <v>153.679652</v>
      </c>
      <c r="AB38">
        <v>2.7763200000000001</v>
      </c>
      <c r="AC38">
        <v>51.258260999999997</v>
      </c>
      <c r="AD38" s="1">
        <v>117</v>
      </c>
      <c r="AE38">
        <v>1</v>
      </c>
      <c r="AF38">
        <v>68</v>
      </c>
      <c r="AG38">
        <v>69</v>
      </c>
      <c r="AH38">
        <v>16.277314000000001</v>
      </c>
      <c r="AI38">
        <v>72</v>
      </c>
      <c r="AJ38">
        <v>0</v>
      </c>
      <c r="AK38">
        <v>2</v>
      </c>
      <c r="AL38">
        <v>459</v>
      </c>
      <c r="AM38" t="s">
        <v>361</v>
      </c>
      <c r="AN38" t="s">
        <v>936</v>
      </c>
      <c r="AO38">
        <v>2192.2979999999998</v>
      </c>
      <c r="AR38" t="s">
        <v>118</v>
      </c>
      <c r="AS38" t="s">
        <v>121</v>
      </c>
      <c r="AT38" t="s">
        <v>773</v>
      </c>
      <c r="AU38" t="s">
        <v>360</v>
      </c>
      <c r="AV38" t="s">
        <v>48</v>
      </c>
      <c r="AW38">
        <v>2</v>
      </c>
      <c r="BB38">
        <v>0.96028554928879983</v>
      </c>
      <c r="BC38" t="s">
        <v>66</v>
      </c>
      <c r="BF38" t="s">
        <v>118</v>
      </c>
      <c r="BG38" t="s">
        <v>121</v>
      </c>
      <c r="BH38" t="s">
        <v>360</v>
      </c>
      <c r="BI38">
        <v>7147</v>
      </c>
      <c r="BJ38">
        <v>2</v>
      </c>
      <c r="BK38" t="s">
        <v>773</v>
      </c>
      <c r="BL38" t="s">
        <v>258</v>
      </c>
      <c r="BM38">
        <v>0.96028554928879983</v>
      </c>
      <c r="BN38" t="s">
        <v>66</v>
      </c>
      <c r="BO38" t="s">
        <v>181</v>
      </c>
      <c r="BP38">
        <v>2501.4919999999997</v>
      </c>
    </row>
    <row r="39" spans="1:68" ht="16.5">
      <c r="A39" s="126" t="str">
        <f t="shared" si="18"/>
        <v>동화운수</v>
      </c>
      <c r="B39" s="127" t="str">
        <f t="shared" si="1"/>
        <v>김상철</v>
      </c>
      <c r="C39" s="128" t="str">
        <f t="shared" si="19"/>
        <v>D</v>
      </c>
      <c r="D39" s="129">
        <f t="shared" si="20"/>
        <v>0.8115508031422114</v>
      </c>
      <c r="E39" s="130">
        <f t="shared" si="21"/>
        <v>3712</v>
      </c>
      <c r="F39" s="131" t="str">
        <f t="shared" si="22"/>
        <v>10</v>
      </c>
      <c r="G39" s="132" t="str">
        <f t="shared" si="23"/>
        <v>70바1924</v>
      </c>
      <c r="H39" s="133">
        <f t="shared" si="24"/>
        <v>2</v>
      </c>
      <c r="I39" s="134">
        <f t="shared" si="25"/>
        <v>5000.1729999999998</v>
      </c>
      <c r="J39" s="135">
        <f t="shared" si="26"/>
        <v>1.0670547952609943E-2</v>
      </c>
      <c r="K39" s="135">
        <f t="shared" si="27"/>
        <v>0.36153526443282613</v>
      </c>
      <c r="L39" s="135">
        <f t="shared" si="28"/>
        <v>0.19719317711607179</v>
      </c>
      <c r="M39" s="136">
        <f t="shared" si="29"/>
        <v>12.172000000000001</v>
      </c>
      <c r="N39" s="137">
        <f t="shared" si="30"/>
        <v>0.13999515616759661</v>
      </c>
      <c r="O39" s="137">
        <f t="shared" si="31"/>
        <v>12.139579970533021</v>
      </c>
      <c r="P39" s="232">
        <f t="shared" si="32"/>
        <v>2</v>
      </c>
      <c r="Q39" s="233">
        <f t="shared" si="33"/>
        <v>7</v>
      </c>
      <c r="R39" s="233">
        <f t="shared" si="34"/>
        <v>607</v>
      </c>
      <c r="T39">
        <v>507</v>
      </c>
      <c r="U39">
        <v>3712</v>
      </c>
      <c r="V39" t="s">
        <v>362</v>
      </c>
      <c r="W39">
        <v>5000.1729999999998</v>
      </c>
      <c r="X39">
        <v>2465.2060000000001</v>
      </c>
      <c r="Y39">
        <v>2.028</v>
      </c>
      <c r="Z39">
        <v>12.172000000000001</v>
      </c>
      <c r="AA39">
        <v>344.10932000000003</v>
      </c>
      <c r="AB39">
        <v>3.6718350000000002</v>
      </c>
      <c r="AC39">
        <v>124.40765399999999</v>
      </c>
      <c r="AD39" s="1">
        <v>986</v>
      </c>
      <c r="AE39">
        <v>7</v>
      </c>
      <c r="AF39">
        <v>607</v>
      </c>
      <c r="AG39">
        <v>71</v>
      </c>
      <c r="AH39">
        <v>14.530768</v>
      </c>
      <c r="AI39">
        <v>159.5</v>
      </c>
      <c r="AJ39">
        <v>0</v>
      </c>
      <c r="AK39">
        <v>2</v>
      </c>
      <c r="AL39">
        <v>12</v>
      </c>
      <c r="AM39" t="s">
        <v>363</v>
      </c>
      <c r="AN39" t="s">
        <v>937</v>
      </c>
      <c r="AO39">
        <v>4793.308</v>
      </c>
      <c r="AR39" t="s">
        <v>118</v>
      </c>
      <c r="AS39" t="s">
        <v>119</v>
      </c>
      <c r="AT39" t="s">
        <v>207</v>
      </c>
      <c r="AU39" t="s">
        <v>362</v>
      </c>
      <c r="AV39" t="s">
        <v>48</v>
      </c>
      <c r="AW39">
        <v>2</v>
      </c>
      <c r="BB39">
        <v>0.8115508031422114</v>
      </c>
      <c r="BC39" t="s">
        <v>67</v>
      </c>
      <c r="BF39" t="s">
        <v>118</v>
      </c>
      <c r="BG39" t="s">
        <v>119</v>
      </c>
      <c r="BH39" t="s">
        <v>362</v>
      </c>
      <c r="BI39">
        <v>3712</v>
      </c>
      <c r="BJ39">
        <v>2</v>
      </c>
      <c r="BK39" t="s">
        <v>207</v>
      </c>
      <c r="BL39" t="s">
        <v>200</v>
      </c>
      <c r="BM39">
        <v>0.8115508031422114</v>
      </c>
      <c r="BN39" t="s">
        <v>67</v>
      </c>
      <c r="BO39" t="s">
        <v>182</v>
      </c>
      <c r="BP39">
        <v>5000.1729999999998</v>
      </c>
    </row>
    <row r="40" spans="1:68" ht="16.5">
      <c r="A40" s="109" t="str">
        <f t="shared" si="18"/>
        <v>동화운수</v>
      </c>
      <c r="B40" s="110" t="str">
        <f t="shared" si="1"/>
        <v>김석욱</v>
      </c>
      <c r="C40" s="111" t="str">
        <f t="shared" si="19"/>
        <v>F</v>
      </c>
      <c r="D40" s="112">
        <f t="shared" si="20"/>
        <v>0.7812913787914072</v>
      </c>
      <c r="E40" s="113">
        <f t="shared" si="21"/>
        <v>3055</v>
      </c>
      <c r="F40" s="114" t="str">
        <f t="shared" si="22"/>
        <v>2</v>
      </c>
      <c r="G40" s="115" t="str">
        <f t="shared" si="23"/>
        <v>70바1898</v>
      </c>
      <c r="H40" s="116">
        <f t="shared" si="24"/>
        <v>3</v>
      </c>
      <c r="I40" s="117">
        <f t="shared" si="25"/>
        <v>4602.5729999999994</v>
      </c>
      <c r="J40" s="118">
        <f t="shared" si="26"/>
        <v>5.6285312235449404E-3</v>
      </c>
      <c r="K40" s="118">
        <f t="shared" si="27"/>
        <v>0.3449675689878135</v>
      </c>
      <c r="L40" s="118">
        <f t="shared" si="28"/>
        <v>0.23052323124478419</v>
      </c>
      <c r="M40" s="119">
        <f t="shared" si="29"/>
        <v>13.852</v>
      </c>
      <c r="N40" s="120">
        <f t="shared" si="30"/>
        <v>8.6907909988608534E-2</v>
      </c>
      <c r="O40" s="120">
        <f t="shared" si="31"/>
        <v>13.666268845708693</v>
      </c>
      <c r="P40" s="234">
        <f t="shared" si="32"/>
        <v>6</v>
      </c>
      <c r="Q40" s="235">
        <f t="shared" si="33"/>
        <v>4</v>
      </c>
      <c r="R40" s="235">
        <f t="shared" si="34"/>
        <v>629</v>
      </c>
      <c r="T40">
        <v>507</v>
      </c>
      <c r="U40">
        <v>3055</v>
      </c>
      <c r="V40" t="s">
        <v>364</v>
      </c>
      <c r="W40">
        <v>4602.5730000000003</v>
      </c>
      <c r="X40">
        <v>2566.7449999999999</v>
      </c>
      <c r="Y40">
        <v>1.7929999999999999</v>
      </c>
      <c r="Z40">
        <v>13.852</v>
      </c>
      <c r="AA40">
        <v>313.07101799999998</v>
      </c>
      <c r="AB40">
        <v>1.76213</v>
      </c>
      <c r="AC40">
        <v>107.999348</v>
      </c>
      <c r="AD40" s="1">
        <v>1061</v>
      </c>
      <c r="AE40">
        <v>4</v>
      </c>
      <c r="AF40">
        <v>629</v>
      </c>
      <c r="AG40">
        <v>68</v>
      </c>
      <c r="AH40">
        <v>14.701370000000001</v>
      </c>
      <c r="AI40">
        <v>748.4</v>
      </c>
      <c r="AJ40">
        <v>0</v>
      </c>
      <c r="AK40">
        <v>6</v>
      </c>
      <c r="AL40">
        <v>420</v>
      </c>
      <c r="AM40" t="s">
        <v>365</v>
      </c>
      <c r="AN40" t="s">
        <v>938</v>
      </c>
      <c r="AO40">
        <v>4311.6120000000001</v>
      </c>
      <c r="AR40" t="s">
        <v>118</v>
      </c>
      <c r="AS40" t="s">
        <v>120</v>
      </c>
      <c r="AT40" t="s">
        <v>236</v>
      </c>
      <c r="AU40" t="s">
        <v>364</v>
      </c>
      <c r="AV40" t="s">
        <v>48</v>
      </c>
      <c r="AW40">
        <v>3</v>
      </c>
      <c r="BB40">
        <v>0.7812913787914072</v>
      </c>
      <c r="BC40" t="s">
        <v>70</v>
      </c>
      <c r="BF40" t="s">
        <v>118</v>
      </c>
      <c r="BG40" t="s">
        <v>120</v>
      </c>
      <c r="BH40" t="s">
        <v>364</v>
      </c>
      <c r="BI40">
        <v>3055</v>
      </c>
      <c r="BJ40">
        <v>3</v>
      </c>
      <c r="BK40" t="s">
        <v>236</v>
      </c>
      <c r="BL40" t="s">
        <v>247</v>
      </c>
      <c r="BM40">
        <v>0.7812913787914072</v>
      </c>
      <c r="BN40" t="s">
        <v>70</v>
      </c>
      <c r="BO40" t="s">
        <v>191</v>
      </c>
      <c r="BP40">
        <v>4602.5729999999994</v>
      </c>
    </row>
    <row r="41" spans="1:68" ht="16.5">
      <c r="A41" s="126" t="str">
        <f t="shared" si="18"/>
        <v>동화운수</v>
      </c>
      <c r="B41" s="127" t="str">
        <f t="shared" si="1"/>
        <v>김석철</v>
      </c>
      <c r="C41" s="128" t="str">
        <f t="shared" si="19"/>
        <v>F</v>
      </c>
      <c r="D41" s="129">
        <f t="shared" si="20"/>
        <v>0.77210963184593595</v>
      </c>
      <c r="E41" s="130">
        <f t="shared" si="21"/>
        <v>899</v>
      </c>
      <c r="F41" s="131" t="str">
        <f t="shared" si="22"/>
        <v>2</v>
      </c>
      <c r="G41" s="132" t="str">
        <f t="shared" si="23"/>
        <v>70바1897</v>
      </c>
      <c r="H41" s="133">
        <f t="shared" si="24"/>
        <v>2</v>
      </c>
      <c r="I41" s="134">
        <f t="shared" si="25"/>
        <v>3994.1480000000001</v>
      </c>
      <c r="J41" s="135">
        <f t="shared" si="26"/>
        <v>6.6987033012261303E-3</v>
      </c>
      <c r="K41" s="135">
        <f t="shared" si="27"/>
        <v>0.36147333014232186</v>
      </c>
      <c r="L41" s="135">
        <f t="shared" si="28"/>
        <v>0.20404852298913309</v>
      </c>
      <c r="M41" s="136">
        <f t="shared" si="29"/>
        <v>14.106</v>
      </c>
      <c r="N41" s="137">
        <f t="shared" si="30"/>
        <v>0</v>
      </c>
      <c r="O41" s="137">
        <f t="shared" si="31"/>
        <v>2.9042489161643483</v>
      </c>
      <c r="P41" s="232">
        <f t="shared" si="32"/>
        <v>2</v>
      </c>
      <c r="Q41" s="233">
        <f t="shared" si="33"/>
        <v>0</v>
      </c>
      <c r="R41" s="233">
        <f t="shared" si="34"/>
        <v>116</v>
      </c>
      <c r="T41">
        <v>507</v>
      </c>
      <c r="U41">
        <v>899</v>
      </c>
      <c r="V41" t="s">
        <v>366</v>
      </c>
      <c r="W41">
        <v>3994.1480000000001</v>
      </c>
      <c r="X41">
        <v>2160.7640000000001</v>
      </c>
      <c r="Y41">
        <v>1.8480000000000001</v>
      </c>
      <c r="Z41">
        <v>14.106</v>
      </c>
      <c r="AA41">
        <v>262.72547400000002</v>
      </c>
      <c r="AB41">
        <v>1.7599199999999999</v>
      </c>
      <c r="AC41">
        <v>94.968252000000007</v>
      </c>
      <c r="AD41" s="1">
        <v>815</v>
      </c>
      <c r="AE41">
        <v>0</v>
      </c>
      <c r="AF41">
        <v>116</v>
      </c>
      <c r="AG41">
        <v>78</v>
      </c>
      <c r="AH41">
        <v>15.202743</v>
      </c>
      <c r="AI41">
        <v>585</v>
      </c>
      <c r="AJ41">
        <v>0</v>
      </c>
      <c r="AK41">
        <v>2</v>
      </c>
      <c r="AL41">
        <v>4534</v>
      </c>
      <c r="AM41" t="s">
        <v>367</v>
      </c>
      <c r="AN41" t="s">
        <v>939</v>
      </c>
      <c r="AO41">
        <v>3897.598</v>
      </c>
      <c r="AR41" t="s">
        <v>118</v>
      </c>
      <c r="AS41" t="s">
        <v>120</v>
      </c>
      <c r="AT41" t="s">
        <v>235</v>
      </c>
      <c r="AU41" t="s">
        <v>366</v>
      </c>
      <c r="AV41" t="s">
        <v>48</v>
      </c>
      <c r="AW41">
        <v>2</v>
      </c>
      <c r="BB41">
        <v>0.77210963184593595</v>
      </c>
      <c r="BC41" t="s">
        <v>70</v>
      </c>
      <c r="BF41" t="s">
        <v>118</v>
      </c>
      <c r="BG41" t="s">
        <v>120</v>
      </c>
      <c r="BH41" t="s">
        <v>366</v>
      </c>
      <c r="BI41">
        <v>899</v>
      </c>
      <c r="BJ41">
        <v>2</v>
      </c>
      <c r="BK41" t="s">
        <v>235</v>
      </c>
      <c r="BL41" t="s">
        <v>220</v>
      </c>
      <c r="BM41">
        <v>0.77210963184593595</v>
      </c>
      <c r="BN41" t="s">
        <v>70</v>
      </c>
      <c r="BO41" t="s">
        <v>191</v>
      </c>
      <c r="BP41">
        <v>3994.1480000000001</v>
      </c>
    </row>
    <row r="42" spans="1:68" ht="16.5">
      <c r="A42" s="109" t="str">
        <f t="shared" si="18"/>
        <v>동화운수</v>
      </c>
      <c r="B42" s="110" t="str">
        <f t="shared" si="1"/>
        <v>김선기</v>
      </c>
      <c r="C42" s="111" t="str">
        <f t="shared" si="19"/>
        <v>D</v>
      </c>
      <c r="D42" s="112">
        <f t="shared" si="20"/>
        <v>0.82969788843883241</v>
      </c>
      <c r="E42" s="113">
        <f t="shared" si="21"/>
        <v>2094</v>
      </c>
      <c r="F42" s="114" t="str">
        <f t="shared" si="22"/>
        <v>45</v>
      </c>
      <c r="G42" s="115" t="str">
        <f t="shared" si="23"/>
        <v>70바1802</v>
      </c>
      <c r="H42" s="116">
        <f t="shared" si="24"/>
        <v>2</v>
      </c>
      <c r="I42" s="117">
        <f t="shared" si="25"/>
        <v>1738.59</v>
      </c>
      <c r="J42" s="118">
        <f t="shared" si="26"/>
        <v>5.4422254261460527E-3</v>
      </c>
      <c r="K42" s="118">
        <f t="shared" si="27"/>
        <v>0.32604360049006359</v>
      </c>
      <c r="L42" s="118">
        <f t="shared" si="28"/>
        <v>3.6811439154717331E-2</v>
      </c>
      <c r="M42" s="119">
        <f t="shared" si="29"/>
        <v>14.388</v>
      </c>
      <c r="N42" s="120">
        <f t="shared" si="30"/>
        <v>5.751787367924583E-2</v>
      </c>
      <c r="O42" s="120">
        <f t="shared" si="31"/>
        <v>22.547006482264365</v>
      </c>
      <c r="P42" s="234">
        <f t="shared" si="32"/>
        <v>2</v>
      </c>
      <c r="Q42" s="235">
        <f t="shared" si="33"/>
        <v>1</v>
      </c>
      <c r="R42" s="235">
        <f t="shared" si="34"/>
        <v>392</v>
      </c>
      <c r="T42">
        <v>507</v>
      </c>
      <c r="U42">
        <v>2094</v>
      </c>
      <c r="V42" t="s">
        <v>368</v>
      </c>
      <c r="W42">
        <v>1738.59</v>
      </c>
      <c r="X42">
        <v>904.84</v>
      </c>
      <c r="Y42">
        <v>1.921</v>
      </c>
      <c r="Z42">
        <v>14.388</v>
      </c>
      <c r="AA42">
        <v>109.784133</v>
      </c>
      <c r="AB42">
        <v>0.59746999999999995</v>
      </c>
      <c r="AC42">
        <v>35.794414000000003</v>
      </c>
      <c r="AD42" s="1">
        <v>64</v>
      </c>
      <c r="AE42">
        <v>1</v>
      </c>
      <c r="AF42">
        <v>392</v>
      </c>
      <c r="AG42">
        <v>68</v>
      </c>
      <c r="AH42">
        <v>15.836441000000001</v>
      </c>
      <c r="AI42">
        <v>30.3</v>
      </c>
      <c r="AJ42">
        <v>0</v>
      </c>
      <c r="AK42">
        <v>2</v>
      </c>
      <c r="AL42">
        <v>64</v>
      </c>
      <c r="AM42" t="s">
        <v>369</v>
      </c>
      <c r="AN42" t="s">
        <v>940</v>
      </c>
      <c r="AO42">
        <v>1584.8309999999999</v>
      </c>
      <c r="AR42" t="s">
        <v>118</v>
      </c>
      <c r="AS42" t="s">
        <v>122</v>
      </c>
      <c r="AT42" t="s">
        <v>260</v>
      </c>
      <c r="AU42" t="s">
        <v>368</v>
      </c>
      <c r="AV42" t="s">
        <v>48</v>
      </c>
      <c r="AW42">
        <v>2</v>
      </c>
      <c r="BB42">
        <v>0.82969788843883241</v>
      </c>
      <c r="BC42" t="s">
        <v>67</v>
      </c>
      <c r="BF42" t="s">
        <v>118</v>
      </c>
      <c r="BG42" t="s">
        <v>122</v>
      </c>
      <c r="BH42" t="s">
        <v>368</v>
      </c>
      <c r="BI42">
        <v>2094</v>
      </c>
      <c r="BJ42">
        <v>2</v>
      </c>
      <c r="BK42" t="s">
        <v>260</v>
      </c>
      <c r="BL42" t="s">
        <v>272</v>
      </c>
      <c r="BM42">
        <v>0.82969788843883241</v>
      </c>
      <c r="BN42" t="s">
        <v>67</v>
      </c>
      <c r="BO42" t="s">
        <v>182</v>
      </c>
      <c r="BP42">
        <v>1738.59</v>
      </c>
    </row>
    <row r="43" spans="1:68" ht="16.5">
      <c r="A43" s="126" t="str">
        <f t="shared" si="18"/>
        <v>동화운수</v>
      </c>
      <c r="B43" s="127" t="str">
        <f t="shared" si="1"/>
        <v>김선기B</v>
      </c>
      <c r="C43" s="128" t="str">
        <f t="shared" si="19"/>
        <v>F</v>
      </c>
      <c r="D43" s="129">
        <f t="shared" si="20"/>
        <v>0.76671936039537247</v>
      </c>
      <c r="E43" s="130">
        <f t="shared" si="21"/>
        <v>5393</v>
      </c>
      <c r="F43" s="131" t="str">
        <f t="shared" si="22"/>
        <v>45</v>
      </c>
      <c r="G43" s="132" t="str">
        <f t="shared" si="23"/>
        <v>70바1835</v>
      </c>
      <c r="H43" s="133">
        <f t="shared" si="24"/>
        <v>2</v>
      </c>
      <c r="I43" s="134">
        <f t="shared" si="25"/>
        <v>1717.6100000000001</v>
      </c>
      <c r="J43" s="135">
        <f t="shared" si="26"/>
        <v>4.4234886206772343E-2</v>
      </c>
      <c r="K43" s="135">
        <f t="shared" si="27"/>
        <v>0.34844846383403272</v>
      </c>
      <c r="L43" s="135">
        <f t="shared" si="28"/>
        <v>0.1769901199923149</v>
      </c>
      <c r="M43" s="136">
        <f t="shared" si="29"/>
        <v>14.406000000000001</v>
      </c>
      <c r="N43" s="137">
        <f t="shared" si="30"/>
        <v>5.8220434207998328E-2</v>
      </c>
      <c r="O43" s="137">
        <f t="shared" si="31"/>
        <v>31.730136643359089</v>
      </c>
      <c r="P43" s="232">
        <f t="shared" si="32"/>
        <v>8</v>
      </c>
      <c r="Q43" s="233">
        <f t="shared" si="33"/>
        <v>1</v>
      </c>
      <c r="R43" s="233">
        <f t="shared" si="34"/>
        <v>545</v>
      </c>
      <c r="T43">
        <v>507</v>
      </c>
      <c r="U43">
        <v>5393</v>
      </c>
      <c r="V43" t="s">
        <v>370</v>
      </c>
      <c r="W43">
        <v>1717.61</v>
      </c>
      <c r="X43">
        <v>900.83799999999997</v>
      </c>
      <c r="Y43">
        <v>1.907</v>
      </c>
      <c r="Z43">
        <v>14.406000000000001</v>
      </c>
      <c r="AA43">
        <v>112.542462</v>
      </c>
      <c r="AB43">
        <v>4.9783030000000004</v>
      </c>
      <c r="AC43">
        <v>39.215248000000003</v>
      </c>
      <c r="AD43" s="1">
        <v>304</v>
      </c>
      <c r="AE43">
        <v>1</v>
      </c>
      <c r="AF43">
        <v>545</v>
      </c>
      <c r="AG43">
        <v>75</v>
      </c>
      <c r="AH43">
        <v>15.261882999999999</v>
      </c>
      <c r="AI43">
        <v>155.30000000000001</v>
      </c>
      <c r="AJ43">
        <v>0</v>
      </c>
      <c r="AK43">
        <v>8</v>
      </c>
      <c r="AL43">
        <v>1782</v>
      </c>
      <c r="AM43" t="s">
        <v>371</v>
      </c>
      <c r="AN43" t="s">
        <v>941</v>
      </c>
      <c r="AO43">
        <v>1609.143</v>
      </c>
      <c r="AR43" t="s">
        <v>118</v>
      </c>
      <c r="AS43" t="s">
        <v>122</v>
      </c>
      <c r="AT43" t="s">
        <v>270</v>
      </c>
      <c r="AU43" t="s">
        <v>370</v>
      </c>
      <c r="AV43" t="s">
        <v>48</v>
      </c>
      <c r="AW43">
        <v>2</v>
      </c>
      <c r="BB43">
        <v>0.76671936039537247</v>
      </c>
      <c r="BC43" t="s">
        <v>70</v>
      </c>
      <c r="BF43" t="s">
        <v>118</v>
      </c>
      <c r="BG43" t="s">
        <v>122</v>
      </c>
      <c r="BH43" t="s">
        <v>370</v>
      </c>
      <c r="BI43">
        <v>5393</v>
      </c>
      <c r="BJ43">
        <v>2</v>
      </c>
      <c r="BK43" t="s">
        <v>270</v>
      </c>
      <c r="BL43" t="s">
        <v>297</v>
      </c>
      <c r="BM43">
        <v>0.76671936039537247</v>
      </c>
      <c r="BN43" t="s">
        <v>70</v>
      </c>
      <c r="BO43" t="s">
        <v>191</v>
      </c>
      <c r="BP43">
        <v>1717.6100000000001</v>
      </c>
    </row>
    <row r="44" spans="1:68" ht="16.5">
      <c r="A44" s="109" t="str">
        <f t="shared" si="18"/>
        <v>동화운수</v>
      </c>
      <c r="B44" s="110" t="str">
        <f t="shared" si="1"/>
        <v>김성근</v>
      </c>
      <c r="C44" s="111" t="str">
        <f t="shared" si="19"/>
        <v>F</v>
      </c>
      <c r="D44" s="112">
        <f t="shared" si="20"/>
        <v>0.75492596649546828</v>
      </c>
      <c r="E44" s="113">
        <f t="shared" si="21"/>
        <v>9875</v>
      </c>
      <c r="F44" s="114" t="str">
        <f t="shared" si="22"/>
        <v>45</v>
      </c>
      <c r="G44" s="115" t="str">
        <f t="shared" si="23"/>
        <v>70바1886</v>
      </c>
      <c r="H44" s="116">
        <f t="shared" si="24"/>
        <v>9</v>
      </c>
      <c r="I44" s="117">
        <f t="shared" si="25"/>
        <v>1963.2300000000002</v>
      </c>
      <c r="J44" s="118">
        <f t="shared" si="26"/>
        <v>7.304596445767959E-3</v>
      </c>
      <c r="K44" s="118">
        <f t="shared" si="27"/>
        <v>0.36106428076436098</v>
      </c>
      <c r="L44" s="118">
        <f t="shared" si="28"/>
        <v>0.23074219525985235</v>
      </c>
      <c r="M44" s="119">
        <f t="shared" si="29"/>
        <v>17.298999999999999</v>
      </c>
      <c r="N44" s="120">
        <f t="shared" si="30"/>
        <v>0.10187293388955955</v>
      </c>
      <c r="O44" s="120">
        <f t="shared" si="31"/>
        <v>7.6404700417169664</v>
      </c>
      <c r="P44" s="234">
        <f t="shared" si="32"/>
        <v>0</v>
      </c>
      <c r="Q44" s="235">
        <f t="shared" si="33"/>
        <v>2</v>
      </c>
      <c r="R44" s="235">
        <f t="shared" si="34"/>
        <v>150</v>
      </c>
      <c r="T44">
        <v>507</v>
      </c>
      <c r="U44">
        <v>9875</v>
      </c>
      <c r="V44" t="s">
        <v>372</v>
      </c>
      <c r="W44">
        <v>1963.23</v>
      </c>
      <c r="X44">
        <v>1088.3779999999999</v>
      </c>
      <c r="Y44">
        <v>1.804</v>
      </c>
      <c r="Z44">
        <v>17.298999999999999</v>
      </c>
      <c r="AA44">
        <v>122.291903</v>
      </c>
      <c r="AB44">
        <v>0.893293</v>
      </c>
      <c r="AC44">
        <v>44.155237999999997</v>
      </c>
      <c r="AD44" s="1">
        <v>453</v>
      </c>
      <c r="AE44">
        <v>2</v>
      </c>
      <c r="AF44">
        <v>150</v>
      </c>
      <c r="AG44">
        <v>69</v>
      </c>
      <c r="AH44">
        <v>16.053637999999999</v>
      </c>
      <c r="AI44">
        <v>176.7</v>
      </c>
      <c r="AJ44">
        <v>0</v>
      </c>
      <c r="AK44">
        <v>0</v>
      </c>
      <c r="AL44">
        <v>0</v>
      </c>
      <c r="AM44" t="s">
        <v>373</v>
      </c>
      <c r="AN44" t="s">
        <v>942</v>
      </c>
      <c r="AO44">
        <v>367.78</v>
      </c>
      <c r="AR44" t="s">
        <v>118</v>
      </c>
      <c r="AS44" t="s">
        <v>122</v>
      </c>
      <c r="AT44" t="s">
        <v>285</v>
      </c>
      <c r="AU44" t="s">
        <v>372</v>
      </c>
      <c r="AV44" t="s">
        <v>48</v>
      </c>
      <c r="AW44">
        <v>9</v>
      </c>
      <c r="BB44">
        <v>0.75492596649546828</v>
      </c>
      <c r="BC44" t="s">
        <v>70</v>
      </c>
      <c r="BF44" t="s">
        <v>118</v>
      </c>
      <c r="BG44" t="s">
        <v>122</v>
      </c>
      <c r="BH44" t="s">
        <v>372</v>
      </c>
      <c r="BI44">
        <v>9875</v>
      </c>
      <c r="BJ44">
        <v>9</v>
      </c>
      <c r="BK44" t="s">
        <v>285</v>
      </c>
      <c r="BL44" t="s">
        <v>283</v>
      </c>
      <c r="BM44">
        <v>0.75492596649546828</v>
      </c>
      <c r="BN44" t="s">
        <v>70</v>
      </c>
      <c r="BO44" t="s">
        <v>191</v>
      </c>
      <c r="BP44">
        <v>1963.2300000000002</v>
      </c>
    </row>
    <row r="45" spans="1:68" ht="16.5">
      <c r="A45" s="126" t="str">
        <f t="shared" si="18"/>
        <v>동화운수</v>
      </c>
      <c r="B45" s="127" t="str">
        <f t="shared" si="1"/>
        <v>김성남</v>
      </c>
      <c r="C45" s="128" t="str">
        <f t="shared" si="19"/>
        <v>F</v>
      </c>
      <c r="D45" s="129">
        <f t="shared" si="20"/>
        <v>0.74209082896817635</v>
      </c>
      <c r="E45" s="130">
        <f t="shared" si="21"/>
        <v>9197</v>
      </c>
      <c r="F45" s="131" t="str">
        <f t="shared" si="22"/>
        <v>45</v>
      </c>
      <c r="G45" s="132" t="str">
        <f t="shared" si="23"/>
        <v>70바1835</v>
      </c>
      <c r="H45" s="133">
        <f t="shared" si="24"/>
        <v>3</v>
      </c>
      <c r="I45" s="134">
        <f t="shared" si="25"/>
        <v>2166.5139999999997</v>
      </c>
      <c r="J45" s="135">
        <f t="shared" si="26"/>
        <v>4.2447040370610064E-3</v>
      </c>
      <c r="K45" s="135">
        <f t="shared" si="27"/>
        <v>0.3203926312083013</v>
      </c>
      <c r="L45" s="135">
        <f t="shared" si="28"/>
        <v>0.10616132644423255</v>
      </c>
      <c r="M45" s="136">
        <f t="shared" si="29"/>
        <v>13.641999999999999</v>
      </c>
      <c r="N45" s="137">
        <f t="shared" si="30"/>
        <v>4.6157098454014139E-2</v>
      </c>
      <c r="O45" s="137">
        <f t="shared" si="31"/>
        <v>9.1852625923488134</v>
      </c>
      <c r="P45" s="232">
        <f t="shared" si="32"/>
        <v>1</v>
      </c>
      <c r="Q45" s="233">
        <f t="shared" si="33"/>
        <v>1</v>
      </c>
      <c r="R45" s="233">
        <f t="shared" si="34"/>
        <v>199</v>
      </c>
      <c r="T45">
        <v>507</v>
      </c>
      <c r="U45">
        <v>9197</v>
      </c>
      <c r="V45" t="s">
        <v>374</v>
      </c>
      <c r="W45">
        <v>2166.5140000000001</v>
      </c>
      <c r="X45">
        <v>1174.0409999999999</v>
      </c>
      <c r="Y45">
        <v>1.845</v>
      </c>
      <c r="Z45">
        <v>13.641999999999999</v>
      </c>
      <c r="AA45">
        <v>137.288017</v>
      </c>
      <c r="AB45">
        <v>0.58274700000000001</v>
      </c>
      <c r="AC45">
        <v>43.986069000000001</v>
      </c>
      <c r="AD45" s="1">
        <v>230</v>
      </c>
      <c r="AE45">
        <v>1</v>
      </c>
      <c r="AF45">
        <v>199</v>
      </c>
      <c r="AG45">
        <v>70</v>
      </c>
      <c r="AH45">
        <v>15.780794</v>
      </c>
      <c r="AI45">
        <v>49.2</v>
      </c>
      <c r="AJ45">
        <v>0</v>
      </c>
      <c r="AK45">
        <v>1</v>
      </c>
      <c r="AL45">
        <v>31</v>
      </c>
      <c r="AM45" t="s">
        <v>375</v>
      </c>
      <c r="AN45" t="s">
        <v>943</v>
      </c>
      <c r="AO45">
        <v>1956.896</v>
      </c>
      <c r="AR45" t="s">
        <v>118</v>
      </c>
      <c r="AS45" t="s">
        <v>122</v>
      </c>
      <c r="AT45" t="s">
        <v>270</v>
      </c>
      <c r="AU45" t="s">
        <v>374</v>
      </c>
      <c r="AV45" t="s">
        <v>48</v>
      </c>
      <c r="AW45">
        <v>3</v>
      </c>
      <c r="BB45">
        <v>0.74209082896817635</v>
      </c>
      <c r="BC45" t="s">
        <v>70</v>
      </c>
      <c r="BF45" t="s">
        <v>118</v>
      </c>
      <c r="BG45" t="s">
        <v>122</v>
      </c>
      <c r="BH45" t="s">
        <v>374</v>
      </c>
      <c r="BI45">
        <v>9197</v>
      </c>
      <c r="BJ45">
        <v>3</v>
      </c>
      <c r="BK45" t="s">
        <v>270</v>
      </c>
      <c r="BL45" t="s">
        <v>289</v>
      </c>
      <c r="BM45">
        <v>0.74209082896817635</v>
      </c>
      <c r="BN45" t="s">
        <v>70</v>
      </c>
      <c r="BO45" t="s">
        <v>191</v>
      </c>
      <c r="BP45">
        <v>2166.5139999999997</v>
      </c>
    </row>
    <row r="46" spans="1:68" ht="16.5">
      <c r="A46" s="109" t="str">
        <f t="shared" si="18"/>
        <v>동화운수</v>
      </c>
      <c r="B46" s="110" t="str">
        <f t="shared" si="1"/>
        <v>김성덕</v>
      </c>
      <c r="C46" s="111" t="str">
        <f t="shared" si="19"/>
        <v>C</v>
      </c>
      <c r="D46" s="112">
        <f t="shared" si="20"/>
        <v>0.85380952380952368</v>
      </c>
      <c r="E46" s="113">
        <f t="shared" si="21"/>
        <v>5406</v>
      </c>
      <c r="F46" s="114" t="str">
        <f t="shared" si="22"/>
        <v>2</v>
      </c>
      <c r="G46" s="115" t="str">
        <f t="shared" si="23"/>
        <v>70바1892</v>
      </c>
      <c r="H46" s="116">
        <f t="shared" si="24"/>
        <v>1</v>
      </c>
      <c r="I46" s="117">
        <f t="shared" si="25"/>
        <v>992.86800000000005</v>
      </c>
      <c r="J46" s="118">
        <f t="shared" si="26"/>
        <v>8.9457503856515234E-3</v>
      </c>
      <c r="K46" s="118">
        <f t="shared" si="27"/>
        <v>0.3604100939427235</v>
      </c>
      <c r="L46" s="118">
        <f t="shared" si="28"/>
        <v>0.26992510585495755</v>
      </c>
      <c r="M46" s="119">
        <f t="shared" si="29"/>
        <v>16.198</v>
      </c>
      <c r="N46" s="120">
        <f t="shared" si="30"/>
        <v>0</v>
      </c>
      <c r="O46" s="120">
        <f t="shared" si="31"/>
        <v>8.0574658464166422</v>
      </c>
      <c r="P46" s="234">
        <f t="shared" si="32"/>
        <v>4</v>
      </c>
      <c r="Q46" s="235">
        <f t="shared" si="33"/>
        <v>0</v>
      </c>
      <c r="R46" s="235">
        <f t="shared" si="34"/>
        <v>80</v>
      </c>
      <c r="T46">
        <v>507</v>
      </c>
      <c r="U46">
        <v>5406</v>
      </c>
      <c r="V46" t="s">
        <v>376</v>
      </c>
      <c r="W46">
        <v>992.86800000000005</v>
      </c>
      <c r="X46">
        <v>553.77800000000002</v>
      </c>
      <c r="Y46">
        <v>1.7929999999999999</v>
      </c>
      <c r="Z46">
        <v>16.198</v>
      </c>
      <c r="AA46">
        <v>63.591087999999999</v>
      </c>
      <c r="AB46">
        <v>0.56886999999999999</v>
      </c>
      <c r="AC46">
        <v>22.918869999999998</v>
      </c>
      <c r="AD46" s="1">
        <v>268</v>
      </c>
      <c r="AE46">
        <v>0</v>
      </c>
      <c r="AF46">
        <v>80</v>
      </c>
      <c r="AG46">
        <v>67</v>
      </c>
      <c r="AH46">
        <v>15.613319000000001</v>
      </c>
      <c r="AI46">
        <v>48.6</v>
      </c>
      <c r="AJ46">
        <v>0</v>
      </c>
      <c r="AK46">
        <v>4</v>
      </c>
      <c r="AL46">
        <v>972</v>
      </c>
      <c r="AM46" t="s">
        <v>377</v>
      </c>
      <c r="AN46" t="s">
        <v>944</v>
      </c>
      <c r="AO46">
        <v>992.86800000000005</v>
      </c>
      <c r="AR46" t="s">
        <v>118</v>
      </c>
      <c r="AS46" t="s">
        <v>120</v>
      </c>
      <c r="AT46" t="s">
        <v>233</v>
      </c>
      <c r="AU46" t="s">
        <v>376</v>
      </c>
      <c r="AV46" t="s">
        <v>48</v>
      </c>
      <c r="AW46">
        <v>1</v>
      </c>
      <c r="BB46">
        <v>0.85380952380952368</v>
      </c>
      <c r="BC46" t="s">
        <v>69</v>
      </c>
      <c r="BF46" t="s">
        <v>118</v>
      </c>
      <c r="BG46" t="s">
        <v>120</v>
      </c>
      <c r="BH46" t="s">
        <v>376</v>
      </c>
      <c r="BI46">
        <v>5406</v>
      </c>
      <c r="BJ46">
        <v>1</v>
      </c>
      <c r="BK46" t="s">
        <v>233</v>
      </c>
      <c r="BL46" t="s">
        <v>177</v>
      </c>
      <c r="BM46">
        <v>0.85380952380952368</v>
      </c>
      <c r="BN46" t="s">
        <v>69</v>
      </c>
      <c r="BO46" t="s">
        <v>180</v>
      </c>
      <c r="BP46">
        <v>992.86800000000005</v>
      </c>
    </row>
    <row r="47" spans="1:68" ht="16.5">
      <c r="A47" s="126" t="str">
        <f t="shared" si="18"/>
        <v>동화운수</v>
      </c>
      <c r="B47" s="127" t="str">
        <f t="shared" si="1"/>
        <v>김성익</v>
      </c>
      <c r="C47" s="128" t="str">
        <f t="shared" si="19"/>
        <v>S</v>
      </c>
      <c r="D47" s="129">
        <f t="shared" si="20"/>
        <v>1.0268000000000002</v>
      </c>
      <c r="E47" s="130">
        <f t="shared" si="21"/>
        <v>3585</v>
      </c>
      <c r="F47" s="131" t="str">
        <f t="shared" si="22"/>
        <v>2-1</v>
      </c>
      <c r="G47" s="132" t="str">
        <f t="shared" si="23"/>
        <v>70바1941</v>
      </c>
      <c r="H47" s="133">
        <f t="shared" si="24"/>
        <v>1</v>
      </c>
      <c r="I47" s="134">
        <f t="shared" si="25"/>
        <v>5588.04</v>
      </c>
      <c r="J47" s="135">
        <f t="shared" si="26"/>
        <v>1.6811958140680729E-2</v>
      </c>
      <c r="K47" s="135">
        <f t="shared" si="27"/>
        <v>0.34013668489625509</v>
      </c>
      <c r="L47" s="135">
        <f t="shared" si="28"/>
        <v>0.20597561935848704</v>
      </c>
      <c r="M47" s="136">
        <f t="shared" si="29"/>
        <v>11.098000000000001</v>
      </c>
      <c r="N47" s="137">
        <f t="shared" si="30"/>
        <v>0.10737217342753452</v>
      </c>
      <c r="O47" s="137">
        <f t="shared" si="31"/>
        <v>3.829607518915398</v>
      </c>
      <c r="P47" s="232">
        <f t="shared" si="32"/>
        <v>6</v>
      </c>
      <c r="Q47" s="233">
        <f t="shared" si="33"/>
        <v>6</v>
      </c>
      <c r="R47" s="233">
        <f t="shared" si="34"/>
        <v>214</v>
      </c>
      <c r="T47">
        <v>507</v>
      </c>
      <c r="U47">
        <v>3585</v>
      </c>
      <c r="V47" t="s">
        <v>378</v>
      </c>
      <c r="W47">
        <v>5588.04</v>
      </c>
      <c r="X47">
        <v>2176.7260000000001</v>
      </c>
      <c r="Y47">
        <v>2.5670000000000002</v>
      </c>
      <c r="Z47">
        <v>11.098000000000001</v>
      </c>
      <c r="AA47">
        <v>342.275418</v>
      </c>
      <c r="AB47">
        <v>5.7543199999999999</v>
      </c>
      <c r="AC47">
        <v>116.42042600000001</v>
      </c>
      <c r="AD47" s="1">
        <v>1151</v>
      </c>
      <c r="AE47">
        <v>6</v>
      </c>
      <c r="AF47">
        <v>214</v>
      </c>
      <c r="AG47">
        <v>69</v>
      </c>
      <c r="AH47">
        <v>16.326149999999998</v>
      </c>
      <c r="AI47">
        <v>596.6</v>
      </c>
      <c r="AJ47">
        <v>0</v>
      </c>
      <c r="AK47">
        <v>6</v>
      </c>
      <c r="AL47">
        <v>2958</v>
      </c>
      <c r="AM47" t="s">
        <v>379</v>
      </c>
      <c r="AN47" t="s">
        <v>945</v>
      </c>
      <c r="AO47">
        <v>5588.04</v>
      </c>
      <c r="AR47" t="s">
        <v>118</v>
      </c>
      <c r="AS47" t="s">
        <v>121</v>
      </c>
      <c r="AT47" t="s">
        <v>258</v>
      </c>
      <c r="AU47" t="s">
        <v>378</v>
      </c>
      <c r="AV47" t="s">
        <v>48</v>
      </c>
      <c r="AW47">
        <v>1</v>
      </c>
      <c r="BB47">
        <v>1.0268000000000002</v>
      </c>
      <c r="BC47" t="s">
        <v>71</v>
      </c>
      <c r="BF47" t="s">
        <v>118</v>
      </c>
      <c r="BG47" t="s">
        <v>121</v>
      </c>
      <c r="BH47" t="s">
        <v>378</v>
      </c>
      <c r="BI47">
        <v>3585</v>
      </c>
      <c r="BJ47">
        <v>1</v>
      </c>
      <c r="BK47" t="s">
        <v>258</v>
      </c>
      <c r="BL47" t="s">
        <v>177</v>
      </c>
      <c r="BM47">
        <v>1.0268000000000002</v>
      </c>
      <c r="BN47" t="s">
        <v>71</v>
      </c>
      <c r="BO47" t="s">
        <v>179</v>
      </c>
      <c r="BP47">
        <v>5588.04</v>
      </c>
    </row>
    <row r="48" spans="1:68" ht="16.5">
      <c r="A48" s="109" t="str">
        <f t="shared" si="18"/>
        <v>동화운수</v>
      </c>
      <c r="B48" s="110" t="str">
        <f t="shared" si="1"/>
        <v>김성진</v>
      </c>
      <c r="C48" s="111" t="str">
        <f t="shared" si="19"/>
        <v>C</v>
      </c>
      <c r="D48" s="112">
        <f t="shared" si="20"/>
        <v>0.86576923076923074</v>
      </c>
      <c r="E48" s="113">
        <f t="shared" si="21"/>
        <v>7975</v>
      </c>
      <c r="F48" s="114" t="str">
        <f t="shared" si="22"/>
        <v>급행95</v>
      </c>
      <c r="G48" s="115" t="str">
        <f t="shared" si="23"/>
        <v>70바1903</v>
      </c>
      <c r="H48" s="116">
        <f t="shared" si="24"/>
        <v>1</v>
      </c>
      <c r="I48" s="117">
        <f t="shared" si="25"/>
        <v>1728.9770000000001</v>
      </c>
      <c r="J48" s="118">
        <f t="shared" si="26"/>
        <v>8.0604233615666921E-3</v>
      </c>
      <c r="K48" s="118">
        <f t="shared" si="27"/>
        <v>0.34850781064185371</v>
      </c>
      <c r="L48" s="118">
        <f t="shared" si="28"/>
        <v>0.1625238508088887</v>
      </c>
      <c r="M48" s="119">
        <f t="shared" si="29"/>
        <v>12.096</v>
      </c>
      <c r="N48" s="120">
        <f t="shared" si="30"/>
        <v>0</v>
      </c>
      <c r="O48" s="120">
        <f t="shared" si="31"/>
        <v>9.7167284469371182</v>
      </c>
      <c r="P48" s="234">
        <f t="shared" si="32"/>
        <v>0</v>
      </c>
      <c r="Q48" s="235">
        <f t="shared" si="33"/>
        <v>0</v>
      </c>
      <c r="R48" s="235">
        <f t="shared" si="34"/>
        <v>168</v>
      </c>
      <c r="T48">
        <v>507</v>
      </c>
      <c r="U48">
        <v>7975</v>
      </c>
      <c r="V48" t="s">
        <v>380</v>
      </c>
      <c r="W48">
        <v>1728.9770000000001</v>
      </c>
      <c r="X48">
        <v>768.173</v>
      </c>
      <c r="Y48">
        <v>2.2509999999999999</v>
      </c>
      <c r="Z48">
        <v>12.096</v>
      </c>
      <c r="AA48">
        <v>105.035798</v>
      </c>
      <c r="AB48">
        <v>0.84663299999999997</v>
      </c>
      <c r="AC48">
        <v>36.605795999999998</v>
      </c>
      <c r="AD48" s="1">
        <v>281</v>
      </c>
      <c r="AE48">
        <v>0</v>
      </c>
      <c r="AF48">
        <v>168</v>
      </c>
      <c r="AG48">
        <v>72</v>
      </c>
      <c r="AH48">
        <v>16.460834999999999</v>
      </c>
      <c r="AI48">
        <v>481</v>
      </c>
      <c r="AJ48">
        <v>0</v>
      </c>
      <c r="AK48">
        <v>0</v>
      </c>
      <c r="AL48">
        <v>0</v>
      </c>
      <c r="AM48" t="s">
        <v>381</v>
      </c>
      <c r="AN48" t="s">
        <v>946</v>
      </c>
      <c r="AO48">
        <v>1728.9770000000001</v>
      </c>
      <c r="AR48" t="s">
        <v>118</v>
      </c>
      <c r="AS48" t="s">
        <v>123</v>
      </c>
      <c r="AT48" t="s">
        <v>304</v>
      </c>
      <c r="AU48" t="s">
        <v>380</v>
      </c>
      <c r="AV48" t="s">
        <v>48</v>
      </c>
      <c r="AW48">
        <v>1</v>
      </c>
      <c r="BB48">
        <v>0.86576923076923074</v>
      </c>
      <c r="BC48" t="s">
        <v>69</v>
      </c>
      <c r="BF48" t="s">
        <v>118</v>
      </c>
      <c r="BG48" t="s">
        <v>123</v>
      </c>
      <c r="BH48" t="s">
        <v>380</v>
      </c>
      <c r="BI48">
        <v>7975</v>
      </c>
      <c r="BJ48">
        <v>1</v>
      </c>
      <c r="BK48" t="s">
        <v>304</v>
      </c>
      <c r="BL48" t="s">
        <v>177</v>
      </c>
      <c r="BM48">
        <v>0.86576923076923074</v>
      </c>
      <c r="BN48" t="s">
        <v>69</v>
      </c>
      <c r="BO48" t="s">
        <v>180</v>
      </c>
      <c r="BP48">
        <v>1728.9770000000001</v>
      </c>
    </row>
    <row r="49" spans="1:68" ht="16.5">
      <c r="A49" s="126" t="str">
        <f t="shared" si="18"/>
        <v>동화운수</v>
      </c>
      <c r="B49" s="127" t="str">
        <f t="shared" si="1"/>
        <v>김성찬</v>
      </c>
      <c r="C49" s="128" t="str">
        <f t="shared" si="19"/>
        <v>F</v>
      </c>
      <c r="D49" s="129">
        <f t="shared" si="20"/>
        <v>0.7661804274770595</v>
      </c>
      <c r="E49" s="130">
        <f t="shared" si="21"/>
        <v>1999</v>
      </c>
      <c r="F49" s="131" t="str">
        <f t="shared" si="22"/>
        <v>2</v>
      </c>
      <c r="G49" s="132" t="str">
        <f t="shared" si="23"/>
        <v>70바1923</v>
      </c>
      <c r="H49" s="133">
        <f t="shared" si="24"/>
        <v>3</v>
      </c>
      <c r="I49" s="134">
        <f t="shared" si="25"/>
        <v>1174.4099999999999</v>
      </c>
      <c r="J49" s="135">
        <f t="shared" si="26"/>
        <v>1.5401510467416182E-2</v>
      </c>
      <c r="K49" s="135">
        <f t="shared" si="27"/>
        <v>0.34255795358533686</v>
      </c>
      <c r="L49" s="135">
        <f t="shared" si="28"/>
        <v>0.23330864008310559</v>
      </c>
      <c r="M49" s="136">
        <f t="shared" si="29"/>
        <v>17.588999999999999</v>
      </c>
      <c r="N49" s="137">
        <f t="shared" si="30"/>
        <v>0</v>
      </c>
      <c r="O49" s="137">
        <v>75</v>
      </c>
      <c r="P49" s="232">
        <f t="shared" si="32"/>
        <v>0</v>
      </c>
      <c r="Q49" s="233">
        <f t="shared" si="33"/>
        <v>0</v>
      </c>
      <c r="R49" s="233">
        <f t="shared" si="34"/>
        <v>178</v>
      </c>
      <c r="T49">
        <v>507</v>
      </c>
      <c r="U49">
        <v>1999</v>
      </c>
      <c r="V49" t="s">
        <v>382</v>
      </c>
      <c r="W49">
        <v>1174.4100000000001</v>
      </c>
      <c r="X49">
        <v>651.85799999999995</v>
      </c>
      <c r="Y49">
        <v>1.802</v>
      </c>
      <c r="Z49">
        <v>17.588999999999999</v>
      </c>
      <c r="AA49">
        <v>77.22775</v>
      </c>
      <c r="AB49">
        <v>1.189424</v>
      </c>
      <c r="AC49">
        <v>26.454979999999999</v>
      </c>
      <c r="AD49" s="1">
        <v>274</v>
      </c>
      <c r="AE49">
        <v>0</v>
      </c>
      <c r="AF49">
        <v>178</v>
      </c>
      <c r="AG49">
        <v>71</v>
      </c>
      <c r="AH49">
        <v>15.207098</v>
      </c>
      <c r="AI49">
        <v>295.60000000000002</v>
      </c>
      <c r="AJ49">
        <v>0</v>
      </c>
      <c r="AK49">
        <v>0</v>
      </c>
      <c r="AL49">
        <v>0</v>
      </c>
      <c r="AM49" t="s">
        <v>383</v>
      </c>
      <c r="AN49" t="s">
        <v>947</v>
      </c>
      <c r="AO49">
        <v>858.70399999999995</v>
      </c>
      <c r="AR49" t="s">
        <v>118</v>
      </c>
      <c r="AS49" t="s">
        <v>120</v>
      </c>
      <c r="AT49" t="s">
        <v>246</v>
      </c>
      <c r="AU49" t="s">
        <v>382</v>
      </c>
      <c r="AV49" t="s">
        <v>48</v>
      </c>
      <c r="AW49">
        <v>3</v>
      </c>
      <c r="BB49">
        <v>0.7661804274770595</v>
      </c>
      <c r="BC49" t="s">
        <v>70</v>
      </c>
      <c r="BF49" t="s">
        <v>118</v>
      </c>
      <c r="BG49" t="s">
        <v>120</v>
      </c>
      <c r="BH49" t="s">
        <v>382</v>
      </c>
      <c r="BI49">
        <v>1999</v>
      </c>
      <c r="BJ49">
        <v>3</v>
      </c>
      <c r="BK49" t="s">
        <v>246</v>
      </c>
      <c r="BL49" t="s">
        <v>233</v>
      </c>
      <c r="BM49">
        <v>0.7661804274770595</v>
      </c>
      <c r="BN49" t="s">
        <v>70</v>
      </c>
      <c r="BO49" t="s">
        <v>191</v>
      </c>
      <c r="BP49">
        <v>1174.4099999999999</v>
      </c>
    </row>
    <row r="50" spans="1:68" ht="16.5">
      <c r="A50" s="109" t="str">
        <f t="shared" si="18"/>
        <v>동화운수</v>
      </c>
      <c r="B50" s="110" t="str">
        <f t="shared" si="1"/>
        <v>김수민</v>
      </c>
      <c r="C50" s="111" t="str">
        <f t="shared" si="19"/>
        <v>F</v>
      </c>
      <c r="D50" s="112">
        <f t="shared" si="20"/>
        <v>0.69984464281523828</v>
      </c>
      <c r="E50" s="113">
        <f t="shared" si="21"/>
        <v>4464</v>
      </c>
      <c r="F50" s="114" t="str">
        <f t="shared" si="22"/>
        <v>급행95</v>
      </c>
      <c r="G50" s="115" t="str">
        <f t="shared" si="23"/>
        <v>70바1909</v>
      </c>
      <c r="H50" s="116">
        <f t="shared" si="24"/>
        <v>5</v>
      </c>
      <c r="I50" s="117">
        <f t="shared" si="25"/>
        <v>1349.4369999999999</v>
      </c>
      <c r="J50" s="118">
        <f t="shared" si="26"/>
        <v>3.3630051733626577E-2</v>
      </c>
      <c r="K50" s="118">
        <f t="shared" si="27"/>
        <v>0.3718096777033526</v>
      </c>
      <c r="L50" s="118">
        <f t="shared" si="28"/>
        <v>0.2682600225130925</v>
      </c>
      <c r="M50" s="119">
        <f t="shared" si="29"/>
        <v>22.475000000000001</v>
      </c>
      <c r="N50" s="120">
        <f t="shared" si="30"/>
        <v>0.28595346536281419</v>
      </c>
      <c r="O50" s="120">
        <f t="shared" si="31"/>
        <v>30.454044061139712</v>
      </c>
      <c r="P50" s="234">
        <f t="shared" si="32"/>
        <v>4</v>
      </c>
      <c r="Q50" s="235">
        <f t="shared" si="33"/>
        <v>4</v>
      </c>
      <c r="R50" s="235">
        <f t="shared" si="34"/>
        <v>426</v>
      </c>
      <c r="T50">
        <v>507</v>
      </c>
      <c r="U50">
        <v>4464</v>
      </c>
      <c r="V50" t="s">
        <v>384</v>
      </c>
      <c r="W50">
        <v>1398.829</v>
      </c>
      <c r="X50">
        <v>802.51599999999996</v>
      </c>
      <c r="Y50">
        <v>1.7430000000000001</v>
      </c>
      <c r="Z50">
        <v>22.475000000000001</v>
      </c>
      <c r="AA50">
        <v>78.260509999999996</v>
      </c>
      <c r="AB50">
        <v>2.6319050000000002</v>
      </c>
      <c r="AC50">
        <v>29.098015</v>
      </c>
      <c r="AD50" s="1">
        <v>362</v>
      </c>
      <c r="AE50">
        <v>4</v>
      </c>
      <c r="AF50">
        <v>426</v>
      </c>
      <c r="AG50">
        <v>72</v>
      </c>
      <c r="AH50">
        <v>17.874008</v>
      </c>
      <c r="AI50">
        <v>285.5</v>
      </c>
      <c r="AJ50">
        <v>0</v>
      </c>
      <c r="AK50">
        <v>4</v>
      </c>
      <c r="AL50">
        <v>336</v>
      </c>
      <c r="AM50" t="s">
        <v>385</v>
      </c>
      <c r="AN50" t="s">
        <v>948</v>
      </c>
      <c r="AO50">
        <v>423.86799999999999</v>
      </c>
      <c r="AR50" t="s">
        <v>118</v>
      </c>
      <c r="AS50" t="s">
        <v>123</v>
      </c>
      <c r="AT50" t="s">
        <v>305</v>
      </c>
      <c r="AU50" t="s">
        <v>384</v>
      </c>
      <c r="AV50" t="s">
        <v>48</v>
      </c>
      <c r="AW50">
        <v>5</v>
      </c>
      <c r="BB50">
        <v>0.69984464281523828</v>
      </c>
      <c r="BC50" t="s">
        <v>70</v>
      </c>
      <c r="BF50" t="s">
        <v>118</v>
      </c>
      <c r="BG50" t="s">
        <v>123</v>
      </c>
      <c r="BH50" t="s">
        <v>384</v>
      </c>
      <c r="BI50">
        <v>4464</v>
      </c>
      <c r="BJ50">
        <v>5</v>
      </c>
      <c r="BK50" t="s">
        <v>305</v>
      </c>
      <c r="BL50" t="s">
        <v>301</v>
      </c>
      <c r="BM50">
        <v>0.69984464281523828</v>
      </c>
      <c r="BN50" t="s">
        <v>70</v>
      </c>
      <c r="BO50" t="s">
        <v>191</v>
      </c>
      <c r="BP50">
        <v>1349.4369999999999</v>
      </c>
    </row>
    <row r="51" spans="1:68" ht="16.5">
      <c r="A51" s="126" t="str">
        <f t="shared" si="18"/>
        <v>동화운수</v>
      </c>
      <c r="B51" s="127" t="str">
        <f t="shared" si="1"/>
        <v>김승남</v>
      </c>
      <c r="C51" s="128" t="str">
        <f t="shared" si="19"/>
        <v>B</v>
      </c>
      <c r="D51" s="129">
        <f t="shared" si="20"/>
        <v>0.92318181818181821</v>
      </c>
      <c r="E51" s="130">
        <f t="shared" si="21"/>
        <v>5008</v>
      </c>
      <c r="F51" s="131" t="str">
        <f t="shared" si="22"/>
        <v>2</v>
      </c>
      <c r="G51" s="132" t="str">
        <f t="shared" si="23"/>
        <v>70바1821</v>
      </c>
      <c r="H51" s="133">
        <f t="shared" si="24"/>
        <v>1</v>
      </c>
      <c r="I51" s="134">
        <f t="shared" si="25"/>
        <v>873.43600000000004</v>
      </c>
      <c r="J51" s="135">
        <f t="shared" si="26"/>
        <v>3.0291854238920636E-3</v>
      </c>
      <c r="K51" s="135">
        <f t="shared" si="27"/>
        <v>0.3327493535924132</v>
      </c>
      <c r="L51" s="135">
        <f t="shared" si="28"/>
        <v>0.15799669351847187</v>
      </c>
      <c r="M51" s="136">
        <f t="shared" si="29"/>
        <v>11.884</v>
      </c>
      <c r="N51" s="137">
        <f t="shared" si="30"/>
        <v>0.11449035762208107</v>
      </c>
      <c r="O51" s="137">
        <f t="shared" si="31"/>
        <v>3.2057300134182696</v>
      </c>
      <c r="P51" s="232">
        <f t="shared" si="32"/>
        <v>0</v>
      </c>
      <c r="Q51" s="233">
        <f t="shared" si="33"/>
        <v>1</v>
      </c>
      <c r="R51" s="233">
        <f t="shared" si="34"/>
        <v>28</v>
      </c>
      <c r="T51">
        <v>507</v>
      </c>
      <c r="U51">
        <v>5008</v>
      </c>
      <c r="V51" t="s">
        <v>386</v>
      </c>
      <c r="W51">
        <v>873.43600000000004</v>
      </c>
      <c r="X51">
        <v>429.95400000000001</v>
      </c>
      <c r="Y51">
        <v>2.0310000000000001</v>
      </c>
      <c r="Z51">
        <v>11.884</v>
      </c>
      <c r="AA51">
        <v>57.582476999999997</v>
      </c>
      <c r="AB51">
        <v>0.174428</v>
      </c>
      <c r="AC51">
        <v>19.160532</v>
      </c>
      <c r="AD51" s="1">
        <v>138</v>
      </c>
      <c r="AE51">
        <v>1</v>
      </c>
      <c r="AF51">
        <v>28</v>
      </c>
      <c r="AG51">
        <v>65</v>
      </c>
      <c r="AH51">
        <v>15.168433</v>
      </c>
      <c r="AI51">
        <v>0.8</v>
      </c>
      <c r="AJ51">
        <v>0</v>
      </c>
      <c r="AK51">
        <v>0</v>
      </c>
      <c r="AL51">
        <v>0</v>
      </c>
      <c r="AM51" t="s">
        <v>387</v>
      </c>
      <c r="AN51" t="s">
        <v>949</v>
      </c>
      <c r="AO51">
        <v>873.43600000000004</v>
      </c>
      <c r="AR51" t="s">
        <v>118</v>
      </c>
      <c r="AS51" t="s">
        <v>120</v>
      </c>
      <c r="AT51" t="s">
        <v>729</v>
      </c>
      <c r="AU51" t="s">
        <v>386</v>
      </c>
      <c r="AV51" t="s">
        <v>48</v>
      </c>
      <c r="AW51">
        <v>1</v>
      </c>
      <c r="BB51">
        <v>0.92318181818181821</v>
      </c>
      <c r="BC51" t="s">
        <v>68</v>
      </c>
      <c r="BF51" t="s">
        <v>118</v>
      </c>
      <c r="BG51" t="s">
        <v>120</v>
      </c>
      <c r="BH51" t="s">
        <v>386</v>
      </c>
      <c r="BI51">
        <v>5008</v>
      </c>
      <c r="BJ51">
        <v>1</v>
      </c>
      <c r="BK51" t="s">
        <v>729</v>
      </c>
      <c r="BL51" t="s">
        <v>177</v>
      </c>
      <c r="BM51">
        <v>0.92318181818181821</v>
      </c>
      <c r="BN51" t="s">
        <v>68</v>
      </c>
      <c r="BO51" t="s">
        <v>178</v>
      </c>
      <c r="BP51">
        <v>873.43600000000004</v>
      </c>
    </row>
    <row r="52" spans="1:68" ht="16.5">
      <c r="A52" s="109" t="str">
        <f t="shared" si="18"/>
        <v>동화운수</v>
      </c>
      <c r="B52" s="110" t="str">
        <f t="shared" si="1"/>
        <v>김연철</v>
      </c>
      <c r="C52" s="111" t="str">
        <f t="shared" si="19"/>
        <v>F</v>
      </c>
      <c r="D52" s="112">
        <f t="shared" si="20"/>
        <v>0.71250000000000002</v>
      </c>
      <c r="E52" s="113">
        <f t="shared" si="21"/>
        <v>2807</v>
      </c>
      <c r="F52" s="114" t="str">
        <f t="shared" si="22"/>
        <v>2</v>
      </c>
      <c r="G52" s="115" t="str">
        <f t="shared" si="23"/>
        <v>70바1923</v>
      </c>
      <c r="H52" s="116">
        <f t="shared" si="24"/>
        <v>1</v>
      </c>
      <c r="I52" s="117">
        <f t="shared" si="25"/>
        <v>428.11</v>
      </c>
      <c r="J52" s="118">
        <f t="shared" si="26"/>
        <v>4.4077439379769531E-2</v>
      </c>
      <c r="K52" s="118">
        <f t="shared" si="27"/>
        <v>0.34816001043445949</v>
      </c>
      <c r="L52" s="118">
        <f t="shared" si="28"/>
        <v>0.23825652285627524</v>
      </c>
      <c r="M52" s="119">
        <f t="shared" si="29"/>
        <v>27.297000000000001</v>
      </c>
      <c r="N52" s="120">
        <f t="shared" si="30"/>
        <v>0</v>
      </c>
      <c r="O52" s="120">
        <f t="shared" si="31"/>
        <v>165.8424928199702</v>
      </c>
      <c r="P52" s="234">
        <f t="shared" si="32"/>
        <v>2</v>
      </c>
      <c r="Q52" s="235">
        <f t="shared" si="33"/>
        <v>0</v>
      </c>
      <c r="R52" s="235">
        <f t="shared" si="34"/>
        <v>768</v>
      </c>
      <c r="T52">
        <v>507</v>
      </c>
      <c r="U52">
        <v>2807</v>
      </c>
      <c r="V52" t="s">
        <v>810</v>
      </c>
      <c r="W52">
        <v>463.09</v>
      </c>
      <c r="X52">
        <v>266.19</v>
      </c>
      <c r="Y52">
        <v>1.74</v>
      </c>
      <c r="Z52">
        <v>27.297000000000001</v>
      </c>
      <c r="AA52">
        <v>24.779433999999998</v>
      </c>
      <c r="AB52">
        <v>1.092214</v>
      </c>
      <c r="AC52">
        <v>8.6272079999999995</v>
      </c>
      <c r="AD52" s="1">
        <v>102</v>
      </c>
      <c r="AE52">
        <v>0</v>
      </c>
      <c r="AF52">
        <v>768</v>
      </c>
      <c r="AG52">
        <v>73</v>
      </c>
      <c r="AH52">
        <v>18.688480999999999</v>
      </c>
      <c r="AI52">
        <v>936.8</v>
      </c>
      <c r="AJ52">
        <v>0</v>
      </c>
      <c r="AK52">
        <v>2</v>
      </c>
      <c r="AL52">
        <v>4</v>
      </c>
      <c r="AM52" t="s">
        <v>811</v>
      </c>
      <c r="AN52" t="s">
        <v>950</v>
      </c>
      <c r="AO52">
        <v>428.11</v>
      </c>
      <c r="AR52" t="s">
        <v>118</v>
      </c>
      <c r="AS52" t="s">
        <v>120</v>
      </c>
      <c r="AT52" t="s">
        <v>246</v>
      </c>
      <c r="AU52" t="s">
        <v>810</v>
      </c>
      <c r="AV52" t="s">
        <v>48</v>
      </c>
      <c r="AW52">
        <v>1</v>
      </c>
      <c r="BB52">
        <v>0.71250000000000002</v>
      </c>
      <c r="BC52" t="s">
        <v>70</v>
      </c>
      <c r="BF52" t="s">
        <v>118</v>
      </c>
      <c r="BG52" t="s">
        <v>120</v>
      </c>
      <c r="BH52" t="s">
        <v>810</v>
      </c>
      <c r="BI52">
        <v>2807</v>
      </c>
      <c r="BJ52">
        <v>1</v>
      </c>
      <c r="BK52" t="s">
        <v>246</v>
      </c>
      <c r="BL52" t="s">
        <v>177</v>
      </c>
      <c r="BM52">
        <v>0.71250000000000002</v>
      </c>
      <c r="BN52" t="s">
        <v>70</v>
      </c>
      <c r="BO52" t="s">
        <v>191</v>
      </c>
      <c r="BP52">
        <v>428.11</v>
      </c>
    </row>
    <row r="53" spans="1:68" ht="16.5">
      <c r="A53" s="126" t="str">
        <f t="shared" si="18"/>
        <v>동화운수</v>
      </c>
      <c r="B53" s="127" t="str">
        <f t="shared" si="1"/>
        <v>김연혁</v>
      </c>
      <c r="C53" s="128" t="str">
        <f t="shared" si="19"/>
        <v>F</v>
      </c>
      <c r="D53" s="129">
        <f t="shared" si="20"/>
        <v>0.73720970948749431</v>
      </c>
      <c r="E53" s="130">
        <f t="shared" si="21"/>
        <v>8241</v>
      </c>
      <c r="F53" s="131" t="str">
        <f t="shared" si="22"/>
        <v>2-1</v>
      </c>
      <c r="G53" s="132" t="str">
        <f t="shared" si="23"/>
        <v>70바1811</v>
      </c>
      <c r="H53" s="133">
        <f t="shared" si="24"/>
        <v>15</v>
      </c>
      <c r="I53" s="134">
        <f t="shared" si="25"/>
        <v>1909.1439999999998</v>
      </c>
      <c r="J53" s="135">
        <f t="shared" si="26"/>
        <v>1.3517694660252934E-2</v>
      </c>
      <c r="K53" s="135">
        <f t="shared" si="27"/>
        <v>0.39166274594394951</v>
      </c>
      <c r="L53" s="135">
        <f t="shared" si="28"/>
        <v>0.18751859472098492</v>
      </c>
      <c r="M53" s="136">
        <f t="shared" si="29"/>
        <v>19.099</v>
      </c>
      <c r="N53" s="137">
        <f t="shared" si="30"/>
        <v>0.20327392991521445</v>
      </c>
      <c r="O53" s="137">
        <f t="shared" si="31"/>
        <v>76.583453095557047</v>
      </c>
      <c r="P53" s="232">
        <f t="shared" si="32"/>
        <v>11</v>
      </c>
      <c r="Q53" s="233">
        <f t="shared" si="33"/>
        <v>4</v>
      </c>
      <c r="R53" s="233">
        <f t="shared" si="34"/>
        <v>1507</v>
      </c>
      <c r="T53">
        <v>507</v>
      </c>
      <c r="U53">
        <v>8241</v>
      </c>
      <c r="V53" t="s">
        <v>747</v>
      </c>
      <c r="W53">
        <v>1967.788</v>
      </c>
      <c r="X53">
        <v>1089.8320000000001</v>
      </c>
      <c r="Y53">
        <v>1.806</v>
      </c>
      <c r="Z53">
        <v>19.099</v>
      </c>
      <c r="AA53">
        <v>118.11385300000001</v>
      </c>
      <c r="AB53">
        <v>1.596627</v>
      </c>
      <c r="AC53">
        <v>46.260795999999999</v>
      </c>
      <c r="AD53" s="1">
        <v>358</v>
      </c>
      <c r="AE53">
        <v>4</v>
      </c>
      <c r="AF53">
        <v>1507</v>
      </c>
      <c r="AG53">
        <v>74</v>
      </c>
      <c r="AH53">
        <v>16.660094000000001</v>
      </c>
      <c r="AI53">
        <v>1053.3</v>
      </c>
      <c r="AJ53">
        <v>0</v>
      </c>
      <c r="AK53">
        <v>11</v>
      </c>
      <c r="AL53">
        <v>3496</v>
      </c>
      <c r="AM53" t="s">
        <v>749</v>
      </c>
      <c r="AN53" t="s">
        <v>951</v>
      </c>
      <c r="AO53">
        <v>342.71199999999999</v>
      </c>
      <c r="AR53" t="s">
        <v>118</v>
      </c>
      <c r="AS53" t="s">
        <v>121</v>
      </c>
      <c r="AT53" t="s">
        <v>251</v>
      </c>
      <c r="AU53" t="s">
        <v>747</v>
      </c>
      <c r="AV53" t="s">
        <v>48</v>
      </c>
      <c r="AW53">
        <v>15</v>
      </c>
      <c r="BB53">
        <v>0.73720970948749431</v>
      </c>
      <c r="BC53" t="s">
        <v>70</v>
      </c>
      <c r="BF53" t="s">
        <v>118</v>
      </c>
      <c r="BG53" t="s">
        <v>121</v>
      </c>
      <c r="BH53" t="s">
        <v>747</v>
      </c>
      <c r="BI53">
        <v>8241</v>
      </c>
      <c r="BJ53">
        <v>15</v>
      </c>
      <c r="BK53" t="s">
        <v>251</v>
      </c>
      <c r="BL53" t="s">
        <v>309</v>
      </c>
      <c r="BM53">
        <v>0.73720970948749431</v>
      </c>
      <c r="BN53" t="s">
        <v>70</v>
      </c>
      <c r="BO53" t="s">
        <v>191</v>
      </c>
      <c r="BP53">
        <v>1909.1439999999998</v>
      </c>
    </row>
    <row r="54" spans="1:68" ht="16.5">
      <c r="A54" s="109" t="str">
        <f t="shared" si="18"/>
        <v>동화운수</v>
      </c>
      <c r="B54" s="110" t="str">
        <f t="shared" si="1"/>
        <v>김영관</v>
      </c>
      <c r="C54" s="111" t="str">
        <f t="shared" si="19"/>
        <v>D</v>
      </c>
      <c r="D54" s="112">
        <f t="shared" si="20"/>
        <v>0.80883832774461872</v>
      </c>
      <c r="E54" s="113">
        <f t="shared" si="21"/>
        <v>5805</v>
      </c>
      <c r="F54" s="114" t="str">
        <f t="shared" si="22"/>
        <v>2</v>
      </c>
      <c r="G54" s="115" t="str">
        <f t="shared" si="23"/>
        <v>70바1892</v>
      </c>
      <c r="H54" s="116">
        <f t="shared" si="24"/>
        <v>5</v>
      </c>
      <c r="I54" s="117">
        <f t="shared" si="25"/>
        <v>2538.2670000000003</v>
      </c>
      <c r="J54" s="118">
        <f t="shared" si="26"/>
        <v>2.5882208473051803E-2</v>
      </c>
      <c r="K54" s="118">
        <f t="shared" si="27"/>
        <v>0.35521547388614999</v>
      </c>
      <c r="L54" s="118">
        <f t="shared" si="28"/>
        <v>0.25844404863633336</v>
      </c>
      <c r="M54" s="119">
        <f t="shared" si="29"/>
        <v>17.52</v>
      </c>
      <c r="N54" s="120">
        <f t="shared" si="30"/>
        <v>0.39396958633587409</v>
      </c>
      <c r="O54" s="120">
        <f t="shared" si="31"/>
        <v>18.634761433686844</v>
      </c>
      <c r="P54" s="234">
        <f t="shared" si="32"/>
        <v>7</v>
      </c>
      <c r="Q54" s="235">
        <f t="shared" si="33"/>
        <v>10</v>
      </c>
      <c r="R54" s="235">
        <f t="shared" si="34"/>
        <v>473</v>
      </c>
      <c r="T54">
        <v>507</v>
      </c>
      <c r="U54">
        <v>5805</v>
      </c>
      <c r="V54" t="s">
        <v>388</v>
      </c>
      <c r="W54">
        <v>2538.2669999999998</v>
      </c>
      <c r="X54">
        <v>1465.1769999999999</v>
      </c>
      <c r="Y54">
        <v>1.732</v>
      </c>
      <c r="Z54">
        <v>17.52</v>
      </c>
      <c r="AA54">
        <v>161.77800300000001</v>
      </c>
      <c r="AB54">
        <v>4.1871720000000003</v>
      </c>
      <c r="AC54">
        <v>57.466050000000003</v>
      </c>
      <c r="AD54" s="1">
        <v>656</v>
      </c>
      <c r="AE54">
        <v>10</v>
      </c>
      <c r="AF54">
        <v>473</v>
      </c>
      <c r="AG54">
        <v>75</v>
      </c>
      <c r="AH54">
        <v>15.689814999999999</v>
      </c>
      <c r="AI54">
        <v>2353.1999999999998</v>
      </c>
      <c r="AJ54">
        <v>0</v>
      </c>
      <c r="AK54">
        <v>7</v>
      </c>
      <c r="AL54">
        <v>1435</v>
      </c>
      <c r="AM54" t="s">
        <v>389</v>
      </c>
      <c r="AN54" t="s">
        <v>952</v>
      </c>
      <c r="AO54">
        <v>1367.912</v>
      </c>
      <c r="AR54" t="s">
        <v>118</v>
      </c>
      <c r="AS54" t="s">
        <v>120</v>
      </c>
      <c r="AT54" t="s">
        <v>233</v>
      </c>
      <c r="AU54" t="s">
        <v>388</v>
      </c>
      <c r="AV54" t="s">
        <v>48</v>
      </c>
      <c r="AW54">
        <v>5</v>
      </c>
      <c r="BB54">
        <v>0.80883832774461872</v>
      </c>
      <c r="BC54" t="s">
        <v>67</v>
      </c>
      <c r="BF54" t="s">
        <v>118</v>
      </c>
      <c r="BG54" t="s">
        <v>120</v>
      </c>
      <c r="BH54" t="s">
        <v>388</v>
      </c>
      <c r="BI54">
        <v>5805</v>
      </c>
      <c r="BJ54">
        <v>5</v>
      </c>
      <c r="BK54" t="s">
        <v>233</v>
      </c>
      <c r="BL54" t="s">
        <v>214</v>
      </c>
      <c r="BM54">
        <v>0.80883832774461872</v>
      </c>
      <c r="BN54" t="s">
        <v>67</v>
      </c>
      <c r="BO54" t="s">
        <v>182</v>
      </c>
      <c r="BP54">
        <v>2538.2670000000003</v>
      </c>
    </row>
    <row r="55" spans="1:68" ht="16.5">
      <c r="A55" s="126" t="str">
        <f t="shared" si="18"/>
        <v>동화운수</v>
      </c>
      <c r="B55" s="127" t="str">
        <f t="shared" si="1"/>
        <v>김영삼</v>
      </c>
      <c r="C55" s="128" t="str">
        <f t="shared" si="19"/>
        <v>F</v>
      </c>
      <c r="D55" s="129">
        <f t="shared" si="20"/>
        <v>0.74044208687989499</v>
      </c>
      <c r="E55" s="130">
        <f t="shared" si="21"/>
        <v>4598</v>
      </c>
      <c r="F55" s="131" t="str">
        <f t="shared" si="22"/>
        <v>2-1</v>
      </c>
      <c r="G55" s="132" t="str">
        <f t="shared" si="23"/>
        <v>70바1811</v>
      </c>
      <c r="H55" s="133">
        <f t="shared" si="24"/>
        <v>16</v>
      </c>
      <c r="I55" s="134">
        <f t="shared" si="25"/>
        <v>2265.027</v>
      </c>
      <c r="J55" s="135">
        <f t="shared" si="26"/>
        <v>7.2893088951549072E-3</v>
      </c>
      <c r="K55" s="135">
        <f t="shared" si="27"/>
        <v>0.39290840938526062</v>
      </c>
      <c r="L55" s="135">
        <f t="shared" si="28"/>
        <v>0.18807722821847156</v>
      </c>
      <c r="M55" s="136">
        <f t="shared" si="29"/>
        <v>17.911999999999999</v>
      </c>
      <c r="N55" s="137">
        <f t="shared" si="30"/>
        <v>0</v>
      </c>
      <c r="O55" s="137">
        <f t="shared" si="31"/>
        <v>34.103419375669695</v>
      </c>
      <c r="P55" s="232">
        <f t="shared" si="32"/>
        <v>3</v>
      </c>
      <c r="Q55" s="233">
        <f t="shared" si="33"/>
        <v>0</v>
      </c>
      <c r="R55" s="233">
        <f t="shared" si="34"/>
        <v>789</v>
      </c>
      <c r="T55">
        <v>507</v>
      </c>
      <c r="U55">
        <v>4598</v>
      </c>
      <c r="V55" t="s">
        <v>783</v>
      </c>
      <c r="W55">
        <v>2313.5509999999999</v>
      </c>
      <c r="X55">
        <v>1279.9749999999999</v>
      </c>
      <c r="Y55">
        <v>1.8069999999999999</v>
      </c>
      <c r="Z55">
        <v>17.911999999999999</v>
      </c>
      <c r="AA55">
        <v>144.34578300000001</v>
      </c>
      <c r="AB55">
        <v>1.052181</v>
      </c>
      <c r="AC55">
        <v>56.714672</v>
      </c>
      <c r="AD55" s="1">
        <v>426</v>
      </c>
      <c r="AE55">
        <v>0</v>
      </c>
      <c r="AF55">
        <v>789</v>
      </c>
      <c r="AG55">
        <v>78</v>
      </c>
      <c r="AH55">
        <v>16.027839</v>
      </c>
      <c r="AI55">
        <v>851.6</v>
      </c>
      <c r="AJ55">
        <v>0</v>
      </c>
      <c r="AK55">
        <v>3</v>
      </c>
      <c r="AL55">
        <v>137</v>
      </c>
      <c r="AM55" t="s">
        <v>784</v>
      </c>
      <c r="AN55" t="s">
        <v>953</v>
      </c>
      <c r="AO55">
        <v>262.16000000000003</v>
      </c>
      <c r="AR55" t="s">
        <v>118</v>
      </c>
      <c r="AS55" t="s">
        <v>121</v>
      </c>
      <c r="AT55" t="s">
        <v>251</v>
      </c>
      <c r="AU55" t="s">
        <v>783</v>
      </c>
      <c r="AV55" t="s">
        <v>48</v>
      </c>
      <c r="AW55">
        <v>16</v>
      </c>
      <c r="BB55">
        <v>0.74044208687989499</v>
      </c>
      <c r="BC55" t="s">
        <v>70</v>
      </c>
      <c r="BF55" t="s">
        <v>118</v>
      </c>
      <c r="BG55" t="s">
        <v>121</v>
      </c>
      <c r="BH55" t="s">
        <v>783</v>
      </c>
      <c r="BI55">
        <v>4598</v>
      </c>
      <c r="BJ55">
        <v>16</v>
      </c>
      <c r="BK55" t="s">
        <v>251</v>
      </c>
      <c r="BL55" t="s">
        <v>302</v>
      </c>
      <c r="BM55">
        <v>0.74044208687989499</v>
      </c>
      <c r="BN55" t="s">
        <v>70</v>
      </c>
      <c r="BO55" t="s">
        <v>191</v>
      </c>
      <c r="BP55">
        <v>2265.027</v>
      </c>
    </row>
    <row r="56" spans="1:68" ht="16.5">
      <c r="A56" s="109" t="str">
        <f t="shared" si="18"/>
        <v>동화운수</v>
      </c>
      <c r="B56" s="110" t="str">
        <f t="shared" si="1"/>
        <v>김오섭</v>
      </c>
      <c r="C56" s="111" t="str">
        <f t="shared" si="19"/>
        <v>D</v>
      </c>
      <c r="D56" s="112">
        <f t="shared" si="20"/>
        <v>0.83708333333333329</v>
      </c>
      <c r="E56" s="113">
        <f t="shared" si="21"/>
        <v>5883</v>
      </c>
      <c r="F56" s="114" t="str">
        <f t="shared" si="22"/>
        <v>45</v>
      </c>
      <c r="G56" s="115" t="str">
        <f t="shared" si="23"/>
        <v>70바1900</v>
      </c>
      <c r="H56" s="116">
        <f t="shared" si="24"/>
        <v>1</v>
      </c>
      <c r="I56" s="117">
        <f t="shared" si="25"/>
        <v>2519.7620000000002</v>
      </c>
      <c r="J56" s="118">
        <f t="shared" si="26"/>
        <v>1.0096849433870346E-3</v>
      </c>
      <c r="K56" s="118">
        <f t="shared" si="27"/>
        <v>0.29680018494758681</v>
      </c>
      <c r="L56" s="118">
        <f t="shared" si="28"/>
        <v>0.20160634218628584</v>
      </c>
      <c r="M56" s="119">
        <f t="shared" si="29"/>
        <v>13.04</v>
      </c>
      <c r="N56" s="120">
        <f t="shared" si="30"/>
        <v>7.9372575663892067E-2</v>
      </c>
      <c r="O56" s="120">
        <f t="shared" si="31"/>
        <v>12.223376652239377</v>
      </c>
      <c r="P56" s="234">
        <f t="shared" si="32"/>
        <v>2</v>
      </c>
      <c r="Q56" s="235">
        <f t="shared" si="33"/>
        <v>2</v>
      </c>
      <c r="R56" s="235">
        <f t="shared" si="34"/>
        <v>308</v>
      </c>
      <c r="T56">
        <v>507</v>
      </c>
      <c r="U56">
        <v>5883</v>
      </c>
      <c r="V56" t="s">
        <v>954</v>
      </c>
      <c r="W56">
        <v>2519.7620000000002</v>
      </c>
      <c r="X56">
        <v>1254.03</v>
      </c>
      <c r="Y56">
        <v>2.0089999999999999</v>
      </c>
      <c r="Z56">
        <v>13.04</v>
      </c>
      <c r="AA56">
        <v>152.38911999999999</v>
      </c>
      <c r="AB56">
        <v>0.153865</v>
      </c>
      <c r="AC56">
        <v>45.229118999999997</v>
      </c>
      <c r="AD56" s="1">
        <v>508</v>
      </c>
      <c r="AE56">
        <v>2</v>
      </c>
      <c r="AF56">
        <v>308</v>
      </c>
      <c r="AG56">
        <v>69</v>
      </c>
      <c r="AH56">
        <v>16.535050999999999</v>
      </c>
      <c r="AI56">
        <v>174.1</v>
      </c>
      <c r="AJ56">
        <v>0</v>
      </c>
      <c r="AK56">
        <v>2</v>
      </c>
      <c r="AL56">
        <v>376</v>
      </c>
      <c r="AM56" t="s">
        <v>955</v>
      </c>
      <c r="AN56" t="s">
        <v>956</v>
      </c>
      <c r="AO56">
        <v>2519.7620000000002</v>
      </c>
      <c r="AR56" t="s">
        <v>118</v>
      </c>
      <c r="AS56" t="s">
        <v>122</v>
      </c>
      <c r="AT56" t="s">
        <v>289</v>
      </c>
      <c r="AU56" t="s">
        <v>954</v>
      </c>
      <c r="AV56" t="s">
        <v>48</v>
      </c>
      <c r="AW56">
        <v>1</v>
      </c>
      <c r="BB56">
        <v>0.83708333333333329</v>
      </c>
      <c r="BC56" t="s">
        <v>67</v>
      </c>
      <c r="BF56" t="s">
        <v>118</v>
      </c>
      <c r="BG56" t="s">
        <v>122</v>
      </c>
      <c r="BH56" t="s">
        <v>954</v>
      </c>
      <c r="BI56">
        <v>5883</v>
      </c>
      <c r="BJ56">
        <v>1</v>
      </c>
      <c r="BK56" t="s">
        <v>289</v>
      </c>
      <c r="BL56" t="s">
        <v>177</v>
      </c>
      <c r="BM56">
        <v>0.83708333333333329</v>
      </c>
      <c r="BN56" t="s">
        <v>67</v>
      </c>
      <c r="BO56" t="s">
        <v>182</v>
      </c>
      <c r="BP56">
        <v>2519.7620000000002</v>
      </c>
    </row>
    <row r="57" spans="1:68" ht="16.5">
      <c r="A57" s="126" t="str">
        <f t="shared" si="18"/>
        <v>동화운수</v>
      </c>
      <c r="B57" s="127" t="str">
        <f t="shared" si="1"/>
        <v>김용구</v>
      </c>
      <c r="C57" s="128" t="str">
        <f t="shared" si="19"/>
        <v>F</v>
      </c>
      <c r="D57" s="129">
        <f t="shared" si="20"/>
        <v>0.73</v>
      </c>
      <c r="E57" s="130">
        <f t="shared" si="21"/>
        <v>9957</v>
      </c>
      <c r="F57" s="131" t="str">
        <f t="shared" si="22"/>
        <v>2</v>
      </c>
      <c r="G57" s="132" t="str">
        <f t="shared" si="23"/>
        <v>70바1911</v>
      </c>
      <c r="H57" s="133">
        <f t="shared" si="24"/>
        <v>1</v>
      </c>
      <c r="I57" s="134">
        <f t="shared" si="25"/>
        <v>1786.9839999999999</v>
      </c>
      <c r="J57" s="135">
        <f t="shared" si="26"/>
        <v>1.1675062462096574E-2</v>
      </c>
      <c r="K57" s="135">
        <f t="shared" si="27"/>
        <v>0.35781007623923611</v>
      </c>
      <c r="L57" s="135">
        <f t="shared" si="28"/>
        <v>0.30274473638264249</v>
      </c>
      <c r="M57" s="136">
        <f t="shared" si="29"/>
        <v>18.045999999999999</v>
      </c>
      <c r="N57" s="137">
        <f t="shared" si="30"/>
        <v>0</v>
      </c>
      <c r="O57" s="137">
        <f t="shared" si="31"/>
        <v>21.805804050864218</v>
      </c>
      <c r="P57" s="232">
        <f t="shared" si="32"/>
        <v>0</v>
      </c>
      <c r="Q57" s="233">
        <f t="shared" si="33"/>
        <v>0</v>
      </c>
      <c r="R57" s="233">
        <f t="shared" si="34"/>
        <v>400</v>
      </c>
      <c r="T57">
        <v>507</v>
      </c>
      <c r="U57">
        <v>9957</v>
      </c>
      <c r="V57" t="s">
        <v>739</v>
      </c>
      <c r="W57">
        <v>1834.374</v>
      </c>
      <c r="X57">
        <v>1049.2660000000001</v>
      </c>
      <c r="Y57">
        <v>1.748</v>
      </c>
      <c r="Z57">
        <v>18.045999999999999</v>
      </c>
      <c r="AA57">
        <v>107.727732</v>
      </c>
      <c r="AB57">
        <v>1.257728</v>
      </c>
      <c r="AC57">
        <v>38.546067999999998</v>
      </c>
      <c r="AD57" s="1">
        <v>541</v>
      </c>
      <c r="AE57">
        <v>0</v>
      </c>
      <c r="AF57">
        <v>400</v>
      </c>
      <c r="AG57">
        <v>72</v>
      </c>
      <c r="AH57">
        <v>17.027871000000001</v>
      </c>
      <c r="AI57">
        <v>985.4</v>
      </c>
      <c r="AJ57">
        <v>0</v>
      </c>
      <c r="AK57">
        <v>0</v>
      </c>
      <c r="AL57">
        <v>0</v>
      </c>
      <c r="AM57" t="s">
        <v>740</v>
      </c>
      <c r="AN57" t="s">
        <v>957</v>
      </c>
      <c r="AO57">
        <v>1786.9839999999999</v>
      </c>
      <c r="AR57" t="s">
        <v>118</v>
      </c>
      <c r="AS57" t="s">
        <v>120</v>
      </c>
      <c r="AT57" t="s">
        <v>238</v>
      </c>
      <c r="AU57" t="s">
        <v>739</v>
      </c>
      <c r="AV57" t="s">
        <v>48</v>
      </c>
      <c r="AW57">
        <v>1</v>
      </c>
      <c r="BB57">
        <v>0.73</v>
      </c>
      <c r="BC57" t="s">
        <v>70</v>
      </c>
      <c r="BF57" t="s">
        <v>118</v>
      </c>
      <c r="BG57" t="s">
        <v>120</v>
      </c>
      <c r="BH57" t="s">
        <v>739</v>
      </c>
      <c r="BI57">
        <v>9957</v>
      </c>
      <c r="BJ57">
        <v>1</v>
      </c>
      <c r="BK57" t="s">
        <v>238</v>
      </c>
      <c r="BL57" t="s">
        <v>177</v>
      </c>
      <c r="BM57">
        <v>0.73</v>
      </c>
      <c r="BN57" t="s">
        <v>70</v>
      </c>
      <c r="BO57" t="s">
        <v>191</v>
      </c>
      <c r="BP57">
        <v>1786.9839999999999</v>
      </c>
    </row>
    <row r="58" spans="1:68" ht="16.5">
      <c r="A58" s="109" t="str">
        <f t="shared" si="18"/>
        <v>동화운수</v>
      </c>
      <c r="B58" s="110" t="str">
        <f t="shared" si="1"/>
        <v>김용운</v>
      </c>
      <c r="C58" s="111" t="str">
        <f t="shared" si="19"/>
        <v>F</v>
      </c>
      <c r="D58" s="112">
        <f t="shared" si="20"/>
        <v>0.76442497483788774</v>
      </c>
      <c r="E58" s="113">
        <f t="shared" si="21"/>
        <v>709</v>
      </c>
      <c r="F58" s="114" t="str">
        <f t="shared" si="22"/>
        <v>45</v>
      </c>
      <c r="G58" s="115" t="str">
        <f t="shared" si="23"/>
        <v>70바1808</v>
      </c>
      <c r="H58" s="116">
        <f t="shared" si="24"/>
        <v>3</v>
      </c>
      <c r="I58" s="117">
        <f t="shared" si="25"/>
        <v>4047.0899999999997</v>
      </c>
      <c r="J58" s="118">
        <f t="shared" si="26"/>
        <v>4.9276427388162073E-3</v>
      </c>
      <c r="K58" s="118">
        <f t="shared" si="27"/>
        <v>0.36122210398364735</v>
      </c>
      <c r="L58" s="118">
        <f t="shared" si="28"/>
        <v>0.21002745182340893</v>
      </c>
      <c r="M58" s="119">
        <f t="shared" si="29"/>
        <v>14.359</v>
      </c>
      <c r="N58" s="120">
        <f t="shared" si="30"/>
        <v>0.14825467187534747</v>
      </c>
      <c r="O58" s="120">
        <f t="shared" si="31"/>
        <v>4.7935677239695682</v>
      </c>
      <c r="P58" s="234">
        <f t="shared" si="32"/>
        <v>1</v>
      </c>
      <c r="Q58" s="235">
        <f t="shared" si="33"/>
        <v>6</v>
      </c>
      <c r="R58" s="235">
        <f t="shared" si="34"/>
        <v>194</v>
      </c>
      <c r="T58">
        <v>507</v>
      </c>
      <c r="U58">
        <v>709</v>
      </c>
      <c r="V58" t="s">
        <v>390</v>
      </c>
      <c r="W58">
        <v>4047.09</v>
      </c>
      <c r="X58">
        <v>2204.7640000000001</v>
      </c>
      <c r="Y58">
        <v>1.8360000000000001</v>
      </c>
      <c r="Z58">
        <v>14.359</v>
      </c>
      <c r="AA58">
        <v>273.66797300000002</v>
      </c>
      <c r="AB58">
        <v>1.348538</v>
      </c>
      <c r="AC58">
        <v>98.854921000000004</v>
      </c>
      <c r="AD58" s="1">
        <v>850</v>
      </c>
      <c r="AE58">
        <v>6</v>
      </c>
      <c r="AF58">
        <v>194</v>
      </c>
      <c r="AG58">
        <v>65</v>
      </c>
      <c r="AH58">
        <v>14.788321</v>
      </c>
      <c r="AI58">
        <v>7.4</v>
      </c>
      <c r="AJ58">
        <v>0</v>
      </c>
      <c r="AK58">
        <v>1</v>
      </c>
      <c r="AL58">
        <v>103</v>
      </c>
      <c r="AM58" t="s">
        <v>391</v>
      </c>
      <c r="AN58" t="s">
        <v>958</v>
      </c>
      <c r="AO58">
        <v>3936.944</v>
      </c>
      <c r="AR58" t="s">
        <v>118</v>
      </c>
      <c r="AS58" t="s">
        <v>122</v>
      </c>
      <c r="AT58" t="s">
        <v>262</v>
      </c>
      <c r="AU58" t="s">
        <v>390</v>
      </c>
      <c r="AV58" t="s">
        <v>48</v>
      </c>
      <c r="AW58">
        <v>3</v>
      </c>
      <c r="BB58">
        <v>0.76442497483788774</v>
      </c>
      <c r="BC58" t="s">
        <v>70</v>
      </c>
      <c r="BF58" t="s">
        <v>118</v>
      </c>
      <c r="BG58" t="s">
        <v>122</v>
      </c>
      <c r="BH58" t="s">
        <v>390</v>
      </c>
      <c r="BI58">
        <v>709</v>
      </c>
      <c r="BJ58">
        <v>3</v>
      </c>
      <c r="BK58" t="s">
        <v>262</v>
      </c>
      <c r="BL58" t="s">
        <v>289</v>
      </c>
      <c r="BM58">
        <v>0.76442497483788774</v>
      </c>
      <c r="BN58" t="s">
        <v>70</v>
      </c>
      <c r="BO58" t="s">
        <v>191</v>
      </c>
      <c r="BP58">
        <v>4047.0899999999997</v>
      </c>
    </row>
    <row r="59" spans="1:68" ht="16.5">
      <c r="A59" s="126" t="str">
        <f t="shared" si="18"/>
        <v>동화운수</v>
      </c>
      <c r="B59" s="127" t="str">
        <f t="shared" si="1"/>
        <v>김우승</v>
      </c>
      <c r="C59" s="128" t="str">
        <f t="shared" si="19"/>
        <v>F</v>
      </c>
      <c r="D59" s="129">
        <f t="shared" si="20"/>
        <v>0.73120000000000007</v>
      </c>
      <c r="E59" s="130">
        <f t="shared" si="21"/>
        <v>8996</v>
      </c>
      <c r="F59" s="131" t="str">
        <f t="shared" si="22"/>
        <v>급행95</v>
      </c>
      <c r="G59" s="132" t="str">
        <f t="shared" si="23"/>
        <v>70바1939</v>
      </c>
      <c r="H59" s="133">
        <f t="shared" si="24"/>
        <v>1</v>
      </c>
      <c r="I59" s="134">
        <f t="shared" si="25"/>
        <v>2343.7399999999998</v>
      </c>
      <c r="J59" s="135">
        <f t="shared" si="26"/>
        <v>3.6847309401930442E-2</v>
      </c>
      <c r="K59" s="135">
        <f t="shared" si="27"/>
        <v>0.37418071285967508</v>
      </c>
      <c r="L59" s="135">
        <f t="shared" si="28"/>
        <v>0.154453992337034</v>
      </c>
      <c r="M59" s="136">
        <f t="shared" si="29"/>
        <v>16.53</v>
      </c>
      <c r="N59" s="137">
        <f t="shared" si="30"/>
        <v>0.17066739484755136</v>
      </c>
      <c r="O59" s="137">
        <f t="shared" si="31"/>
        <v>17.02407263604325</v>
      </c>
      <c r="P59" s="232">
        <f t="shared" si="32"/>
        <v>27</v>
      </c>
      <c r="Q59" s="233">
        <f t="shared" si="33"/>
        <v>4</v>
      </c>
      <c r="R59" s="233">
        <f t="shared" si="34"/>
        <v>399</v>
      </c>
      <c r="T59">
        <v>507</v>
      </c>
      <c r="U59">
        <v>8996</v>
      </c>
      <c r="V59" t="s">
        <v>392</v>
      </c>
      <c r="W59">
        <v>2343.7399999999998</v>
      </c>
      <c r="X59">
        <v>1282.163</v>
      </c>
      <c r="Y59">
        <v>1.8280000000000001</v>
      </c>
      <c r="Z59">
        <v>16.53</v>
      </c>
      <c r="AA59">
        <v>155.43802500000001</v>
      </c>
      <c r="AB59">
        <v>5.7274729999999998</v>
      </c>
      <c r="AC59">
        <v>58.161911000000003</v>
      </c>
      <c r="AD59" s="1">
        <v>362</v>
      </c>
      <c r="AE59">
        <v>4</v>
      </c>
      <c r="AF59">
        <v>399</v>
      </c>
      <c r="AG59">
        <v>70</v>
      </c>
      <c r="AH59">
        <v>15.078291999999999</v>
      </c>
      <c r="AI59">
        <v>68.5</v>
      </c>
      <c r="AJ59">
        <v>0</v>
      </c>
      <c r="AK59">
        <v>27</v>
      </c>
      <c r="AL59">
        <v>6731</v>
      </c>
      <c r="AM59" t="s">
        <v>393</v>
      </c>
      <c r="AN59" t="s">
        <v>959</v>
      </c>
      <c r="AO59">
        <v>2343.7399999999998</v>
      </c>
      <c r="AR59" t="s">
        <v>118</v>
      </c>
      <c r="AS59" t="s">
        <v>123</v>
      </c>
      <c r="AT59" t="s">
        <v>309</v>
      </c>
      <c r="AU59" t="s">
        <v>392</v>
      </c>
      <c r="AV59" t="s">
        <v>48</v>
      </c>
      <c r="AW59">
        <v>1</v>
      </c>
      <c r="BB59">
        <v>0.73120000000000007</v>
      </c>
      <c r="BC59" t="s">
        <v>70</v>
      </c>
      <c r="BF59" t="s">
        <v>118</v>
      </c>
      <c r="BG59" t="s">
        <v>123</v>
      </c>
      <c r="BH59" t="s">
        <v>392</v>
      </c>
      <c r="BI59">
        <v>8996</v>
      </c>
      <c r="BJ59">
        <v>1</v>
      </c>
      <c r="BK59" t="s">
        <v>309</v>
      </c>
      <c r="BL59" t="s">
        <v>177</v>
      </c>
      <c r="BM59">
        <v>0.73120000000000007</v>
      </c>
      <c r="BN59" t="s">
        <v>70</v>
      </c>
      <c r="BO59" t="s">
        <v>191</v>
      </c>
      <c r="BP59">
        <v>2343.7399999999998</v>
      </c>
    </row>
    <row r="60" spans="1:68" ht="16.5">
      <c r="A60" s="109" t="str">
        <f t="shared" si="18"/>
        <v>동화운수</v>
      </c>
      <c r="B60" s="110" t="str">
        <f t="shared" si="1"/>
        <v>김윤식</v>
      </c>
      <c r="C60" s="111" t="str">
        <f t="shared" si="19"/>
        <v>F</v>
      </c>
      <c r="D60" s="112">
        <f t="shared" si="20"/>
        <v>0.66500000000000004</v>
      </c>
      <c r="E60" s="113">
        <f t="shared" si="21"/>
        <v>7820</v>
      </c>
      <c r="F60" s="114" t="str">
        <f t="shared" si="22"/>
        <v>급행95</v>
      </c>
      <c r="G60" s="115" t="str">
        <f t="shared" si="23"/>
        <v>70바1914</v>
      </c>
      <c r="H60" s="116">
        <f t="shared" si="24"/>
        <v>1</v>
      </c>
      <c r="I60" s="117">
        <f t="shared" si="25"/>
        <v>1535.7850000000001</v>
      </c>
      <c r="J60" s="118">
        <f t="shared" si="26"/>
        <v>1.5563437363248035E-2</v>
      </c>
      <c r="K60" s="118">
        <f t="shared" si="27"/>
        <v>0.40432825248401821</v>
      </c>
      <c r="L60" s="118">
        <f t="shared" si="28"/>
        <v>0.31189261517725464</v>
      </c>
      <c r="M60" s="119">
        <f t="shared" si="29"/>
        <v>20.116</v>
      </c>
      <c r="N60" s="120">
        <f t="shared" si="30"/>
        <v>0</v>
      </c>
      <c r="O60" s="120">
        <f t="shared" si="31"/>
        <v>11.00414446032485</v>
      </c>
      <c r="P60" s="234">
        <f t="shared" si="32"/>
        <v>1</v>
      </c>
      <c r="Q60" s="235">
        <f t="shared" si="33"/>
        <v>0</v>
      </c>
      <c r="R60" s="235">
        <f t="shared" si="34"/>
        <v>169</v>
      </c>
      <c r="T60">
        <v>507</v>
      </c>
      <c r="U60">
        <v>7820</v>
      </c>
      <c r="V60" t="s">
        <v>394</v>
      </c>
      <c r="W60">
        <v>1535.7850000000001</v>
      </c>
      <c r="X60">
        <v>888.36699999999996</v>
      </c>
      <c r="Y60">
        <v>1.7290000000000001</v>
      </c>
      <c r="Z60">
        <v>20.116</v>
      </c>
      <c r="AA60">
        <v>91.486345</v>
      </c>
      <c r="AB60">
        <v>1.4238420000000001</v>
      </c>
      <c r="AC60">
        <v>36.990513999999997</v>
      </c>
      <c r="AD60" s="1">
        <v>479</v>
      </c>
      <c r="AE60">
        <v>0</v>
      </c>
      <c r="AF60">
        <v>169</v>
      </c>
      <c r="AG60">
        <v>67</v>
      </c>
      <c r="AH60">
        <v>16.787040000000001</v>
      </c>
      <c r="AI60">
        <v>1466</v>
      </c>
      <c r="AJ60">
        <v>0</v>
      </c>
      <c r="AK60">
        <v>1</v>
      </c>
      <c r="AL60">
        <v>68</v>
      </c>
      <c r="AM60" t="s">
        <v>395</v>
      </c>
      <c r="AN60" t="s">
        <v>960</v>
      </c>
      <c r="AO60">
        <v>1535.7850000000001</v>
      </c>
      <c r="AR60" t="s">
        <v>118</v>
      </c>
      <c r="AS60" t="s">
        <v>123</v>
      </c>
      <c r="AT60" t="s">
        <v>306</v>
      </c>
      <c r="AU60" t="s">
        <v>394</v>
      </c>
      <c r="AV60" t="s">
        <v>48</v>
      </c>
      <c r="AW60">
        <v>1</v>
      </c>
      <c r="BB60">
        <v>0.66500000000000004</v>
      </c>
      <c r="BC60" t="s">
        <v>70</v>
      </c>
      <c r="BF60" t="s">
        <v>118</v>
      </c>
      <c r="BG60" t="s">
        <v>123</v>
      </c>
      <c r="BH60" t="s">
        <v>394</v>
      </c>
      <c r="BI60">
        <v>7820</v>
      </c>
      <c r="BJ60">
        <v>1</v>
      </c>
      <c r="BK60" t="s">
        <v>306</v>
      </c>
      <c r="BL60" t="s">
        <v>177</v>
      </c>
      <c r="BM60">
        <v>0.66500000000000004</v>
      </c>
      <c r="BN60" t="s">
        <v>70</v>
      </c>
      <c r="BO60" t="s">
        <v>191</v>
      </c>
      <c r="BP60">
        <v>1535.7850000000001</v>
      </c>
    </row>
    <row r="61" spans="1:68" ht="16.5">
      <c r="A61" s="126" t="str">
        <f t="shared" si="18"/>
        <v>동화운수</v>
      </c>
      <c r="B61" s="127" t="str">
        <f t="shared" si="1"/>
        <v>김윤호</v>
      </c>
      <c r="C61" s="128" t="str">
        <f t="shared" si="19"/>
        <v>D</v>
      </c>
      <c r="D61" s="129">
        <f t="shared" si="20"/>
        <v>0.81610843016790191</v>
      </c>
      <c r="E61" s="130">
        <f t="shared" si="21"/>
        <v>8819</v>
      </c>
      <c r="F61" s="131" t="str">
        <f t="shared" si="22"/>
        <v>2-1</v>
      </c>
      <c r="G61" s="132" t="str">
        <f t="shared" si="23"/>
        <v>70바1879</v>
      </c>
      <c r="H61" s="133">
        <f t="shared" si="24"/>
        <v>2</v>
      </c>
      <c r="I61" s="134">
        <f t="shared" si="25"/>
        <v>4374.3119999999999</v>
      </c>
      <c r="J61" s="135">
        <f t="shared" si="26"/>
        <v>2.8074843548071892E-2</v>
      </c>
      <c r="K61" s="135">
        <f t="shared" si="27"/>
        <v>0.35181885297681798</v>
      </c>
      <c r="L61" s="135">
        <f t="shared" si="28"/>
        <v>0.18197147345685447</v>
      </c>
      <c r="M61" s="136">
        <f t="shared" si="29"/>
        <v>13.164</v>
      </c>
      <c r="N61" s="137">
        <f t="shared" si="30"/>
        <v>0.18288590297171303</v>
      </c>
      <c r="O61" s="137">
        <f t="shared" si="31"/>
        <v>2.6975670688327673</v>
      </c>
      <c r="P61" s="232">
        <f t="shared" si="32"/>
        <v>14</v>
      </c>
      <c r="Q61" s="233">
        <f t="shared" si="33"/>
        <v>8</v>
      </c>
      <c r="R61" s="233">
        <f t="shared" si="34"/>
        <v>118</v>
      </c>
      <c r="T61">
        <v>507</v>
      </c>
      <c r="U61">
        <v>8819</v>
      </c>
      <c r="V61" t="s">
        <v>396</v>
      </c>
      <c r="W61">
        <v>4374.3119999999999</v>
      </c>
      <c r="X61">
        <v>2070.1280000000002</v>
      </c>
      <c r="Y61">
        <v>2.113</v>
      </c>
      <c r="Z61">
        <v>13.164</v>
      </c>
      <c r="AA61">
        <v>278.16212000000002</v>
      </c>
      <c r="AB61">
        <v>7.8093579999999996</v>
      </c>
      <c r="AC61">
        <v>97.862678000000002</v>
      </c>
      <c r="AD61" s="1">
        <v>796</v>
      </c>
      <c r="AE61">
        <v>8</v>
      </c>
      <c r="AF61">
        <v>118</v>
      </c>
      <c r="AG61">
        <v>65</v>
      </c>
      <c r="AH61">
        <v>15.725764</v>
      </c>
      <c r="AI61">
        <v>15.2</v>
      </c>
      <c r="AJ61">
        <v>0</v>
      </c>
      <c r="AK61">
        <v>14</v>
      </c>
      <c r="AL61">
        <v>5680</v>
      </c>
      <c r="AM61" t="s">
        <v>397</v>
      </c>
      <c r="AN61" t="s">
        <v>961</v>
      </c>
      <c r="AO61">
        <v>4062.9380000000001</v>
      </c>
      <c r="AR61" t="s">
        <v>118</v>
      </c>
      <c r="AS61" t="s">
        <v>121</v>
      </c>
      <c r="AT61" t="s">
        <v>255</v>
      </c>
      <c r="AU61" t="s">
        <v>396</v>
      </c>
      <c r="AV61" t="s">
        <v>48</v>
      </c>
      <c r="AW61">
        <v>2</v>
      </c>
      <c r="BB61">
        <v>0.81610843016790191</v>
      </c>
      <c r="BC61" t="s">
        <v>67</v>
      </c>
      <c r="BF61" t="s">
        <v>118</v>
      </c>
      <c r="BG61" t="s">
        <v>121</v>
      </c>
      <c r="BH61" t="s">
        <v>396</v>
      </c>
      <c r="BI61">
        <v>8819</v>
      </c>
      <c r="BJ61">
        <v>2</v>
      </c>
      <c r="BK61" t="s">
        <v>255</v>
      </c>
      <c r="BL61" t="s">
        <v>252</v>
      </c>
      <c r="BM61">
        <v>0.81610843016790191</v>
      </c>
      <c r="BN61" t="s">
        <v>67</v>
      </c>
      <c r="BO61" t="s">
        <v>182</v>
      </c>
      <c r="BP61">
        <v>4374.3119999999999</v>
      </c>
    </row>
    <row r="62" spans="1:68" ht="16.5">
      <c r="A62" s="109" t="str">
        <f t="shared" si="18"/>
        <v>동화운수</v>
      </c>
      <c r="B62" s="110" t="str">
        <f t="shared" si="1"/>
        <v>김응섭</v>
      </c>
      <c r="C62" s="111" t="str">
        <f t="shared" si="19"/>
        <v>F</v>
      </c>
      <c r="D62" s="112">
        <f t="shared" si="20"/>
        <v>0.69547728993839564</v>
      </c>
      <c r="E62" s="113">
        <f t="shared" si="21"/>
        <v>4310</v>
      </c>
      <c r="F62" s="114" t="str">
        <f t="shared" si="22"/>
        <v>10</v>
      </c>
      <c r="G62" s="115" t="str">
        <f t="shared" si="23"/>
        <v>70바1927</v>
      </c>
      <c r="H62" s="116">
        <f t="shared" si="24"/>
        <v>2</v>
      </c>
      <c r="I62" s="117">
        <f t="shared" si="25"/>
        <v>2714.4180000000001</v>
      </c>
      <c r="J62" s="118">
        <f t="shared" si="26"/>
        <v>2.8139549113290033E-2</v>
      </c>
      <c r="K62" s="118">
        <f t="shared" si="27"/>
        <v>0.34309055079877715</v>
      </c>
      <c r="L62" s="118">
        <f t="shared" si="28"/>
        <v>0.26525023043613766</v>
      </c>
      <c r="M62" s="119">
        <f t="shared" si="29"/>
        <v>16.245000000000001</v>
      </c>
      <c r="N62" s="120">
        <f t="shared" si="30"/>
        <v>0.14736123913118759</v>
      </c>
      <c r="O62" s="120">
        <f t="shared" si="31"/>
        <v>19.304322326185577</v>
      </c>
      <c r="P62" s="234">
        <f t="shared" si="32"/>
        <v>6</v>
      </c>
      <c r="Q62" s="235">
        <f t="shared" si="33"/>
        <v>4</v>
      </c>
      <c r="R62" s="235">
        <f t="shared" si="34"/>
        <v>524</v>
      </c>
      <c r="T62">
        <v>507</v>
      </c>
      <c r="U62">
        <v>4310</v>
      </c>
      <c r="V62" t="s">
        <v>398</v>
      </c>
      <c r="W62">
        <v>2714.4180000000001</v>
      </c>
      <c r="X62">
        <v>1572.655</v>
      </c>
      <c r="Y62">
        <v>1.726</v>
      </c>
      <c r="Z62">
        <v>16.245000000000001</v>
      </c>
      <c r="AA62">
        <v>180.773259</v>
      </c>
      <c r="AB62">
        <v>5.0868779999999996</v>
      </c>
      <c r="AC62">
        <v>62.021597</v>
      </c>
      <c r="AD62" s="1">
        <v>720</v>
      </c>
      <c r="AE62">
        <v>4</v>
      </c>
      <c r="AF62">
        <v>524</v>
      </c>
      <c r="AG62">
        <v>74</v>
      </c>
      <c r="AH62">
        <v>15.015594</v>
      </c>
      <c r="AI62">
        <v>336</v>
      </c>
      <c r="AJ62">
        <v>0</v>
      </c>
      <c r="AK62">
        <v>6</v>
      </c>
      <c r="AL62">
        <v>336</v>
      </c>
      <c r="AM62" t="s">
        <v>399</v>
      </c>
      <c r="AN62" t="s">
        <v>962</v>
      </c>
      <c r="AO62">
        <v>2488.788</v>
      </c>
      <c r="AR62" t="s">
        <v>118</v>
      </c>
      <c r="AS62" t="s">
        <v>119</v>
      </c>
      <c r="AT62" t="s">
        <v>208</v>
      </c>
      <c r="AU62" t="s">
        <v>398</v>
      </c>
      <c r="AV62" t="s">
        <v>48</v>
      </c>
      <c r="AW62">
        <v>2</v>
      </c>
      <c r="BB62">
        <v>0.69547728993839564</v>
      </c>
      <c r="BC62" t="s">
        <v>70</v>
      </c>
      <c r="BF62" t="s">
        <v>118</v>
      </c>
      <c r="BG62" t="s">
        <v>119</v>
      </c>
      <c r="BH62" t="s">
        <v>398</v>
      </c>
      <c r="BI62">
        <v>4310</v>
      </c>
      <c r="BJ62">
        <v>2</v>
      </c>
      <c r="BK62" t="s">
        <v>208</v>
      </c>
      <c r="BL62" t="s">
        <v>199</v>
      </c>
      <c r="BM62">
        <v>0.69547728993839564</v>
      </c>
      <c r="BN62" t="s">
        <v>70</v>
      </c>
      <c r="BO62" t="s">
        <v>191</v>
      </c>
      <c r="BP62">
        <v>2714.4180000000001</v>
      </c>
    </row>
    <row r="63" spans="1:68" ht="16.5">
      <c r="A63" s="126" t="str">
        <f t="shared" si="18"/>
        <v>동화운수</v>
      </c>
      <c r="B63" s="127" t="str">
        <f t="shared" si="1"/>
        <v>김재철</v>
      </c>
      <c r="C63" s="128" t="str">
        <f t="shared" si="19"/>
        <v>A</v>
      </c>
      <c r="D63" s="129">
        <f t="shared" si="20"/>
        <v>0.99480000000000002</v>
      </c>
      <c r="E63" s="130">
        <f t="shared" si="21"/>
        <v>3801</v>
      </c>
      <c r="F63" s="131" t="str">
        <f t="shared" si="22"/>
        <v>10</v>
      </c>
      <c r="G63" s="132" t="str">
        <f t="shared" si="23"/>
        <v>70바1928</v>
      </c>
      <c r="H63" s="133">
        <f t="shared" si="24"/>
        <v>1</v>
      </c>
      <c r="I63" s="134">
        <f t="shared" si="25"/>
        <v>3851.8119999999999</v>
      </c>
      <c r="J63" s="135">
        <f t="shared" si="26"/>
        <v>2.7386460763587091E-2</v>
      </c>
      <c r="K63" s="135">
        <f t="shared" si="27"/>
        <v>0.35221445794897843</v>
      </c>
      <c r="L63" s="135">
        <f t="shared" si="28"/>
        <v>0.10073181141758736</v>
      </c>
      <c r="M63" s="136">
        <f t="shared" si="29"/>
        <v>12.441000000000001</v>
      </c>
      <c r="N63" s="137">
        <f t="shared" si="30"/>
        <v>0</v>
      </c>
      <c r="O63" s="137">
        <f t="shared" si="31"/>
        <v>3.9981182882238282</v>
      </c>
      <c r="P63" s="232">
        <f t="shared" si="32"/>
        <v>20</v>
      </c>
      <c r="Q63" s="233">
        <f t="shared" si="33"/>
        <v>0</v>
      </c>
      <c r="R63" s="233">
        <f t="shared" si="34"/>
        <v>154</v>
      </c>
      <c r="T63">
        <v>507</v>
      </c>
      <c r="U63">
        <v>3801</v>
      </c>
      <c r="V63" t="s">
        <v>400</v>
      </c>
      <c r="W63">
        <v>3851.8119999999999</v>
      </c>
      <c r="X63">
        <v>1549.0119999999999</v>
      </c>
      <c r="Y63">
        <v>2.4870000000000001</v>
      </c>
      <c r="Z63">
        <v>12.441000000000001</v>
      </c>
      <c r="AA63">
        <v>265.84158000000002</v>
      </c>
      <c r="AB63">
        <v>7.2804599999999997</v>
      </c>
      <c r="AC63">
        <v>93.633247999999995</v>
      </c>
      <c r="AD63" s="1">
        <v>388</v>
      </c>
      <c r="AE63">
        <v>0</v>
      </c>
      <c r="AF63">
        <v>154</v>
      </c>
      <c r="AG63">
        <v>64</v>
      </c>
      <c r="AH63">
        <v>14.489125</v>
      </c>
      <c r="AI63">
        <v>14.4</v>
      </c>
      <c r="AJ63">
        <v>0</v>
      </c>
      <c r="AK63">
        <v>20</v>
      </c>
      <c r="AL63">
        <v>4944</v>
      </c>
      <c r="AM63" t="s">
        <v>401</v>
      </c>
      <c r="AN63" t="s">
        <v>963</v>
      </c>
      <c r="AO63">
        <v>3851.8119999999999</v>
      </c>
      <c r="AR63" t="s">
        <v>118</v>
      </c>
      <c r="AS63" t="s">
        <v>119</v>
      </c>
      <c r="AT63" t="s">
        <v>209</v>
      </c>
      <c r="AU63" t="s">
        <v>400</v>
      </c>
      <c r="AV63" t="s">
        <v>48</v>
      </c>
      <c r="AW63">
        <v>1</v>
      </c>
      <c r="BB63">
        <v>0.99480000000000002</v>
      </c>
      <c r="BC63" t="s">
        <v>66</v>
      </c>
      <c r="BF63" t="s">
        <v>118</v>
      </c>
      <c r="BG63" t="s">
        <v>119</v>
      </c>
      <c r="BH63" t="s">
        <v>400</v>
      </c>
      <c r="BI63">
        <v>3801</v>
      </c>
      <c r="BJ63">
        <v>1</v>
      </c>
      <c r="BK63" t="s">
        <v>209</v>
      </c>
      <c r="BL63" t="s">
        <v>177</v>
      </c>
      <c r="BM63">
        <v>0.99480000000000002</v>
      </c>
      <c r="BN63" t="s">
        <v>66</v>
      </c>
      <c r="BO63" t="s">
        <v>181</v>
      </c>
      <c r="BP63">
        <v>3851.8119999999999</v>
      </c>
    </row>
    <row r="64" spans="1:68" ht="16.5">
      <c r="A64" s="109" t="str">
        <f t="shared" si="18"/>
        <v>동화운수</v>
      </c>
      <c r="B64" s="110" t="str">
        <f t="shared" si="1"/>
        <v>김재택</v>
      </c>
      <c r="C64" s="111" t="str">
        <f t="shared" si="19"/>
        <v>S</v>
      </c>
      <c r="D64" s="112">
        <f t="shared" si="20"/>
        <v>1.1013636363636363</v>
      </c>
      <c r="E64" s="113">
        <f t="shared" si="21"/>
        <v>747</v>
      </c>
      <c r="F64" s="114" t="str">
        <f t="shared" si="22"/>
        <v>2</v>
      </c>
      <c r="G64" s="115" t="str">
        <f t="shared" si="23"/>
        <v>70바1937</v>
      </c>
      <c r="H64" s="116">
        <f t="shared" si="24"/>
        <v>1</v>
      </c>
      <c r="I64" s="117">
        <f t="shared" si="25"/>
        <v>4476.6059999999998</v>
      </c>
      <c r="J64" s="118">
        <f t="shared" si="26"/>
        <v>1.5351003799458311E-2</v>
      </c>
      <c r="K64" s="118">
        <f t="shared" si="27"/>
        <v>0.34647475808531963</v>
      </c>
      <c r="L64" s="118">
        <f t="shared" si="28"/>
        <v>0.10387333618370703</v>
      </c>
      <c r="M64" s="119">
        <f t="shared" si="29"/>
        <v>9.0879999999999992</v>
      </c>
      <c r="N64" s="120">
        <f t="shared" si="30"/>
        <v>4.4676703734927756E-2</v>
      </c>
      <c r="O64" s="120">
        <f t="shared" si="31"/>
        <v>11.705296378551072</v>
      </c>
      <c r="P64" s="234">
        <f t="shared" si="32"/>
        <v>4</v>
      </c>
      <c r="Q64" s="235">
        <f t="shared" si="33"/>
        <v>2</v>
      </c>
      <c r="R64" s="235">
        <f t="shared" si="34"/>
        <v>524</v>
      </c>
      <c r="T64">
        <v>507</v>
      </c>
      <c r="U64">
        <v>747</v>
      </c>
      <c r="V64" t="s">
        <v>402</v>
      </c>
      <c r="W64">
        <v>4476.6059999999998</v>
      </c>
      <c r="X64">
        <v>1847.4259999999999</v>
      </c>
      <c r="Y64">
        <v>2.423</v>
      </c>
      <c r="Z64">
        <v>9.0879999999999992</v>
      </c>
      <c r="AA64">
        <v>302.29046</v>
      </c>
      <c r="AB64">
        <v>4.6404620000000003</v>
      </c>
      <c r="AC64">
        <v>104.736014</v>
      </c>
      <c r="AD64" s="1">
        <v>465</v>
      </c>
      <c r="AE64">
        <v>2</v>
      </c>
      <c r="AF64">
        <v>524</v>
      </c>
      <c r="AG64">
        <v>75</v>
      </c>
      <c r="AH64">
        <v>14.808954999999999</v>
      </c>
      <c r="AI64">
        <v>494</v>
      </c>
      <c r="AJ64">
        <v>0</v>
      </c>
      <c r="AK64">
        <v>4</v>
      </c>
      <c r="AL64">
        <v>1642</v>
      </c>
      <c r="AM64" t="s">
        <v>403</v>
      </c>
      <c r="AN64" t="s">
        <v>964</v>
      </c>
      <c r="AO64">
        <v>4476.6059999999998</v>
      </c>
      <c r="AR64" t="s">
        <v>118</v>
      </c>
      <c r="AS64" t="s">
        <v>120</v>
      </c>
      <c r="AT64" t="s">
        <v>248</v>
      </c>
      <c r="AU64" t="s">
        <v>402</v>
      </c>
      <c r="AV64" t="s">
        <v>48</v>
      </c>
      <c r="AW64">
        <v>1</v>
      </c>
      <c r="BB64">
        <v>1.1013636363636363</v>
      </c>
      <c r="BC64" t="s">
        <v>71</v>
      </c>
      <c r="BF64" t="s">
        <v>118</v>
      </c>
      <c r="BG64" t="s">
        <v>120</v>
      </c>
      <c r="BH64" t="s">
        <v>402</v>
      </c>
      <c r="BI64">
        <v>747</v>
      </c>
      <c r="BJ64">
        <v>1</v>
      </c>
      <c r="BK64" t="s">
        <v>248</v>
      </c>
      <c r="BL64" t="s">
        <v>177</v>
      </c>
      <c r="BM64">
        <v>1.1013636363636363</v>
      </c>
      <c r="BN64" t="s">
        <v>71</v>
      </c>
      <c r="BO64" t="s">
        <v>179</v>
      </c>
      <c r="BP64">
        <v>4476.6059999999998</v>
      </c>
    </row>
    <row r="65" spans="1:68" ht="16.5">
      <c r="A65" s="126" t="str">
        <f t="shared" si="18"/>
        <v>동화운수</v>
      </c>
      <c r="B65" s="127" t="str">
        <f t="shared" si="1"/>
        <v>김재희</v>
      </c>
      <c r="C65" s="128" t="str">
        <f t="shared" si="19"/>
        <v>C</v>
      </c>
      <c r="D65" s="129">
        <f t="shared" si="20"/>
        <v>0.85190476190476183</v>
      </c>
      <c r="E65" s="130">
        <f t="shared" si="21"/>
        <v>1039</v>
      </c>
      <c r="F65" s="131" t="str">
        <f t="shared" si="22"/>
        <v>2</v>
      </c>
      <c r="G65" s="132" t="str">
        <f t="shared" si="23"/>
        <v>70바1869</v>
      </c>
      <c r="H65" s="133">
        <f t="shared" si="24"/>
        <v>1</v>
      </c>
      <c r="I65" s="134">
        <f t="shared" si="25"/>
        <v>2974.0419999999999</v>
      </c>
      <c r="J65" s="135">
        <f t="shared" si="26"/>
        <v>8.9987507304474072E-3</v>
      </c>
      <c r="K65" s="135">
        <f t="shared" si="27"/>
        <v>0.34330605827237981</v>
      </c>
      <c r="L65" s="135">
        <f t="shared" si="28"/>
        <v>0.29185868928549091</v>
      </c>
      <c r="M65" s="136">
        <f t="shared" si="29"/>
        <v>19.878</v>
      </c>
      <c r="N65" s="137">
        <f t="shared" si="30"/>
        <v>6.7248545918315888E-2</v>
      </c>
      <c r="O65" s="137">
        <f t="shared" si="31"/>
        <v>24.411222168348665</v>
      </c>
      <c r="P65" s="232">
        <f t="shared" si="32"/>
        <v>0</v>
      </c>
      <c r="Q65" s="233">
        <f t="shared" si="33"/>
        <v>2</v>
      </c>
      <c r="R65" s="233">
        <f t="shared" si="34"/>
        <v>726</v>
      </c>
      <c r="T65">
        <v>507</v>
      </c>
      <c r="U65">
        <v>1039</v>
      </c>
      <c r="V65" t="s">
        <v>404</v>
      </c>
      <c r="W65">
        <v>2974.0419999999999</v>
      </c>
      <c r="X65">
        <v>1662.2</v>
      </c>
      <c r="Y65">
        <v>1.7889999999999999</v>
      </c>
      <c r="Z65">
        <v>19.878</v>
      </c>
      <c r="AA65">
        <v>180.45104799999999</v>
      </c>
      <c r="AB65">
        <v>1.623834</v>
      </c>
      <c r="AC65">
        <v>61.949938000000003</v>
      </c>
      <c r="AD65" s="1">
        <v>868</v>
      </c>
      <c r="AE65">
        <v>2</v>
      </c>
      <c r="AF65">
        <v>726</v>
      </c>
      <c r="AG65">
        <v>73</v>
      </c>
      <c r="AH65">
        <v>16.481155999999999</v>
      </c>
      <c r="AI65">
        <v>638.6</v>
      </c>
      <c r="AJ65">
        <v>0</v>
      </c>
      <c r="AK65">
        <v>0</v>
      </c>
      <c r="AL65">
        <v>0</v>
      </c>
      <c r="AM65" t="s">
        <v>405</v>
      </c>
      <c r="AN65" t="s">
        <v>965</v>
      </c>
      <c r="AO65">
        <v>2974.0419999999999</v>
      </c>
      <c r="AR65" t="s">
        <v>118</v>
      </c>
      <c r="AS65" t="s">
        <v>120</v>
      </c>
      <c r="AT65" t="s">
        <v>225</v>
      </c>
      <c r="AU65" t="s">
        <v>404</v>
      </c>
      <c r="AV65" t="s">
        <v>48</v>
      </c>
      <c r="AW65">
        <v>1</v>
      </c>
      <c r="BB65">
        <v>0.85190476190476183</v>
      </c>
      <c r="BC65" t="s">
        <v>69</v>
      </c>
      <c r="BF65" t="s">
        <v>118</v>
      </c>
      <c r="BG65" t="s">
        <v>120</v>
      </c>
      <c r="BH65" t="s">
        <v>404</v>
      </c>
      <c r="BI65">
        <v>1039</v>
      </c>
      <c r="BJ65">
        <v>1</v>
      </c>
      <c r="BK65" t="s">
        <v>225</v>
      </c>
      <c r="BL65" t="s">
        <v>177</v>
      </c>
      <c r="BM65">
        <v>0.85190476190476183</v>
      </c>
      <c r="BN65" t="s">
        <v>69</v>
      </c>
      <c r="BO65" t="s">
        <v>180</v>
      </c>
      <c r="BP65">
        <v>2974.0419999999999</v>
      </c>
    </row>
    <row r="66" spans="1:68" ht="16.5">
      <c r="A66" s="109" t="str">
        <f t="shared" si="18"/>
        <v>동화운수</v>
      </c>
      <c r="B66" s="110" t="str">
        <f t="shared" si="1"/>
        <v>김정수</v>
      </c>
      <c r="C66" s="111" t="str">
        <f t="shared" si="19"/>
        <v>C</v>
      </c>
      <c r="D66" s="112">
        <f t="shared" si="20"/>
        <v>0.89608415643451966</v>
      </c>
      <c r="E66" s="113">
        <f t="shared" si="21"/>
        <v>6508</v>
      </c>
      <c r="F66" s="114" t="str">
        <f t="shared" si="22"/>
        <v>45</v>
      </c>
      <c r="G66" s="115" t="str">
        <f t="shared" si="23"/>
        <v>70바1899</v>
      </c>
      <c r="H66" s="116">
        <f t="shared" si="24"/>
        <v>3</v>
      </c>
      <c r="I66" s="117">
        <f t="shared" si="25"/>
        <v>2564.7109999999998</v>
      </c>
      <c r="J66" s="118">
        <f t="shared" si="26"/>
        <v>2.49205975661869E-3</v>
      </c>
      <c r="K66" s="118">
        <f t="shared" si="27"/>
        <v>0.33261761994816469</v>
      </c>
      <c r="L66" s="118">
        <f t="shared" si="28"/>
        <v>5.8486121828151404E-2</v>
      </c>
      <c r="M66" s="119">
        <f t="shared" si="29"/>
        <v>10.24</v>
      </c>
      <c r="N66" s="120">
        <f t="shared" si="30"/>
        <v>3.8990747885434267E-2</v>
      </c>
      <c r="O66" s="120">
        <f t="shared" si="31"/>
        <v>4.249991519512335</v>
      </c>
      <c r="P66" s="234">
        <f t="shared" si="32"/>
        <v>0</v>
      </c>
      <c r="Q66" s="235">
        <f t="shared" si="33"/>
        <v>1</v>
      </c>
      <c r="R66" s="235">
        <f t="shared" si="34"/>
        <v>109</v>
      </c>
      <c r="T66">
        <v>507</v>
      </c>
      <c r="U66">
        <v>6508</v>
      </c>
      <c r="V66" t="s">
        <v>406</v>
      </c>
      <c r="W66">
        <v>2564.7109999999998</v>
      </c>
      <c r="X66">
        <v>1149.9090000000001</v>
      </c>
      <c r="Y66">
        <v>2.23</v>
      </c>
      <c r="Z66">
        <v>10.24</v>
      </c>
      <c r="AA66">
        <v>163.058289</v>
      </c>
      <c r="AB66">
        <v>0.40635100000000002</v>
      </c>
      <c r="AC66">
        <v>54.236060000000002</v>
      </c>
      <c r="AD66" s="1">
        <v>150</v>
      </c>
      <c r="AE66">
        <v>1</v>
      </c>
      <c r="AF66">
        <v>109</v>
      </c>
      <c r="AG66">
        <v>63</v>
      </c>
      <c r="AH66">
        <v>15.728797999999999</v>
      </c>
      <c r="AI66">
        <v>0</v>
      </c>
      <c r="AJ66">
        <v>0</v>
      </c>
      <c r="AK66">
        <v>0</v>
      </c>
      <c r="AL66">
        <v>0</v>
      </c>
      <c r="AM66" t="s">
        <v>407</v>
      </c>
      <c r="AN66" t="s">
        <v>966</v>
      </c>
      <c r="AO66">
        <v>2311.799</v>
      </c>
      <c r="AR66" t="s">
        <v>118</v>
      </c>
      <c r="AS66" t="s">
        <v>122</v>
      </c>
      <c r="AT66" t="s">
        <v>288</v>
      </c>
      <c r="AU66" t="s">
        <v>406</v>
      </c>
      <c r="AV66" t="s">
        <v>48</v>
      </c>
      <c r="AW66">
        <v>3</v>
      </c>
      <c r="BB66">
        <v>0.89608415643451966</v>
      </c>
      <c r="BC66" t="s">
        <v>69</v>
      </c>
      <c r="BF66" t="s">
        <v>118</v>
      </c>
      <c r="BG66" t="s">
        <v>122</v>
      </c>
      <c r="BH66" t="s">
        <v>406</v>
      </c>
      <c r="BI66">
        <v>6508</v>
      </c>
      <c r="BJ66">
        <v>3</v>
      </c>
      <c r="BK66" t="s">
        <v>288</v>
      </c>
      <c r="BL66" t="s">
        <v>286</v>
      </c>
      <c r="BM66">
        <v>0.89608415643451966</v>
      </c>
      <c r="BN66" t="s">
        <v>69</v>
      </c>
      <c r="BO66" t="s">
        <v>180</v>
      </c>
      <c r="BP66">
        <v>2564.7109999999998</v>
      </c>
    </row>
    <row r="67" spans="1:68" ht="16.5">
      <c r="A67" s="126" t="str">
        <f t="shared" si="18"/>
        <v>동화운수</v>
      </c>
      <c r="B67" s="127" t="str">
        <f t="shared" si="1"/>
        <v>김정수B</v>
      </c>
      <c r="C67" s="128" t="str">
        <f t="shared" si="19"/>
        <v>D</v>
      </c>
      <c r="D67" s="129">
        <f t="shared" si="20"/>
        <v>0.83</v>
      </c>
      <c r="E67" s="130">
        <f t="shared" si="21"/>
        <v>452</v>
      </c>
      <c r="F67" s="131" t="str">
        <f t="shared" si="22"/>
        <v>2</v>
      </c>
      <c r="G67" s="132" t="str">
        <f t="shared" si="23"/>
        <v>70바1803</v>
      </c>
      <c r="H67" s="133">
        <f t="shared" si="24"/>
        <v>1</v>
      </c>
      <c r="I67" s="134">
        <f t="shared" si="25"/>
        <v>2591.1439999999998</v>
      </c>
      <c r="J67" s="135">
        <f t="shared" si="26"/>
        <v>2.1624422009271622E-2</v>
      </c>
      <c r="K67" s="135">
        <f t="shared" si="27"/>
        <v>0.32300456029399649</v>
      </c>
      <c r="L67" s="135">
        <f t="shared" si="28"/>
        <v>0.27941326302204744</v>
      </c>
      <c r="M67" s="136">
        <f t="shared" si="29"/>
        <v>17.405999999999999</v>
      </c>
      <c r="N67" s="137">
        <f t="shared" si="30"/>
        <v>0.15437196852046819</v>
      </c>
      <c r="O67" s="137">
        <f t="shared" si="31"/>
        <v>10.883223780693008</v>
      </c>
      <c r="P67" s="232">
        <f t="shared" si="32"/>
        <v>4</v>
      </c>
      <c r="Q67" s="233">
        <f t="shared" si="33"/>
        <v>4</v>
      </c>
      <c r="R67" s="233">
        <f t="shared" si="34"/>
        <v>282</v>
      </c>
      <c r="T67">
        <v>507</v>
      </c>
      <c r="U67">
        <v>452</v>
      </c>
      <c r="V67" t="s">
        <v>408</v>
      </c>
      <c r="W67">
        <v>2591.1439999999998</v>
      </c>
      <c r="X67">
        <v>1486.7660000000001</v>
      </c>
      <c r="Y67">
        <v>1.7430000000000001</v>
      </c>
      <c r="Z67">
        <v>17.405999999999999</v>
      </c>
      <c r="AA67">
        <v>156.14826600000001</v>
      </c>
      <c r="AB67">
        <v>3.3766159999999998</v>
      </c>
      <c r="AC67">
        <v>50.436602000000001</v>
      </c>
      <c r="AD67" s="1">
        <v>724</v>
      </c>
      <c r="AE67">
        <v>4</v>
      </c>
      <c r="AF67">
        <v>282</v>
      </c>
      <c r="AG67">
        <v>70</v>
      </c>
      <c r="AH67">
        <v>16.594124999999998</v>
      </c>
      <c r="AI67">
        <v>1264.8</v>
      </c>
      <c r="AJ67">
        <v>0</v>
      </c>
      <c r="AK67">
        <v>4</v>
      </c>
      <c r="AL67">
        <v>1094</v>
      </c>
      <c r="AM67" t="s">
        <v>409</v>
      </c>
      <c r="AN67" t="s">
        <v>967</v>
      </c>
      <c r="AO67">
        <v>2591.1439999999998</v>
      </c>
      <c r="AR67" t="s">
        <v>118</v>
      </c>
      <c r="AS67" t="s">
        <v>120</v>
      </c>
      <c r="AT67" t="s">
        <v>214</v>
      </c>
      <c r="AU67" t="s">
        <v>408</v>
      </c>
      <c r="AV67" t="s">
        <v>48</v>
      </c>
      <c r="AW67">
        <v>1</v>
      </c>
      <c r="BB67">
        <v>0.83</v>
      </c>
      <c r="BC67" t="s">
        <v>67</v>
      </c>
      <c r="BF67" t="s">
        <v>118</v>
      </c>
      <c r="BG67" t="s">
        <v>120</v>
      </c>
      <c r="BH67" t="s">
        <v>408</v>
      </c>
      <c r="BI67">
        <v>452</v>
      </c>
      <c r="BJ67">
        <v>1</v>
      </c>
      <c r="BK67" t="s">
        <v>214</v>
      </c>
      <c r="BL67" t="s">
        <v>177</v>
      </c>
      <c r="BM67">
        <v>0.83</v>
      </c>
      <c r="BN67" t="s">
        <v>67</v>
      </c>
      <c r="BO67" t="s">
        <v>182</v>
      </c>
      <c r="BP67">
        <v>2591.1439999999998</v>
      </c>
    </row>
    <row r="68" spans="1:68" ht="16.5">
      <c r="A68" s="109" t="str">
        <f t="shared" si="18"/>
        <v>동화운수</v>
      </c>
      <c r="B68" s="110" t="str">
        <f t="shared" si="1"/>
        <v>김정인</v>
      </c>
      <c r="C68" s="111" t="str">
        <f t="shared" si="19"/>
        <v>D</v>
      </c>
      <c r="D68" s="112">
        <f t="shared" si="20"/>
        <v>0.83611760689404846</v>
      </c>
      <c r="E68" s="113">
        <f t="shared" si="21"/>
        <v>5874</v>
      </c>
      <c r="F68" s="114" t="str">
        <f t="shared" si="22"/>
        <v>2-1</v>
      </c>
      <c r="G68" s="115" t="str">
        <f t="shared" si="23"/>
        <v>70바1913</v>
      </c>
      <c r="H68" s="116">
        <f t="shared" si="24"/>
        <v>5</v>
      </c>
      <c r="I68" s="117">
        <f t="shared" si="25"/>
        <v>5814.96</v>
      </c>
      <c r="J68" s="118">
        <f t="shared" si="26"/>
        <v>2.0362365477544362E-2</v>
      </c>
      <c r="K68" s="118">
        <f t="shared" si="27"/>
        <v>0.33537949883271578</v>
      </c>
      <c r="L68" s="118">
        <f t="shared" si="28"/>
        <v>0.13585648052609131</v>
      </c>
      <c r="M68" s="119">
        <f t="shared" si="29"/>
        <v>14.324999999999999</v>
      </c>
      <c r="N68" s="120">
        <f t="shared" si="30"/>
        <v>0.20636427421684758</v>
      </c>
      <c r="O68" s="120">
        <f t="shared" si="31"/>
        <v>20.430063147467909</v>
      </c>
      <c r="P68" s="234">
        <f t="shared" si="32"/>
        <v>14</v>
      </c>
      <c r="Q68" s="235">
        <f t="shared" si="33"/>
        <v>12</v>
      </c>
      <c r="R68" s="235">
        <f t="shared" si="34"/>
        <v>1188</v>
      </c>
      <c r="T68">
        <v>507</v>
      </c>
      <c r="U68">
        <v>5874</v>
      </c>
      <c r="V68" t="s">
        <v>410</v>
      </c>
      <c r="W68">
        <v>5814.96</v>
      </c>
      <c r="X68">
        <v>2784.636</v>
      </c>
      <c r="Y68">
        <v>2.0880000000000001</v>
      </c>
      <c r="Z68">
        <v>14.324999999999999</v>
      </c>
      <c r="AA68">
        <v>349.19430199999999</v>
      </c>
      <c r="AB68">
        <v>7.1104219999999998</v>
      </c>
      <c r="AC68">
        <v>117.11261</v>
      </c>
      <c r="AD68" s="1">
        <v>790</v>
      </c>
      <c r="AE68">
        <v>12</v>
      </c>
      <c r="AF68">
        <v>1188</v>
      </c>
      <c r="AG68">
        <v>69</v>
      </c>
      <c r="AH68">
        <v>16.652505000000001</v>
      </c>
      <c r="AI68">
        <v>89.4</v>
      </c>
      <c r="AJ68">
        <v>0</v>
      </c>
      <c r="AK68">
        <v>14</v>
      </c>
      <c r="AL68">
        <v>2072</v>
      </c>
      <c r="AM68" t="s">
        <v>411</v>
      </c>
      <c r="AN68" t="s">
        <v>968</v>
      </c>
      <c r="AO68">
        <v>1989.096</v>
      </c>
      <c r="AR68" t="s">
        <v>118</v>
      </c>
      <c r="AS68" t="s">
        <v>121</v>
      </c>
      <c r="AT68" t="s">
        <v>256</v>
      </c>
      <c r="AU68" t="s">
        <v>410</v>
      </c>
      <c r="AV68" t="s">
        <v>48</v>
      </c>
      <c r="AW68">
        <v>5</v>
      </c>
      <c r="BB68">
        <v>0.83611760689404846</v>
      </c>
      <c r="BC68" t="s">
        <v>67</v>
      </c>
      <c r="BF68" t="s">
        <v>118</v>
      </c>
      <c r="BG68" t="s">
        <v>121</v>
      </c>
      <c r="BH68" t="s">
        <v>410</v>
      </c>
      <c r="BI68">
        <v>5874</v>
      </c>
      <c r="BJ68">
        <v>5</v>
      </c>
      <c r="BK68" t="s">
        <v>256</v>
      </c>
      <c r="BL68" t="s">
        <v>253</v>
      </c>
      <c r="BM68">
        <v>0.83611760689404846</v>
      </c>
      <c r="BN68" t="s">
        <v>67</v>
      </c>
      <c r="BO68" t="s">
        <v>182</v>
      </c>
      <c r="BP68">
        <v>5814.96</v>
      </c>
    </row>
    <row r="69" spans="1:68" ht="16.5">
      <c r="A69" s="126" t="str">
        <f t="shared" si="18"/>
        <v>동화운수</v>
      </c>
      <c r="B69" s="127" t="str">
        <f t="shared" si="1"/>
        <v>김정현</v>
      </c>
      <c r="C69" s="128" t="str">
        <f t="shared" si="19"/>
        <v>D</v>
      </c>
      <c r="D69" s="129">
        <f t="shared" si="20"/>
        <v>0.81665837457795665</v>
      </c>
      <c r="E69" s="130">
        <f t="shared" si="21"/>
        <v>9124</v>
      </c>
      <c r="F69" s="131" t="str">
        <f t="shared" si="22"/>
        <v>2</v>
      </c>
      <c r="G69" s="132" t="str">
        <f t="shared" si="23"/>
        <v>70바1921</v>
      </c>
      <c r="H69" s="133">
        <f t="shared" si="24"/>
        <v>3</v>
      </c>
      <c r="I69" s="134">
        <f t="shared" si="25"/>
        <v>4851.1190000000006</v>
      </c>
      <c r="J69" s="135">
        <f t="shared" si="26"/>
        <v>1.1420513626622395E-2</v>
      </c>
      <c r="K69" s="135">
        <f t="shared" si="27"/>
        <v>0.36691731257425725</v>
      </c>
      <c r="L69" s="135">
        <f t="shared" si="28"/>
        <v>0.14945005471933381</v>
      </c>
      <c r="M69" s="136">
        <f t="shared" si="29"/>
        <v>15.683</v>
      </c>
      <c r="N69" s="137">
        <f t="shared" si="30"/>
        <v>0.28859320911319636</v>
      </c>
      <c r="O69" s="137">
        <f t="shared" si="31"/>
        <v>18.32566877868797</v>
      </c>
      <c r="P69" s="232">
        <f t="shared" si="32"/>
        <v>2</v>
      </c>
      <c r="Q69" s="233">
        <f t="shared" si="33"/>
        <v>14</v>
      </c>
      <c r="R69" s="233">
        <f t="shared" si="34"/>
        <v>889</v>
      </c>
      <c r="T69">
        <v>507</v>
      </c>
      <c r="U69">
        <v>9124</v>
      </c>
      <c r="V69" t="s">
        <v>412</v>
      </c>
      <c r="W69">
        <v>4851.1189999999997</v>
      </c>
      <c r="X69">
        <v>2682.5970000000002</v>
      </c>
      <c r="Y69">
        <v>1.8080000000000001</v>
      </c>
      <c r="Z69">
        <v>15.683</v>
      </c>
      <c r="AA69">
        <v>319.08240899999998</v>
      </c>
      <c r="AB69">
        <v>3.644085</v>
      </c>
      <c r="AC69">
        <v>117.07686</v>
      </c>
      <c r="AD69" s="1">
        <v>725</v>
      </c>
      <c r="AE69">
        <v>14</v>
      </c>
      <c r="AF69">
        <v>889</v>
      </c>
      <c r="AG69">
        <v>72</v>
      </c>
      <c r="AH69">
        <v>15.203341999999999</v>
      </c>
      <c r="AI69">
        <v>318.89999999999998</v>
      </c>
      <c r="AJ69">
        <v>0</v>
      </c>
      <c r="AK69">
        <v>2</v>
      </c>
      <c r="AL69">
        <v>1412</v>
      </c>
      <c r="AM69" t="s">
        <v>413</v>
      </c>
      <c r="AN69" t="s">
        <v>969</v>
      </c>
      <c r="AO69">
        <v>4278.1180000000004</v>
      </c>
      <c r="AR69" t="s">
        <v>118</v>
      </c>
      <c r="AS69" t="s">
        <v>120</v>
      </c>
      <c r="AT69" t="s">
        <v>244</v>
      </c>
      <c r="AU69" t="s">
        <v>412</v>
      </c>
      <c r="AV69" t="s">
        <v>48</v>
      </c>
      <c r="AW69">
        <v>3</v>
      </c>
      <c r="BB69">
        <v>0.81665837457795665</v>
      </c>
      <c r="BC69" t="s">
        <v>67</v>
      </c>
      <c r="BF69" t="s">
        <v>118</v>
      </c>
      <c r="BG69" t="s">
        <v>120</v>
      </c>
      <c r="BH69" t="s">
        <v>412</v>
      </c>
      <c r="BI69">
        <v>9124</v>
      </c>
      <c r="BJ69">
        <v>3</v>
      </c>
      <c r="BK69" t="s">
        <v>244</v>
      </c>
      <c r="BL69" t="s">
        <v>228</v>
      </c>
      <c r="BM69">
        <v>0.81665837457795665</v>
      </c>
      <c r="BN69" t="s">
        <v>67</v>
      </c>
      <c r="BO69" t="s">
        <v>182</v>
      </c>
      <c r="BP69">
        <v>4851.1190000000006</v>
      </c>
    </row>
    <row r="70" spans="1:68" ht="16.5">
      <c r="A70" s="109" t="str">
        <f t="shared" si="18"/>
        <v>동화운수</v>
      </c>
      <c r="B70" s="110" t="str">
        <f t="shared" ref="B70:B133" si="35">IF(BH70="NULL", E70, BH70)</f>
        <v>김제황</v>
      </c>
      <c r="C70" s="111" t="str">
        <f t="shared" si="19"/>
        <v>F</v>
      </c>
      <c r="D70" s="112">
        <f t="shared" si="20"/>
        <v>0.73363670820892701</v>
      </c>
      <c r="E70" s="113">
        <f t="shared" si="21"/>
        <v>7662</v>
      </c>
      <c r="F70" s="114" t="str">
        <f t="shared" si="22"/>
        <v>급행95</v>
      </c>
      <c r="G70" s="115" t="str">
        <f t="shared" si="23"/>
        <v>70바1805</v>
      </c>
      <c r="H70" s="116">
        <f t="shared" si="24"/>
        <v>2</v>
      </c>
      <c r="I70" s="117">
        <f t="shared" si="25"/>
        <v>2465.9720000000002</v>
      </c>
      <c r="J70" s="118">
        <f t="shared" si="26"/>
        <v>7.7774767687815464E-3</v>
      </c>
      <c r="K70" s="118">
        <f t="shared" si="27"/>
        <v>0.38058148284603033</v>
      </c>
      <c r="L70" s="118">
        <f t="shared" si="28"/>
        <v>0.1666685590915063</v>
      </c>
      <c r="M70" s="119">
        <f t="shared" si="29"/>
        <v>17.120999999999999</v>
      </c>
      <c r="N70" s="120">
        <f t="shared" si="30"/>
        <v>0.24331176509708949</v>
      </c>
      <c r="O70" s="120">
        <f t="shared" si="31"/>
        <v>9.4486068779369745</v>
      </c>
      <c r="P70" s="234">
        <f t="shared" si="32"/>
        <v>4</v>
      </c>
      <c r="Q70" s="235">
        <f t="shared" si="33"/>
        <v>6</v>
      </c>
      <c r="R70" s="235">
        <f t="shared" si="34"/>
        <v>233</v>
      </c>
      <c r="T70">
        <v>507</v>
      </c>
      <c r="U70">
        <v>7662</v>
      </c>
      <c r="V70" t="s">
        <v>414</v>
      </c>
      <c r="W70">
        <v>2465.9720000000002</v>
      </c>
      <c r="X70">
        <v>1341.809</v>
      </c>
      <c r="Y70">
        <v>1.8380000000000001</v>
      </c>
      <c r="Z70">
        <v>17.120999999999999</v>
      </c>
      <c r="AA70">
        <v>152.501902</v>
      </c>
      <c r="AB70">
        <v>1.18608</v>
      </c>
      <c r="AC70">
        <v>58.039400000000001</v>
      </c>
      <c r="AD70" s="1">
        <v>411</v>
      </c>
      <c r="AE70">
        <v>6</v>
      </c>
      <c r="AF70">
        <v>233</v>
      </c>
      <c r="AG70">
        <v>75</v>
      </c>
      <c r="AH70">
        <v>16.170106000000001</v>
      </c>
      <c r="AI70">
        <v>1883.3</v>
      </c>
      <c r="AJ70">
        <v>0</v>
      </c>
      <c r="AK70">
        <v>4</v>
      </c>
      <c r="AL70">
        <v>562</v>
      </c>
      <c r="AM70" t="s">
        <v>415</v>
      </c>
      <c r="AN70" t="s">
        <v>970</v>
      </c>
      <c r="AO70">
        <v>2327.721</v>
      </c>
      <c r="AR70" t="s">
        <v>118</v>
      </c>
      <c r="AS70" t="s">
        <v>123</v>
      </c>
      <c r="AT70" t="s">
        <v>301</v>
      </c>
      <c r="AU70" t="s">
        <v>414</v>
      </c>
      <c r="AV70" t="s">
        <v>48</v>
      </c>
      <c r="AW70">
        <v>2</v>
      </c>
      <c r="BB70">
        <v>0.73363670820892701</v>
      </c>
      <c r="BC70" t="s">
        <v>70</v>
      </c>
      <c r="BF70" t="s">
        <v>118</v>
      </c>
      <c r="BG70" t="s">
        <v>123</v>
      </c>
      <c r="BH70" t="s">
        <v>414</v>
      </c>
      <c r="BI70">
        <v>7662</v>
      </c>
      <c r="BJ70">
        <v>2</v>
      </c>
      <c r="BK70" t="s">
        <v>301</v>
      </c>
      <c r="BL70" t="s">
        <v>306</v>
      </c>
      <c r="BM70">
        <v>0.73363670820892701</v>
      </c>
      <c r="BN70" t="s">
        <v>70</v>
      </c>
      <c r="BO70" t="s">
        <v>191</v>
      </c>
      <c r="BP70">
        <v>2465.9720000000002</v>
      </c>
    </row>
    <row r="71" spans="1:68" ht="16.5">
      <c r="A71" s="126" t="str">
        <f t="shared" si="18"/>
        <v>동화운수</v>
      </c>
      <c r="B71" s="127" t="str">
        <f t="shared" si="35"/>
        <v>김종문</v>
      </c>
      <c r="C71" s="128" t="str">
        <f t="shared" si="19"/>
        <v>C</v>
      </c>
      <c r="D71" s="129">
        <f t="shared" si="20"/>
        <v>0.89187224897904394</v>
      </c>
      <c r="E71" s="130">
        <f t="shared" si="21"/>
        <v>7556</v>
      </c>
      <c r="F71" s="131" t="str">
        <f t="shared" si="22"/>
        <v>2</v>
      </c>
      <c r="G71" s="132" t="str">
        <f t="shared" si="23"/>
        <v>70바1912</v>
      </c>
      <c r="H71" s="133">
        <f t="shared" si="24"/>
        <v>3</v>
      </c>
      <c r="I71" s="134">
        <f t="shared" si="25"/>
        <v>3788.442</v>
      </c>
      <c r="J71" s="135">
        <f t="shared" si="26"/>
        <v>1.1822579479892448E-2</v>
      </c>
      <c r="K71" s="135">
        <f t="shared" si="27"/>
        <v>0.34764026326183084</v>
      </c>
      <c r="L71" s="135">
        <f t="shared" si="28"/>
        <v>0.20219393618801607</v>
      </c>
      <c r="M71" s="136">
        <f t="shared" si="29"/>
        <v>10.882999999999999</v>
      </c>
      <c r="N71" s="137">
        <f t="shared" si="30"/>
        <v>0</v>
      </c>
      <c r="O71" s="137">
        <f t="shared" si="31"/>
        <v>6.9685638581770553</v>
      </c>
      <c r="P71" s="232">
        <f t="shared" si="32"/>
        <v>2</v>
      </c>
      <c r="Q71" s="233">
        <f t="shared" si="33"/>
        <v>0</v>
      </c>
      <c r="R71" s="233">
        <f t="shared" si="34"/>
        <v>264</v>
      </c>
      <c r="T71">
        <v>507</v>
      </c>
      <c r="U71">
        <v>7556</v>
      </c>
      <c r="V71" t="s">
        <v>416</v>
      </c>
      <c r="W71">
        <v>3788.442</v>
      </c>
      <c r="X71">
        <v>1771.104</v>
      </c>
      <c r="Y71">
        <v>2.1389999999999998</v>
      </c>
      <c r="Z71">
        <v>10.882999999999999</v>
      </c>
      <c r="AA71">
        <v>252.99436600000001</v>
      </c>
      <c r="AB71">
        <v>2.9910459999999999</v>
      </c>
      <c r="AC71">
        <v>87.951027999999994</v>
      </c>
      <c r="AD71" s="1">
        <v>766</v>
      </c>
      <c r="AE71">
        <v>0</v>
      </c>
      <c r="AF71">
        <v>264</v>
      </c>
      <c r="AG71">
        <v>72</v>
      </c>
      <c r="AH71">
        <v>14.974411999999999</v>
      </c>
      <c r="AI71">
        <v>498.2</v>
      </c>
      <c r="AJ71">
        <v>0</v>
      </c>
      <c r="AK71">
        <v>2</v>
      </c>
      <c r="AL71">
        <v>734</v>
      </c>
      <c r="AM71" t="s">
        <v>417</v>
      </c>
      <c r="AN71" t="s">
        <v>971</v>
      </c>
      <c r="AO71">
        <v>3469.8020000000001</v>
      </c>
      <c r="AR71" t="s">
        <v>118</v>
      </c>
      <c r="AS71" t="s">
        <v>120</v>
      </c>
      <c r="AT71" t="s">
        <v>239</v>
      </c>
      <c r="AU71" t="s">
        <v>416</v>
      </c>
      <c r="AV71" t="s">
        <v>48</v>
      </c>
      <c r="AW71">
        <v>3</v>
      </c>
      <c r="BB71">
        <v>0.89187224897904394</v>
      </c>
      <c r="BC71" t="s">
        <v>69</v>
      </c>
      <c r="BF71" t="s">
        <v>118</v>
      </c>
      <c r="BG71" t="s">
        <v>120</v>
      </c>
      <c r="BH71" t="s">
        <v>416</v>
      </c>
      <c r="BI71">
        <v>7556</v>
      </c>
      <c r="BJ71">
        <v>3</v>
      </c>
      <c r="BK71" t="s">
        <v>239</v>
      </c>
      <c r="BL71" t="s">
        <v>246</v>
      </c>
      <c r="BM71">
        <v>0.89187224897904394</v>
      </c>
      <c r="BN71" t="s">
        <v>69</v>
      </c>
      <c r="BO71" t="s">
        <v>180</v>
      </c>
      <c r="BP71">
        <v>3788.442</v>
      </c>
    </row>
    <row r="72" spans="1:68" ht="16.5">
      <c r="A72" s="109" t="str">
        <f t="shared" ref="A72:A87" si="36">BF72</f>
        <v>동화운수</v>
      </c>
      <c r="B72" s="110" t="str">
        <f t="shared" si="35"/>
        <v>김준성</v>
      </c>
      <c r="C72" s="111" t="str">
        <f t="shared" ref="C72:C87" si="37">BN72</f>
        <v>F</v>
      </c>
      <c r="D72" s="112">
        <f t="shared" ref="D72:D87" si="38">BM72</f>
        <v>0.75292780503045642</v>
      </c>
      <c r="E72" s="113">
        <f t="shared" ref="E72:E87" si="39">U72</f>
        <v>943</v>
      </c>
      <c r="F72" s="114" t="str">
        <f t="shared" ref="F72:F87" si="40">BG72</f>
        <v>45</v>
      </c>
      <c r="G72" s="115" t="str">
        <f t="shared" ref="G72:G87" si="41">BK72</f>
        <v>70바1895</v>
      </c>
      <c r="H72" s="116">
        <f t="shared" ref="H72:H87" si="42">BJ72</f>
        <v>7</v>
      </c>
      <c r="I72" s="117">
        <f t="shared" ref="I72:I87" si="43">BP72</f>
        <v>1365.6149999999998</v>
      </c>
      <c r="J72" s="118">
        <f t="shared" ref="J72:J87" si="44">AB72/AA72</f>
        <v>6.0801173798878724E-3</v>
      </c>
      <c r="K72" s="118">
        <f t="shared" ref="K72:K87" si="45">AC72/AA72</f>
        <v>0.36070220087404364</v>
      </c>
      <c r="L72" s="118">
        <f t="shared" ref="L72:L87" si="46">AD72/I72</f>
        <v>0.25775932455340639</v>
      </c>
      <c r="M72" s="119">
        <f t="shared" ref="M72:M87" si="47">Z72</f>
        <v>15.861000000000001</v>
      </c>
      <c r="N72" s="120">
        <f t="shared" ref="N72:N87" si="48">AE72*100/W72</f>
        <v>7.3227080839035896E-2</v>
      </c>
      <c r="O72" s="120">
        <f t="shared" ref="O72:O87" si="49">AF72*100/W72</f>
        <v>18.892586856471262</v>
      </c>
      <c r="P72" s="234">
        <f t="shared" ref="P72:P87" si="50">AK72</f>
        <v>1</v>
      </c>
      <c r="Q72" s="235">
        <f t="shared" ref="Q72:Q87" si="51">AE72</f>
        <v>1</v>
      </c>
      <c r="R72" s="235">
        <f t="shared" ref="R72:R87" si="52">AF72</f>
        <v>258</v>
      </c>
      <c r="T72">
        <v>507</v>
      </c>
      <c r="U72">
        <v>943</v>
      </c>
      <c r="V72" t="s">
        <v>418</v>
      </c>
      <c r="W72">
        <v>1365.615</v>
      </c>
      <c r="X72">
        <v>741.60500000000002</v>
      </c>
      <c r="Y72">
        <v>1.841</v>
      </c>
      <c r="Z72">
        <v>15.861000000000001</v>
      </c>
      <c r="AA72">
        <v>87.257197000000005</v>
      </c>
      <c r="AB72">
        <v>0.53053399999999995</v>
      </c>
      <c r="AC72">
        <v>31.473863000000001</v>
      </c>
      <c r="AD72" s="1">
        <v>352</v>
      </c>
      <c r="AE72">
        <v>1</v>
      </c>
      <c r="AF72">
        <v>258</v>
      </c>
      <c r="AG72">
        <v>73</v>
      </c>
      <c r="AH72">
        <v>15.650456</v>
      </c>
      <c r="AI72">
        <v>29.5</v>
      </c>
      <c r="AJ72">
        <v>0</v>
      </c>
      <c r="AK72">
        <v>1</v>
      </c>
      <c r="AL72">
        <v>268</v>
      </c>
      <c r="AM72" t="s">
        <v>419</v>
      </c>
      <c r="AN72" t="s">
        <v>972</v>
      </c>
      <c r="AO72">
        <v>472.76499999999999</v>
      </c>
      <c r="AR72" t="s">
        <v>118</v>
      </c>
      <c r="AS72" t="s">
        <v>122</v>
      </c>
      <c r="AT72" t="s">
        <v>287</v>
      </c>
      <c r="AU72" t="s">
        <v>418</v>
      </c>
      <c r="AV72" t="s">
        <v>48</v>
      </c>
      <c r="AW72">
        <v>7</v>
      </c>
      <c r="BB72">
        <v>0.75292780503045642</v>
      </c>
      <c r="BC72" t="s">
        <v>70</v>
      </c>
      <c r="BF72" t="s">
        <v>118</v>
      </c>
      <c r="BG72" t="s">
        <v>122</v>
      </c>
      <c r="BH72" t="s">
        <v>418</v>
      </c>
      <c r="BI72">
        <v>943</v>
      </c>
      <c r="BJ72">
        <v>7</v>
      </c>
      <c r="BK72" t="s">
        <v>287</v>
      </c>
      <c r="BL72" t="s">
        <v>279</v>
      </c>
      <c r="BM72">
        <v>0.75292780503045642</v>
      </c>
      <c r="BN72" t="s">
        <v>70</v>
      </c>
      <c r="BO72" t="s">
        <v>191</v>
      </c>
      <c r="BP72">
        <v>1365.6149999999998</v>
      </c>
    </row>
    <row r="73" spans="1:68" ht="16.5">
      <c r="A73" s="126" t="str">
        <f t="shared" si="36"/>
        <v>동화운수</v>
      </c>
      <c r="B73" s="127" t="str">
        <f t="shared" si="35"/>
        <v>김지헌</v>
      </c>
      <c r="C73" s="128" t="str">
        <f t="shared" si="37"/>
        <v>C</v>
      </c>
      <c r="D73" s="129">
        <f t="shared" si="38"/>
        <v>0.85828789799095018</v>
      </c>
      <c r="E73" s="130">
        <f t="shared" si="39"/>
        <v>4094</v>
      </c>
      <c r="F73" s="131" t="str">
        <f t="shared" si="40"/>
        <v>급행95</v>
      </c>
      <c r="G73" s="132" t="str">
        <f t="shared" si="41"/>
        <v>70바1804</v>
      </c>
      <c r="H73" s="133">
        <f t="shared" si="42"/>
        <v>7</v>
      </c>
      <c r="I73" s="134">
        <f t="shared" si="43"/>
        <v>2450.1930000000002</v>
      </c>
      <c r="J73" s="135">
        <f t="shared" si="44"/>
        <v>1.005431378209712E-2</v>
      </c>
      <c r="K73" s="135">
        <f t="shared" si="45"/>
        <v>0.38552538172770501</v>
      </c>
      <c r="L73" s="135">
        <f t="shared" si="46"/>
        <v>0.19141349273302141</v>
      </c>
      <c r="M73" s="136">
        <f t="shared" si="47"/>
        <v>13.762</v>
      </c>
      <c r="N73" s="137">
        <f t="shared" si="48"/>
        <v>4.0813111456934205E-2</v>
      </c>
      <c r="O73" s="137">
        <f t="shared" si="49"/>
        <v>7.2239207278773545</v>
      </c>
      <c r="P73" s="232">
        <f t="shared" si="50"/>
        <v>1</v>
      </c>
      <c r="Q73" s="233">
        <f t="shared" si="51"/>
        <v>1</v>
      </c>
      <c r="R73" s="233">
        <f t="shared" si="52"/>
        <v>177</v>
      </c>
      <c r="T73">
        <v>507</v>
      </c>
      <c r="U73">
        <v>4094</v>
      </c>
      <c r="V73" t="s">
        <v>420</v>
      </c>
      <c r="W73">
        <v>2450.1930000000002</v>
      </c>
      <c r="X73">
        <v>1135.7919999999999</v>
      </c>
      <c r="Y73">
        <v>2.157</v>
      </c>
      <c r="Z73">
        <v>13.762</v>
      </c>
      <c r="AA73">
        <v>152.47216599999999</v>
      </c>
      <c r="AB73">
        <v>1.5330029999999999</v>
      </c>
      <c r="AC73">
        <v>58.781889999999997</v>
      </c>
      <c r="AD73" s="1">
        <v>469</v>
      </c>
      <c r="AE73">
        <v>1</v>
      </c>
      <c r="AF73">
        <v>177</v>
      </c>
      <c r="AG73">
        <v>81</v>
      </c>
      <c r="AH73">
        <v>16.069772</v>
      </c>
      <c r="AI73">
        <v>2755</v>
      </c>
      <c r="AJ73">
        <v>0</v>
      </c>
      <c r="AK73">
        <v>1</v>
      </c>
      <c r="AL73">
        <v>882</v>
      </c>
      <c r="AM73" t="s">
        <v>421</v>
      </c>
      <c r="AN73" t="s">
        <v>973</v>
      </c>
      <c r="AO73">
        <v>678.56399999999996</v>
      </c>
      <c r="AR73" t="s">
        <v>118</v>
      </c>
      <c r="AS73" t="s">
        <v>123</v>
      </c>
      <c r="AT73" t="s">
        <v>298</v>
      </c>
      <c r="AU73" t="s">
        <v>420</v>
      </c>
      <c r="AV73" t="s">
        <v>48</v>
      </c>
      <c r="AW73">
        <v>7</v>
      </c>
      <c r="BB73">
        <v>0.85828789799095018</v>
      </c>
      <c r="BC73" t="s">
        <v>69</v>
      </c>
      <c r="BF73" t="s">
        <v>118</v>
      </c>
      <c r="BG73" t="s">
        <v>123</v>
      </c>
      <c r="BH73" t="s">
        <v>420</v>
      </c>
      <c r="BI73">
        <v>4094</v>
      </c>
      <c r="BJ73">
        <v>7</v>
      </c>
      <c r="BK73" t="s">
        <v>298</v>
      </c>
      <c r="BL73" t="s">
        <v>306</v>
      </c>
      <c r="BM73">
        <v>0.85828789799095018</v>
      </c>
      <c r="BN73" t="s">
        <v>69</v>
      </c>
      <c r="BO73" t="s">
        <v>180</v>
      </c>
      <c r="BP73">
        <v>2450.1930000000002</v>
      </c>
    </row>
    <row r="74" spans="1:68" ht="16.5">
      <c r="A74" s="109" t="str">
        <f t="shared" si="36"/>
        <v>동화운수</v>
      </c>
      <c r="B74" s="110" t="str">
        <f t="shared" si="35"/>
        <v>김창일</v>
      </c>
      <c r="C74" s="111" t="str">
        <f t="shared" si="37"/>
        <v>F</v>
      </c>
      <c r="D74" s="112">
        <f t="shared" si="38"/>
        <v>0.76</v>
      </c>
      <c r="E74" s="113">
        <f t="shared" si="39"/>
        <v>8937</v>
      </c>
      <c r="F74" s="114" t="str">
        <f t="shared" si="40"/>
        <v>45</v>
      </c>
      <c r="G74" s="115" t="str">
        <f t="shared" si="41"/>
        <v>70바1900</v>
      </c>
      <c r="H74" s="116">
        <f t="shared" si="42"/>
        <v>1</v>
      </c>
      <c r="I74" s="117">
        <f t="shared" si="43"/>
        <v>1542.559</v>
      </c>
      <c r="J74" s="118">
        <f t="shared" si="44"/>
        <v>6.0644628027787997E-3</v>
      </c>
      <c r="K74" s="118">
        <f t="shared" si="45"/>
        <v>0.33587961371087854</v>
      </c>
      <c r="L74" s="118">
        <f t="shared" si="46"/>
        <v>0.2839437583910891</v>
      </c>
      <c r="M74" s="119">
        <f t="shared" si="47"/>
        <v>15.82</v>
      </c>
      <c r="N74" s="120">
        <f t="shared" si="48"/>
        <v>0</v>
      </c>
      <c r="O74" s="120">
        <f t="shared" si="49"/>
        <v>10.048238025255436</v>
      </c>
      <c r="P74" s="234">
        <f t="shared" si="50"/>
        <v>0</v>
      </c>
      <c r="Q74" s="235">
        <f t="shared" si="51"/>
        <v>0</v>
      </c>
      <c r="R74" s="235">
        <f t="shared" si="52"/>
        <v>155</v>
      </c>
      <c r="T74">
        <v>507</v>
      </c>
      <c r="U74">
        <v>8937</v>
      </c>
      <c r="V74" t="s">
        <v>422</v>
      </c>
      <c r="W74">
        <v>1542.559</v>
      </c>
      <c r="X74">
        <v>845.69399999999996</v>
      </c>
      <c r="Y74">
        <v>1.8240000000000001</v>
      </c>
      <c r="Z74">
        <v>15.82</v>
      </c>
      <c r="AA74">
        <v>96.322463999999997</v>
      </c>
      <c r="AB74">
        <v>0.584144</v>
      </c>
      <c r="AC74">
        <v>32.352752000000002</v>
      </c>
      <c r="AD74" s="1">
        <v>438</v>
      </c>
      <c r="AE74">
        <v>0</v>
      </c>
      <c r="AF74">
        <v>155</v>
      </c>
      <c r="AG74">
        <v>72</v>
      </c>
      <c r="AH74">
        <v>16.014530000000001</v>
      </c>
      <c r="AI74">
        <v>37.9</v>
      </c>
      <c r="AJ74">
        <v>0</v>
      </c>
      <c r="AK74">
        <v>0</v>
      </c>
      <c r="AL74">
        <v>0</v>
      </c>
      <c r="AM74" t="s">
        <v>423</v>
      </c>
      <c r="AN74" t="s">
        <v>974</v>
      </c>
      <c r="AO74">
        <v>1542.559</v>
      </c>
      <c r="AR74" t="s">
        <v>118</v>
      </c>
      <c r="AS74" t="s">
        <v>122</v>
      </c>
      <c r="AT74" t="s">
        <v>289</v>
      </c>
      <c r="AU74" t="s">
        <v>422</v>
      </c>
      <c r="AV74" t="s">
        <v>48</v>
      </c>
      <c r="AW74">
        <v>1</v>
      </c>
      <c r="BB74">
        <v>0.76</v>
      </c>
      <c r="BC74" t="s">
        <v>70</v>
      </c>
      <c r="BF74" t="s">
        <v>118</v>
      </c>
      <c r="BG74" t="s">
        <v>122</v>
      </c>
      <c r="BH74" t="s">
        <v>422</v>
      </c>
      <c r="BI74">
        <v>8937</v>
      </c>
      <c r="BJ74">
        <v>1</v>
      </c>
      <c r="BK74" t="s">
        <v>289</v>
      </c>
      <c r="BL74" t="s">
        <v>177</v>
      </c>
      <c r="BM74">
        <v>0.76</v>
      </c>
      <c r="BN74" t="s">
        <v>70</v>
      </c>
      <c r="BO74" t="s">
        <v>191</v>
      </c>
      <c r="BP74">
        <v>1542.559</v>
      </c>
    </row>
    <row r="75" spans="1:68" ht="16.5">
      <c r="A75" s="126" t="str">
        <f t="shared" si="36"/>
        <v>동화운수</v>
      </c>
      <c r="B75" s="127" t="str">
        <f t="shared" si="35"/>
        <v>김태경</v>
      </c>
      <c r="C75" s="128" t="str">
        <f t="shared" si="37"/>
        <v>F</v>
      </c>
      <c r="D75" s="129">
        <f t="shared" si="38"/>
        <v>0.75623369271833707</v>
      </c>
      <c r="E75" s="130">
        <f t="shared" si="39"/>
        <v>32</v>
      </c>
      <c r="F75" s="131" t="str">
        <f t="shared" si="40"/>
        <v>급행95</v>
      </c>
      <c r="G75" s="132" t="str">
        <f t="shared" si="41"/>
        <v>70바1864</v>
      </c>
      <c r="H75" s="133">
        <f t="shared" si="42"/>
        <v>3</v>
      </c>
      <c r="I75" s="134">
        <f t="shared" si="43"/>
        <v>3329.848</v>
      </c>
      <c r="J75" s="135">
        <f t="shared" si="44"/>
        <v>3.560203300135064E-2</v>
      </c>
      <c r="K75" s="135">
        <f t="shared" si="45"/>
        <v>0.37549149199524923</v>
      </c>
      <c r="L75" s="135">
        <f t="shared" si="46"/>
        <v>0.11592120721426323</v>
      </c>
      <c r="M75" s="136">
        <f t="shared" si="47"/>
        <v>14.397</v>
      </c>
      <c r="N75" s="137">
        <f t="shared" si="48"/>
        <v>0.12012560333084273</v>
      </c>
      <c r="O75" s="137">
        <f t="shared" si="49"/>
        <v>9.7301738697982607</v>
      </c>
      <c r="P75" s="232">
        <f t="shared" si="50"/>
        <v>19</v>
      </c>
      <c r="Q75" s="233">
        <f t="shared" si="51"/>
        <v>4</v>
      </c>
      <c r="R75" s="233">
        <f t="shared" si="52"/>
        <v>324</v>
      </c>
      <c r="T75">
        <v>507</v>
      </c>
      <c r="U75">
        <v>32</v>
      </c>
      <c r="V75" t="s">
        <v>424</v>
      </c>
      <c r="W75">
        <v>3329.848</v>
      </c>
      <c r="X75">
        <v>1695.2239999999999</v>
      </c>
      <c r="Y75">
        <v>1.964</v>
      </c>
      <c r="Z75">
        <v>14.397</v>
      </c>
      <c r="AA75">
        <v>214.897447</v>
      </c>
      <c r="AB75">
        <v>7.6507860000000001</v>
      </c>
      <c r="AC75">
        <v>80.692162999999994</v>
      </c>
      <c r="AD75" s="1">
        <v>386</v>
      </c>
      <c r="AE75">
        <v>4</v>
      </c>
      <c r="AF75">
        <v>324</v>
      </c>
      <c r="AG75">
        <v>79</v>
      </c>
      <c r="AH75">
        <v>15.495056</v>
      </c>
      <c r="AI75">
        <v>4014.4</v>
      </c>
      <c r="AJ75">
        <v>0</v>
      </c>
      <c r="AK75">
        <v>19</v>
      </c>
      <c r="AL75">
        <v>5154</v>
      </c>
      <c r="AM75" t="s">
        <v>425</v>
      </c>
      <c r="AN75" t="s">
        <v>975</v>
      </c>
      <c r="AO75">
        <v>3032.84</v>
      </c>
      <c r="AR75" t="s">
        <v>118</v>
      </c>
      <c r="AS75" t="s">
        <v>123</v>
      </c>
      <c r="AT75" t="s">
        <v>303</v>
      </c>
      <c r="AU75" t="s">
        <v>424</v>
      </c>
      <c r="AV75" t="s">
        <v>48</v>
      </c>
      <c r="AW75">
        <v>3</v>
      </c>
      <c r="BB75">
        <v>0.75623369271833707</v>
      </c>
      <c r="BC75" t="s">
        <v>70</v>
      </c>
      <c r="BF75" t="s">
        <v>118</v>
      </c>
      <c r="BG75" t="s">
        <v>123</v>
      </c>
      <c r="BH75" t="s">
        <v>424</v>
      </c>
      <c r="BI75">
        <v>32</v>
      </c>
      <c r="BJ75">
        <v>3</v>
      </c>
      <c r="BK75" t="s">
        <v>303</v>
      </c>
      <c r="BL75" t="s">
        <v>304</v>
      </c>
      <c r="BM75">
        <v>0.75623369271833707</v>
      </c>
      <c r="BN75" t="s">
        <v>70</v>
      </c>
      <c r="BO75" t="s">
        <v>191</v>
      </c>
      <c r="BP75">
        <v>3329.848</v>
      </c>
    </row>
    <row r="76" spans="1:68" ht="16.5">
      <c r="A76" s="109" t="str">
        <f t="shared" si="36"/>
        <v>동화운수</v>
      </c>
      <c r="B76" s="110" t="str">
        <f t="shared" si="35"/>
        <v>김태복</v>
      </c>
      <c r="C76" s="111" t="str">
        <f t="shared" si="37"/>
        <v>D</v>
      </c>
      <c r="D76" s="112">
        <f t="shared" si="38"/>
        <v>0.82551149068063889</v>
      </c>
      <c r="E76" s="113">
        <f t="shared" si="39"/>
        <v>6105</v>
      </c>
      <c r="F76" s="114" t="str">
        <f t="shared" si="40"/>
        <v>2</v>
      </c>
      <c r="G76" s="115" t="str">
        <f t="shared" si="41"/>
        <v>70바1922</v>
      </c>
      <c r="H76" s="116">
        <f t="shared" si="42"/>
        <v>4</v>
      </c>
      <c r="I76" s="117">
        <f t="shared" si="43"/>
        <v>4554.6039999999994</v>
      </c>
      <c r="J76" s="118">
        <f t="shared" si="44"/>
        <v>7.5777700139009899E-3</v>
      </c>
      <c r="K76" s="118">
        <f t="shared" si="45"/>
        <v>0.38151900731449373</v>
      </c>
      <c r="L76" s="118">
        <f t="shared" si="46"/>
        <v>0.20945838540518563</v>
      </c>
      <c r="M76" s="119">
        <f t="shared" si="47"/>
        <v>13.59</v>
      </c>
      <c r="N76" s="120">
        <f t="shared" si="48"/>
        <v>0</v>
      </c>
      <c r="O76" s="120">
        <f t="shared" si="49"/>
        <v>19.80413664942111</v>
      </c>
      <c r="P76" s="234">
        <f t="shared" si="50"/>
        <v>4</v>
      </c>
      <c r="Q76" s="235">
        <f t="shared" si="51"/>
        <v>0</v>
      </c>
      <c r="R76" s="235">
        <f t="shared" si="52"/>
        <v>902</v>
      </c>
      <c r="T76">
        <v>507</v>
      </c>
      <c r="U76">
        <v>6105</v>
      </c>
      <c r="V76" t="s">
        <v>426</v>
      </c>
      <c r="W76">
        <v>4554.6040000000003</v>
      </c>
      <c r="X76">
        <v>2316.556</v>
      </c>
      <c r="Y76">
        <v>1.966</v>
      </c>
      <c r="Z76">
        <v>13.59</v>
      </c>
      <c r="AA76">
        <v>311.13322199999999</v>
      </c>
      <c r="AB76">
        <v>2.3576959999999998</v>
      </c>
      <c r="AC76">
        <v>118.703238</v>
      </c>
      <c r="AD76" s="1">
        <v>954</v>
      </c>
      <c r="AE76">
        <v>0</v>
      </c>
      <c r="AF76">
        <v>902</v>
      </c>
      <c r="AG76">
        <v>71</v>
      </c>
      <c r="AH76">
        <v>14.638757999999999</v>
      </c>
      <c r="AI76">
        <v>114.2</v>
      </c>
      <c r="AJ76">
        <v>0</v>
      </c>
      <c r="AK76">
        <v>4</v>
      </c>
      <c r="AL76">
        <v>1898</v>
      </c>
      <c r="AM76" t="s">
        <v>427</v>
      </c>
      <c r="AN76" t="s">
        <v>976</v>
      </c>
      <c r="AO76">
        <v>3886.116</v>
      </c>
      <c r="AR76" t="s">
        <v>118</v>
      </c>
      <c r="AS76" t="s">
        <v>120</v>
      </c>
      <c r="AT76" t="s">
        <v>245</v>
      </c>
      <c r="AU76" t="s">
        <v>426</v>
      </c>
      <c r="AV76" t="s">
        <v>48</v>
      </c>
      <c r="AW76">
        <v>4</v>
      </c>
      <c r="BB76">
        <v>0.82551149068063889</v>
      </c>
      <c r="BC76" t="s">
        <v>67</v>
      </c>
      <c r="BF76" t="s">
        <v>118</v>
      </c>
      <c r="BG76" t="s">
        <v>120</v>
      </c>
      <c r="BH76" t="s">
        <v>426</v>
      </c>
      <c r="BI76">
        <v>6105</v>
      </c>
      <c r="BJ76">
        <v>4</v>
      </c>
      <c r="BK76" t="s">
        <v>245</v>
      </c>
      <c r="BL76" t="s">
        <v>223</v>
      </c>
      <c r="BM76">
        <v>0.82551149068063889</v>
      </c>
      <c r="BN76" t="s">
        <v>67</v>
      </c>
      <c r="BO76" t="s">
        <v>182</v>
      </c>
      <c r="BP76">
        <v>4554.6039999999994</v>
      </c>
    </row>
    <row r="77" spans="1:68" ht="16.5">
      <c r="A77" s="126" t="str">
        <f t="shared" si="36"/>
        <v>동화운수</v>
      </c>
      <c r="B77" s="127" t="str">
        <f t="shared" si="35"/>
        <v>김태영</v>
      </c>
      <c r="C77" s="128" t="str">
        <f t="shared" si="37"/>
        <v>F</v>
      </c>
      <c r="D77" s="129">
        <f t="shared" si="38"/>
        <v>0.72542349291960395</v>
      </c>
      <c r="E77" s="130">
        <f t="shared" si="39"/>
        <v>2464</v>
      </c>
      <c r="F77" s="131" t="str">
        <f t="shared" si="40"/>
        <v>45</v>
      </c>
      <c r="G77" s="132" t="str">
        <f t="shared" si="41"/>
        <v>70바1926</v>
      </c>
      <c r="H77" s="133">
        <f t="shared" si="42"/>
        <v>3</v>
      </c>
      <c r="I77" s="134">
        <f t="shared" si="43"/>
        <v>2110.6869999999999</v>
      </c>
      <c r="J77" s="135">
        <f t="shared" si="44"/>
        <v>1.4262504087885219E-2</v>
      </c>
      <c r="K77" s="135">
        <f t="shared" si="45"/>
        <v>0.31827169488898477</v>
      </c>
      <c r="L77" s="135">
        <f t="shared" si="46"/>
        <v>0.20656781417614267</v>
      </c>
      <c r="M77" s="136">
        <f t="shared" si="47"/>
        <v>14.754</v>
      </c>
      <c r="N77" s="137">
        <f t="shared" si="48"/>
        <v>9.4755878062450755E-2</v>
      </c>
      <c r="O77" s="137">
        <f t="shared" si="49"/>
        <v>15.255696368054572</v>
      </c>
      <c r="P77" s="232">
        <f t="shared" si="50"/>
        <v>4</v>
      </c>
      <c r="Q77" s="233">
        <f t="shared" si="51"/>
        <v>2</v>
      </c>
      <c r="R77" s="233">
        <f t="shared" si="52"/>
        <v>322</v>
      </c>
      <c r="T77">
        <v>507</v>
      </c>
      <c r="U77">
        <v>2464</v>
      </c>
      <c r="V77" t="s">
        <v>428</v>
      </c>
      <c r="W77">
        <v>2110.6869999999999</v>
      </c>
      <c r="X77">
        <v>1164.1679999999999</v>
      </c>
      <c r="Y77">
        <v>1.8129999999999999</v>
      </c>
      <c r="Z77">
        <v>14.754</v>
      </c>
      <c r="AA77">
        <v>134.479681</v>
      </c>
      <c r="AB77">
        <v>1.9180170000000001</v>
      </c>
      <c r="AC77">
        <v>42.801076000000002</v>
      </c>
      <c r="AD77" s="1">
        <v>436</v>
      </c>
      <c r="AE77">
        <v>2</v>
      </c>
      <c r="AF77">
        <v>322</v>
      </c>
      <c r="AG77">
        <v>67</v>
      </c>
      <c r="AH77">
        <v>15.695211</v>
      </c>
      <c r="AI77">
        <v>11.5</v>
      </c>
      <c r="AJ77">
        <v>0</v>
      </c>
      <c r="AK77">
        <v>4</v>
      </c>
      <c r="AL77">
        <v>420</v>
      </c>
      <c r="AM77" t="s">
        <v>429</v>
      </c>
      <c r="AN77" t="s">
        <v>977</v>
      </c>
      <c r="AO77">
        <v>1928.076</v>
      </c>
      <c r="AR77" t="s">
        <v>118</v>
      </c>
      <c r="AS77" t="s">
        <v>122</v>
      </c>
      <c r="AT77" t="s">
        <v>291</v>
      </c>
      <c r="AU77" t="s">
        <v>428</v>
      </c>
      <c r="AV77" t="s">
        <v>48</v>
      </c>
      <c r="AW77">
        <v>3</v>
      </c>
      <c r="BB77">
        <v>0.72542349291960395</v>
      </c>
      <c r="BC77" t="s">
        <v>70</v>
      </c>
      <c r="BF77" t="s">
        <v>118</v>
      </c>
      <c r="BG77" t="s">
        <v>122</v>
      </c>
      <c r="BH77" t="s">
        <v>428</v>
      </c>
      <c r="BI77">
        <v>2464</v>
      </c>
      <c r="BJ77">
        <v>3</v>
      </c>
      <c r="BK77" t="s">
        <v>291</v>
      </c>
      <c r="BL77" t="s">
        <v>288</v>
      </c>
      <c r="BM77">
        <v>0.72542349291960395</v>
      </c>
      <c r="BN77" t="s">
        <v>70</v>
      </c>
      <c r="BO77" t="s">
        <v>191</v>
      </c>
      <c r="BP77">
        <v>2110.6869999999999</v>
      </c>
    </row>
    <row r="78" spans="1:68" ht="16.5">
      <c r="A78" s="109" t="str">
        <f t="shared" si="36"/>
        <v>동화운수</v>
      </c>
      <c r="B78" s="110" t="str">
        <f t="shared" si="35"/>
        <v>김태우</v>
      </c>
      <c r="C78" s="111" t="str">
        <f t="shared" si="37"/>
        <v>F</v>
      </c>
      <c r="D78" s="112">
        <f t="shared" si="38"/>
        <v>0.79890895765100012</v>
      </c>
      <c r="E78" s="113">
        <f t="shared" si="39"/>
        <v>2543</v>
      </c>
      <c r="F78" s="114" t="str">
        <f t="shared" si="40"/>
        <v>10</v>
      </c>
      <c r="G78" s="115" t="str">
        <f t="shared" si="41"/>
        <v>70바1928</v>
      </c>
      <c r="H78" s="116">
        <f t="shared" si="42"/>
        <v>6</v>
      </c>
      <c r="I78" s="117">
        <f t="shared" si="43"/>
        <v>3256.3040000000005</v>
      </c>
      <c r="J78" s="118">
        <f t="shared" si="44"/>
        <v>2.6306122182075689E-2</v>
      </c>
      <c r="K78" s="118">
        <f t="shared" si="45"/>
        <v>0.36383701634381282</v>
      </c>
      <c r="L78" s="118">
        <f t="shared" si="46"/>
        <v>0.15569799379910473</v>
      </c>
      <c r="M78" s="119">
        <f t="shared" si="47"/>
        <v>15.901</v>
      </c>
      <c r="N78" s="120">
        <f t="shared" si="48"/>
        <v>9.2128990413671452E-2</v>
      </c>
      <c r="O78" s="120">
        <f t="shared" si="49"/>
        <v>19.654184621583241</v>
      </c>
      <c r="P78" s="234">
        <f t="shared" si="50"/>
        <v>20</v>
      </c>
      <c r="Q78" s="235">
        <f t="shared" si="51"/>
        <v>3</v>
      </c>
      <c r="R78" s="235">
        <f t="shared" si="52"/>
        <v>640</v>
      </c>
      <c r="T78">
        <v>507</v>
      </c>
      <c r="U78">
        <v>2543</v>
      </c>
      <c r="V78" t="s">
        <v>430</v>
      </c>
      <c r="W78">
        <v>3256.3040000000001</v>
      </c>
      <c r="X78">
        <v>1670.0250000000001</v>
      </c>
      <c r="Y78">
        <v>1.95</v>
      </c>
      <c r="Z78">
        <v>15.901</v>
      </c>
      <c r="AA78">
        <v>212.03075699999999</v>
      </c>
      <c r="AB78">
        <v>5.5777070000000002</v>
      </c>
      <c r="AC78">
        <v>77.144638</v>
      </c>
      <c r="AD78" s="1">
        <v>507</v>
      </c>
      <c r="AE78">
        <v>3</v>
      </c>
      <c r="AF78">
        <v>640</v>
      </c>
      <c r="AG78">
        <v>69</v>
      </c>
      <c r="AH78">
        <v>15.357696000000001</v>
      </c>
      <c r="AI78">
        <v>65.7</v>
      </c>
      <c r="AJ78">
        <v>0</v>
      </c>
      <c r="AK78">
        <v>20</v>
      </c>
      <c r="AL78">
        <v>3514</v>
      </c>
      <c r="AM78" t="s">
        <v>431</v>
      </c>
      <c r="AN78" t="s">
        <v>978</v>
      </c>
      <c r="AO78">
        <v>1261.8620000000001</v>
      </c>
      <c r="AR78" t="s">
        <v>118</v>
      </c>
      <c r="AS78" t="s">
        <v>119</v>
      </c>
      <c r="AT78" t="s">
        <v>209</v>
      </c>
      <c r="AU78" t="s">
        <v>430</v>
      </c>
      <c r="AV78" t="s">
        <v>48</v>
      </c>
      <c r="AW78">
        <v>6</v>
      </c>
      <c r="BB78">
        <v>0.79890895765100012</v>
      </c>
      <c r="BC78" t="s">
        <v>70</v>
      </c>
      <c r="BF78" t="s">
        <v>118</v>
      </c>
      <c r="BG78" t="s">
        <v>119</v>
      </c>
      <c r="BH78" t="s">
        <v>430</v>
      </c>
      <c r="BI78">
        <v>2543</v>
      </c>
      <c r="BJ78">
        <v>6</v>
      </c>
      <c r="BK78" t="s">
        <v>209</v>
      </c>
      <c r="BL78" t="s">
        <v>204</v>
      </c>
      <c r="BM78">
        <v>0.79890895765100012</v>
      </c>
      <c r="BN78" t="s">
        <v>70</v>
      </c>
      <c r="BO78" t="s">
        <v>191</v>
      </c>
      <c r="BP78">
        <v>3256.3040000000005</v>
      </c>
    </row>
    <row r="79" spans="1:68" ht="16.5">
      <c r="A79" s="126" t="str">
        <f t="shared" si="36"/>
        <v>동화운수</v>
      </c>
      <c r="B79" s="127" t="str">
        <f t="shared" si="35"/>
        <v>김태준</v>
      </c>
      <c r="C79" s="128" t="str">
        <f t="shared" si="37"/>
        <v>F</v>
      </c>
      <c r="D79" s="129">
        <f t="shared" si="38"/>
        <v>0.72560000000000002</v>
      </c>
      <c r="E79" s="130">
        <f t="shared" si="39"/>
        <v>8468</v>
      </c>
      <c r="F79" s="131" t="str">
        <f t="shared" si="40"/>
        <v>45</v>
      </c>
      <c r="G79" s="132" t="str">
        <f t="shared" si="41"/>
        <v>70바1895</v>
      </c>
      <c r="H79" s="133">
        <f t="shared" si="42"/>
        <v>1</v>
      </c>
      <c r="I79" s="134">
        <f t="shared" si="43"/>
        <v>2144.201</v>
      </c>
      <c r="J79" s="135">
        <f t="shared" si="44"/>
        <v>1.1976949926197016E-2</v>
      </c>
      <c r="K79" s="135">
        <f t="shared" si="45"/>
        <v>0.37663004406772149</v>
      </c>
      <c r="L79" s="135">
        <f t="shared" si="46"/>
        <v>0.14317687567536813</v>
      </c>
      <c r="M79" s="136">
        <f t="shared" si="47"/>
        <v>16.501999999999999</v>
      </c>
      <c r="N79" s="137">
        <f t="shared" si="48"/>
        <v>0.32646193150735403</v>
      </c>
      <c r="O79" s="137">
        <f t="shared" si="49"/>
        <v>44.165635591066319</v>
      </c>
      <c r="P79" s="232">
        <f t="shared" si="50"/>
        <v>1</v>
      </c>
      <c r="Q79" s="233">
        <f t="shared" si="51"/>
        <v>7</v>
      </c>
      <c r="R79" s="233">
        <f t="shared" si="52"/>
        <v>947</v>
      </c>
      <c r="T79">
        <v>507</v>
      </c>
      <c r="U79">
        <v>8468</v>
      </c>
      <c r="V79" t="s">
        <v>432</v>
      </c>
      <c r="W79">
        <v>2144.201</v>
      </c>
      <c r="X79">
        <v>1182.3240000000001</v>
      </c>
      <c r="Y79">
        <v>1.8140000000000001</v>
      </c>
      <c r="Z79">
        <v>16.501999999999999</v>
      </c>
      <c r="AA79">
        <v>138.27218199999999</v>
      </c>
      <c r="AB79">
        <v>1.6560790000000001</v>
      </c>
      <c r="AC79">
        <v>52.077458</v>
      </c>
      <c r="AD79" s="1">
        <v>307</v>
      </c>
      <c r="AE79">
        <v>7</v>
      </c>
      <c r="AF79">
        <v>947</v>
      </c>
      <c r="AG79">
        <v>71</v>
      </c>
      <c r="AH79">
        <v>15.507103000000001</v>
      </c>
      <c r="AI79">
        <v>55.8</v>
      </c>
      <c r="AJ79">
        <v>0</v>
      </c>
      <c r="AK79">
        <v>1</v>
      </c>
      <c r="AL79">
        <v>24</v>
      </c>
      <c r="AM79" t="s">
        <v>433</v>
      </c>
      <c r="AN79" t="s">
        <v>979</v>
      </c>
      <c r="AO79">
        <v>2144.201</v>
      </c>
      <c r="AR79" t="s">
        <v>118</v>
      </c>
      <c r="AS79" t="s">
        <v>122</v>
      </c>
      <c r="AT79" t="s">
        <v>287</v>
      </c>
      <c r="AU79" t="s">
        <v>432</v>
      </c>
      <c r="AV79" t="s">
        <v>48</v>
      </c>
      <c r="AW79">
        <v>1</v>
      </c>
      <c r="BB79">
        <v>0.72560000000000002</v>
      </c>
      <c r="BC79" t="s">
        <v>70</v>
      </c>
      <c r="BF79" t="s">
        <v>118</v>
      </c>
      <c r="BG79" t="s">
        <v>122</v>
      </c>
      <c r="BH79" t="s">
        <v>432</v>
      </c>
      <c r="BI79">
        <v>8468</v>
      </c>
      <c r="BJ79">
        <v>1</v>
      </c>
      <c r="BK79" t="s">
        <v>287</v>
      </c>
      <c r="BL79" t="s">
        <v>177</v>
      </c>
      <c r="BM79">
        <v>0.72560000000000002</v>
      </c>
      <c r="BN79" t="s">
        <v>70</v>
      </c>
      <c r="BO79" t="s">
        <v>191</v>
      </c>
      <c r="BP79">
        <v>2144.201</v>
      </c>
    </row>
    <row r="80" spans="1:68" ht="16.5">
      <c r="A80" s="109" t="str">
        <f t="shared" si="36"/>
        <v>동화운수</v>
      </c>
      <c r="B80" s="110" t="str">
        <f t="shared" si="35"/>
        <v>김필선</v>
      </c>
      <c r="C80" s="111" t="str">
        <f t="shared" si="37"/>
        <v>F</v>
      </c>
      <c r="D80" s="112">
        <f t="shared" si="38"/>
        <v>0.67461538461538462</v>
      </c>
      <c r="E80" s="113">
        <f t="shared" si="39"/>
        <v>8166</v>
      </c>
      <c r="F80" s="114" t="str">
        <f t="shared" si="40"/>
        <v>급행95</v>
      </c>
      <c r="G80" s="115" t="str">
        <f t="shared" si="41"/>
        <v>70바1914</v>
      </c>
      <c r="H80" s="116">
        <f t="shared" si="42"/>
        <v>1</v>
      </c>
      <c r="I80" s="117">
        <f t="shared" si="43"/>
        <v>2126.52</v>
      </c>
      <c r="J80" s="118">
        <f t="shared" si="44"/>
        <v>1.044597965823058E-2</v>
      </c>
      <c r="K80" s="118">
        <f t="shared" si="45"/>
        <v>0.36437169141032005</v>
      </c>
      <c r="L80" s="118">
        <f t="shared" si="46"/>
        <v>0.29813968361454396</v>
      </c>
      <c r="M80" s="119">
        <f t="shared" si="47"/>
        <v>17.742999999999999</v>
      </c>
      <c r="N80" s="120">
        <f t="shared" si="48"/>
        <v>0</v>
      </c>
      <c r="O80" s="120">
        <f t="shared" si="49"/>
        <v>6.6305513232887536</v>
      </c>
      <c r="P80" s="234">
        <f t="shared" si="50"/>
        <v>1</v>
      </c>
      <c r="Q80" s="235">
        <f t="shared" si="51"/>
        <v>0</v>
      </c>
      <c r="R80" s="235">
        <f t="shared" si="52"/>
        <v>141</v>
      </c>
      <c r="T80">
        <v>507</v>
      </c>
      <c r="U80">
        <v>8166</v>
      </c>
      <c r="V80" t="s">
        <v>434</v>
      </c>
      <c r="W80">
        <v>2126.52</v>
      </c>
      <c r="X80">
        <v>1212.7280000000001</v>
      </c>
      <c r="Y80">
        <v>1.754</v>
      </c>
      <c r="Z80">
        <v>17.742999999999999</v>
      </c>
      <c r="AA80">
        <v>127.025233</v>
      </c>
      <c r="AB80">
        <v>1.3269029999999999</v>
      </c>
      <c r="AC80">
        <v>46.284399000000001</v>
      </c>
      <c r="AD80" s="1">
        <v>634</v>
      </c>
      <c r="AE80">
        <v>0</v>
      </c>
      <c r="AF80">
        <v>141</v>
      </c>
      <c r="AG80">
        <v>71</v>
      </c>
      <c r="AH80">
        <v>16.740925000000001</v>
      </c>
      <c r="AI80">
        <v>1520.5</v>
      </c>
      <c r="AJ80">
        <v>0</v>
      </c>
      <c r="AK80">
        <v>1</v>
      </c>
      <c r="AL80">
        <v>108</v>
      </c>
      <c r="AM80" t="s">
        <v>435</v>
      </c>
      <c r="AN80" t="s">
        <v>980</v>
      </c>
      <c r="AO80">
        <v>2126.52</v>
      </c>
      <c r="AR80" t="s">
        <v>118</v>
      </c>
      <c r="AS80" t="s">
        <v>123</v>
      </c>
      <c r="AT80" t="s">
        <v>306</v>
      </c>
      <c r="AU80" t="s">
        <v>434</v>
      </c>
      <c r="AV80" t="s">
        <v>48</v>
      </c>
      <c r="AW80">
        <v>1</v>
      </c>
      <c r="BB80">
        <v>0.67461538461538462</v>
      </c>
      <c r="BC80" t="s">
        <v>70</v>
      </c>
      <c r="BF80" t="s">
        <v>118</v>
      </c>
      <c r="BG80" t="s">
        <v>123</v>
      </c>
      <c r="BH80" t="s">
        <v>434</v>
      </c>
      <c r="BI80">
        <v>8166</v>
      </c>
      <c r="BJ80">
        <v>1</v>
      </c>
      <c r="BK80" t="s">
        <v>306</v>
      </c>
      <c r="BL80" t="s">
        <v>177</v>
      </c>
      <c r="BM80">
        <v>0.67461538461538462</v>
      </c>
      <c r="BN80" t="s">
        <v>70</v>
      </c>
      <c r="BO80" t="s">
        <v>191</v>
      </c>
      <c r="BP80">
        <v>2126.52</v>
      </c>
    </row>
    <row r="81" spans="1:68" ht="16.5">
      <c r="A81" s="126" t="str">
        <f t="shared" si="36"/>
        <v>동화운수</v>
      </c>
      <c r="B81" s="127" t="str">
        <f t="shared" si="35"/>
        <v>김학열</v>
      </c>
      <c r="C81" s="128" t="str">
        <f t="shared" si="37"/>
        <v>F</v>
      </c>
      <c r="D81" s="129">
        <f t="shared" si="38"/>
        <v>0.73920000000000008</v>
      </c>
      <c r="E81" s="130">
        <f t="shared" si="39"/>
        <v>1556</v>
      </c>
      <c r="F81" s="131" t="str">
        <f t="shared" si="40"/>
        <v>45</v>
      </c>
      <c r="G81" s="132" t="str">
        <f t="shared" si="41"/>
        <v>70바1943</v>
      </c>
      <c r="H81" s="133">
        <f t="shared" si="42"/>
        <v>1</v>
      </c>
      <c r="I81" s="134">
        <f t="shared" si="43"/>
        <v>2574.25</v>
      </c>
      <c r="J81" s="135">
        <f t="shared" si="44"/>
        <v>2.7570998504575665E-2</v>
      </c>
      <c r="K81" s="135">
        <f t="shared" si="45"/>
        <v>0.34657441063834504</v>
      </c>
      <c r="L81" s="135">
        <f t="shared" si="46"/>
        <v>0.19889288142177333</v>
      </c>
      <c r="M81" s="136">
        <f t="shared" si="47"/>
        <v>15.022</v>
      </c>
      <c r="N81" s="137">
        <f t="shared" si="48"/>
        <v>0</v>
      </c>
      <c r="O81" s="137">
        <f t="shared" si="49"/>
        <v>10.410799261920948</v>
      </c>
      <c r="P81" s="232">
        <f t="shared" si="50"/>
        <v>5</v>
      </c>
      <c r="Q81" s="233">
        <f t="shared" si="51"/>
        <v>0</v>
      </c>
      <c r="R81" s="233">
        <f t="shared" si="52"/>
        <v>268</v>
      </c>
      <c r="T81">
        <v>507</v>
      </c>
      <c r="U81">
        <v>1556</v>
      </c>
      <c r="V81" t="s">
        <v>436</v>
      </c>
      <c r="W81">
        <v>2574.25</v>
      </c>
      <c r="X81">
        <v>1393.0909999999999</v>
      </c>
      <c r="Y81">
        <v>1.8480000000000001</v>
      </c>
      <c r="Z81">
        <v>15.022</v>
      </c>
      <c r="AA81">
        <v>169.83273199999999</v>
      </c>
      <c r="AB81">
        <v>4.6824579999999996</v>
      </c>
      <c r="AC81">
        <v>58.859679</v>
      </c>
      <c r="AD81" s="1">
        <v>512</v>
      </c>
      <c r="AE81">
        <v>0</v>
      </c>
      <c r="AF81">
        <v>268</v>
      </c>
      <c r="AG81">
        <v>68</v>
      </c>
      <c r="AH81">
        <v>15.157560999999999</v>
      </c>
      <c r="AI81">
        <v>42.2</v>
      </c>
      <c r="AJ81">
        <v>0</v>
      </c>
      <c r="AK81">
        <v>5</v>
      </c>
      <c r="AL81">
        <v>1347</v>
      </c>
      <c r="AM81" t="s">
        <v>437</v>
      </c>
      <c r="AN81" t="s">
        <v>981</v>
      </c>
      <c r="AO81">
        <v>2574.25</v>
      </c>
      <c r="AR81" t="s">
        <v>118</v>
      </c>
      <c r="AS81" t="s">
        <v>122</v>
      </c>
      <c r="AT81" t="s">
        <v>294</v>
      </c>
      <c r="AU81" t="s">
        <v>436</v>
      </c>
      <c r="AV81" t="s">
        <v>48</v>
      </c>
      <c r="AW81">
        <v>1</v>
      </c>
      <c r="BB81">
        <v>0.73920000000000008</v>
      </c>
      <c r="BC81" t="s">
        <v>70</v>
      </c>
      <c r="BF81" t="s">
        <v>118</v>
      </c>
      <c r="BG81" t="s">
        <v>122</v>
      </c>
      <c r="BH81" t="s">
        <v>436</v>
      </c>
      <c r="BI81">
        <v>1556</v>
      </c>
      <c r="BJ81">
        <v>1</v>
      </c>
      <c r="BK81" t="s">
        <v>294</v>
      </c>
      <c r="BL81" t="s">
        <v>177</v>
      </c>
      <c r="BM81">
        <v>0.73920000000000008</v>
      </c>
      <c r="BN81" t="s">
        <v>70</v>
      </c>
      <c r="BO81" t="s">
        <v>191</v>
      </c>
      <c r="BP81">
        <v>2574.25</v>
      </c>
    </row>
    <row r="82" spans="1:68" ht="16.5">
      <c r="A82" s="109" t="str">
        <f t="shared" si="36"/>
        <v>동화운수</v>
      </c>
      <c r="B82" s="110" t="str">
        <f t="shared" si="35"/>
        <v>김한우</v>
      </c>
      <c r="C82" s="111" t="str">
        <f t="shared" si="37"/>
        <v>C</v>
      </c>
      <c r="D82" s="112">
        <f t="shared" si="38"/>
        <v>0.854685807044407</v>
      </c>
      <c r="E82" s="113">
        <f t="shared" si="39"/>
        <v>8367</v>
      </c>
      <c r="F82" s="114" t="str">
        <f t="shared" si="40"/>
        <v>45</v>
      </c>
      <c r="G82" s="115" t="str">
        <f t="shared" si="41"/>
        <v>70바1946</v>
      </c>
      <c r="H82" s="116">
        <f t="shared" si="42"/>
        <v>2</v>
      </c>
      <c r="I82" s="117">
        <f t="shared" si="43"/>
        <v>1889.7360000000001</v>
      </c>
      <c r="J82" s="118">
        <f t="shared" si="44"/>
        <v>1.1252480682238161E-2</v>
      </c>
      <c r="K82" s="118">
        <f t="shared" si="45"/>
        <v>0.32032950324718373</v>
      </c>
      <c r="L82" s="118">
        <f t="shared" si="46"/>
        <v>0.18362353259926253</v>
      </c>
      <c r="M82" s="119">
        <f t="shared" si="47"/>
        <v>13.8</v>
      </c>
      <c r="N82" s="120">
        <f t="shared" si="48"/>
        <v>0</v>
      </c>
      <c r="O82" s="120">
        <f t="shared" si="49"/>
        <v>4.9213223434384483</v>
      </c>
      <c r="P82" s="234">
        <f t="shared" si="50"/>
        <v>1</v>
      </c>
      <c r="Q82" s="235">
        <f t="shared" si="51"/>
        <v>0</v>
      </c>
      <c r="R82" s="235">
        <f t="shared" si="52"/>
        <v>93</v>
      </c>
      <c r="T82">
        <v>507</v>
      </c>
      <c r="U82">
        <v>8367</v>
      </c>
      <c r="V82" t="s">
        <v>438</v>
      </c>
      <c r="W82">
        <v>1889.7360000000001</v>
      </c>
      <c r="X82">
        <v>962.09400000000005</v>
      </c>
      <c r="Y82">
        <v>1.964</v>
      </c>
      <c r="Z82">
        <v>13.8</v>
      </c>
      <c r="AA82">
        <v>120.414959</v>
      </c>
      <c r="AB82">
        <v>1.354967</v>
      </c>
      <c r="AC82">
        <v>38.572463999999997</v>
      </c>
      <c r="AD82" s="1">
        <v>347</v>
      </c>
      <c r="AE82">
        <v>0</v>
      </c>
      <c r="AF82">
        <v>93</v>
      </c>
      <c r="AG82">
        <v>72</v>
      </c>
      <c r="AH82">
        <v>15.693531</v>
      </c>
      <c r="AI82">
        <v>82.1</v>
      </c>
      <c r="AJ82">
        <v>0</v>
      </c>
      <c r="AK82">
        <v>1</v>
      </c>
      <c r="AL82">
        <v>168</v>
      </c>
      <c r="AM82" t="s">
        <v>439</v>
      </c>
      <c r="AN82" t="s">
        <v>982</v>
      </c>
      <c r="AO82">
        <v>1780.971</v>
      </c>
      <c r="AR82" t="s">
        <v>118</v>
      </c>
      <c r="AS82" t="s">
        <v>122</v>
      </c>
      <c r="AT82" t="s">
        <v>296</v>
      </c>
      <c r="AU82" t="s">
        <v>438</v>
      </c>
      <c r="AV82" t="s">
        <v>48</v>
      </c>
      <c r="AW82">
        <v>2</v>
      </c>
      <c r="BB82">
        <v>0.854685807044407</v>
      </c>
      <c r="BC82" t="s">
        <v>69</v>
      </c>
      <c r="BF82" t="s">
        <v>118</v>
      </c>
      <c r="BG82" t="s">
        <v>122</v>
      </c>
      <c r="BH82" t="s">
        <v>438</v>
      </c>
      <c r="BI82">
        <v>8367</v>
      </c>
      <c r="BJ82">
        <v>2</v>
      </c>
      <c r="BK82" t="s">
        <v>296</v>
      </c>
      <c r="BL82" t="s">
        <v>271</v>
      </c>
      <c r="BM82">
        <v>0.854685807044407</v>
      </c>
      <c r="BN82" t="s">
        <v>69</v>
      </c>
      <c r="BO82" t="s">
        <v>180</v>
      </c>
      <c r="BP82">
        <v>1889.7360000000001</v>
      </c>
    </row>
    <row r="83" spans="1:68" ht="16.5">
      <c r="A83" s="126" t="str">
        <f t="shared" si="36"/>
        <v>동화운수</v>
      </c>
      <c r="B83" s="127" t="str">
        <f t="shared" si="35"/>
        <v>김훈태</v>
      </c>
      <c r="C83" s="128" t="str">
        <f t="shared" si="37"/>
        <v>D</v>
      </c>
      <c r="D83" s="129">
        <f t="shared" si="38"/>
        <v>0.83161066121849747</v>
      </c>
      <c r="E83" s="130">
        <f t="shared" si="39"/>
        <v>6178</v>
      </c>
      <c r="F83" s="131" t="str">
        <f t="shared" si="40"/>
        <v>2</v>
      </c>
      <c r="G83" s="132" t="str">
        <f t="shared" si="41"/>
        <v>70바1945</v>
      </c>
      <c r="H83" s="133">
        <f t="shared" si="42"/>
        <v>2</v>
      </c>
      <c r="I83" s="134">
        <f t="shared" si="43"/>
        <v>2027.3109999999999</v>
      </c>
      <c r="J83" s="135">
        <f t="shared" si="44"/>
        <v>1.6183295563959067E-2</v>
      </c>
      <c r="K83" s="135">
        <f t="shared" si="45"/>
        <v>0.35168738505800901</v>
      </c>
      <c r="L83" s="135">
        <f t="shared" si="46"/>
        <v>0.20125180596366321</v>
      </c>
      <c r="M83" s="136">
        <f t="shared" si="47"/>
        <v>14.311</v>
      </c>
      <c r="N83" s="137">
        <f t="shared" si="48"/>
        <v>0</v>
      </c>
      <c r="O83" s="137">
        <f t="shared" si="49"/>
        <v>8.2868390690920144</v>
      </c>
      <c r="P83" s="232">
        <f t="shared" si="50"/>
        <v>1</v>
      </c>
      <c r="Q83" s="233">
        <f t="shared" si="51"/>
        <v>0</v>
      </c>
      <c r="R83" s="233">
        <f t="shared" si="52"/>
        <v>168</v>
      </c>
      <c r="T83">
        <v>507</v>
      </c>
      <c r="U83">
        <v>6178</v>
      </c>
      <c r="V83" t="s">
        <v>440</v>
      </c>
      <c r="W83">
        <v>2027.3109999999999</v>
      </c>
      <c r="X83">
        <v>1105.425</v>
      </c>
      <c r="Y83">
        <v>1.8340000000000001</v>
      </c>
      <c r="Z83">
        <v>14.311</v>
      </c>
      <c r="AA83">
        <v>137.86302000000001</v>
      </c>
      <c r="AB83">
        <v>2.2310780000000001</v>
      </c>
      <c r="AC83">
        <v>48.484684999999999</v>
      </c>
      <c r="AD83" s="1">
        <v>408</v>
      </c>
      <c r="AE83">
        <v>0</v>
      </c>
      <c r="AF83">
        <v>168</v>
      </c>
      <c r="AG83">
        <v>74</v>
      </c>
      <c r="AH83">
        <v>14.705254999999999</v>
      </c>
      <c r="AI83">
        <v>164</v>
      </c>
      <c r="AJ83">
        <v>0</v>
      </c>
      <c r="AK83">
        <v>1</v>
      </c>
      <c r="AL83">
        <v>349</v>
      </c>
      <c r="AM83" t="s">
        <v>441</v>
      </c>
      <c r="AN83" t="s">
        <v>983</v>
      </c>
      <c r="AO83">
        <v>1808.913</v>
      </c>
      <c r="AR83" t="s">
        <v>118</v>
      </c>
      <c r="AS83" t="s">
        <v>120</v>
      </c>
      <c r="AT83" t="s">
        <v>250</v>
      </c>
      <c r="AU83" t="s">
        <v>440</v>
      </c>
      <c r="AV83" t="s">
        <v>48</v>
      </c>
      <c r="AW83">
        <v>2</v>
      </c>
      <c r="BB83">
        <v>0.83161066121849747</v>
      </c>
      <c r="BC83" t="s">
        <v>67</v>
      </c>
      <c r="BF83" t="s">
        <v>118</v>
      </c>
      <c r="BG83" t="s">
        <v>120</v>
      </c>
      <c r="BH83" t="s">
        <v>440</v>
      </c>
      <c r="BI83">
        <v>6178</v>
      </c>
      <c r="BJ83">
        <v>2</v>
      </c>
      <c r="BK83" t="s">
        <v>250</v>
      </c>
      <c r="BL83" t="s">
        <v>218</v>
      </c>
      <c r="BM83">
        <v>0.83161066121849747</v>
      </c>
      <c r="BN83" t="s">
        <v>67</v>
      </c>
      <c r="BO83" t="s">
        <v>182</v>
      </c>
      <c r="BP83">
        <v>2027.3109999999999</v>
      </c>
    </row>
    <row r="84" spans="1:68" ht="16.5">
      <c r="A84" s="109" t="str">
        <f t="shared" si="36"/>
        <v>동화운수</v>
      </c>
      <c r="B84" s="110" t="str">
        <f t="shared" si="35"/>
        <v>나병삼</v>
      </c>
      <c r="C84" s="111" t="str">
        <f t="shared" si="37"/>
        <v>S</v>
      </c>
      <c r="D84" s="112">
        <f t="shared" si="38"/>
        <v>1.016257467817433</v>
      </c>
      <c r="E84" s="113">
        <f t="shared" si="39"/>
        <v>7317</v>
      </c>
      <c r="F84" s="114" t="str">
        <f t="shared" si="40"/>
        <v>45</v>
      </c>
      <c r="G84" s="115" t="str">
        <f t="shared" si="41"/>
        <v>70바1827</v>
      </c>
      <c r="H84" s="116">
        <f t="shared" si="42"/>
        <v>12</v>
      </c>
      <c r="I84" s="117">
        <f t="shared" si="43"/>
        <v>2574.1669999999995</v>
      </c>
      <c r="J84" s="118">
        <f t="shared" si="44"/>
        <v>3.2458565595025629E-3</v>
      </c>
      <c r="K84" s="118">
        <f t="shared" si="45"/>
        <v>0.28086937433303705</v>
      </c>
      <c r="L84" s="118">
        <f t="shared" si="46"/>
        <v>8.7795391674277565E-2</v>
      </c>
      <c r="M84" s="119">
        <f t="shared" si="47"/>
        <v>8.8019999999999996</v>
      </c>
      <c r="N84" s="120">
        <f t="shared" si="48"/>
        <v>0</v>
      </c>
      <c r="O84" s="120">
        <f t="shared" si="49"/>
        <v>1.8258333666774533</v>
      </c>
      <c r="P84" s="234">
        <f t="shared" si="50"/>
        <v>1</v>
      </c>
      <c r="Q84" s="235">
        <f t="shared" si="51"/>
        <v>0</v>
      </c>
      <c r="R84" s="235">
        <f t="shared" si="52"/>
        <v>47</v>
      </c>
      <c r="T84">
        <v>507</v>
      </c>
      <c r="U84">
        <v>7317</v>
      </c>
      <c r="V84" t="s">
        <v>442</v>
      </c>
      <c r="W84">
        <v>2574.1669999999999</v>
      </c>
      <c r="X84">
        <v>1079.8920000000001</v>
      </c>
      <c r="Y84">
        <v>2.3839999999999999</v>
      </c>
      <c r="Z84">
        <v>8.8019999999999996</v>
      </c>
      <c r="AA84">
        <v>162.32910799999999</v>
      </c>
      <c r="AB84">
        <v>0.52689699999999995</v>
      </c>
      <c r="AC84">
        <v>45.593274999999998</v>
      </c>
      <c r="AD84" s="1">
        <v>226</v>
      </c>
      <c r="AE84">
        <v>0</v>
      </c>
      <c r="AF84">
        <v>47</v>
      </c>
      <c r="AG84">
        <v>70</v>
      </c>
      <c r="AH84">
        <v>15.857704</v>
      </c>
      <c r="AI84">
        <v>25.6</v>
      </c>
      <c r="AJ84">
        <v>0</v>
      </c>
      <c r="AK84">
        <v>1</v>
      </c>
      <c r="AL84">
        <v>595</v>
      </c>
      <c r="AM84" t="s">
        <v>443</v>
      </c>
      <c r="AN84" t="s">
        <v>984</v>
      </c>
      <c r="AO84">
        <v>472.33800000000002</v>
      </c>
      <c r="AR84" t="s">
        <v>118</v>
      </c>
      <c r="AS84" t="s">
        <v>122</v>
      </c>
      <c r="AT84" t="s">
        <v>268</v>
      </c>
      <c r="AU84" t="s">
        <v>442</v>
      </c>
      <c r="AV84" t="s">
        <v>48</v>
      </c>
      <c r="AW84">
        <v>12</v>
      </c>
      <c r="BB84">
        <v>1.016257467817433</v>
      </c>
      <c r="BC84" t="s">
        <v>71</v>
      </c>
      <c r="BF84" t="s">
        <v>118</v>
      </c>
      <c r="BG84" t="s">
        <v>122</v>
      </c>
      <c r="BH84" t="s">
        <v>442</v>
      </c>
      <c r="BI84">
        <v>7317</v>
      </c>
      <c r="BJ84">
        <v>12</v>
      </c>
      <c r="BK84" t="s">
        <v>268</v>
      </c>
      <c r="BL84" t="s">
        <v>804</v>
      </c>
      <c r="BM84">
        <v>1.016257467817433</v>
      </c>
      <c r="BN84" t="s">
        <v>71</v>
      </c>
      <c r="BO84" t="s">
        <v>179</v>
      </c>
      <c r="BP84">
        <v>2574.1669999999995</v>
      </c>
    </row>
    <row r="85" spans="1:68" ht="16.5">
      <c r="A85" s="126" t="str">
        <f t="shared" si="36"/>
        <v>동화운수</v>
      </c>
      <c r="B85" s="127" t="str">
        <f t="shared" si="35"/>
        <v>나성엽</v>
      </c>
      <c r="C85" s="128" t="str">
        <f t="shared" si="37"/>
        <v>D</v>
      </c>
      <c r="D85" s="129">
        <f t="shared" si="38"/>
        <v>0.81199648414574388</v>
      </c>
      <c r="E85" s="130">
        <f t="shared" si="39"/>
        <v>2395</v>
      </c>
      <c r="F85" s="131" t="str">
        <f t="shared" si="40"/>
        <v>10</v>
      </c>
      <c r="G85" s="132" t="str">
        <f t="shared" si="41"/>
        <v>70바1924</v>
      </c>
      <c r="H85" s="133">
        <f t="shared" si="42"/>
        <v>2</v>
      </c>
      <c r="I85" s="134">
        <f t="shared" si="43"/>
        <v>3406.0569999999998</v>
      </c>
      <c r="J85" s="135">
        <f t="shared" si="44"/>
        <v>1.5161548649124022E-2</v>
      </c>
      <c r="K85" s="135">
        <f t="shared" si="45"/>
        <v>0.36814150899648718</v>
      </c>
      <c r="L85" s="135">
        <f t="shared" si="46"/>
        <v>6.7526761883315523E-2</v>
      </c>
      <c r="M85" s="136">
        <f t="shared" si="47"/>
        <v>13.318</v>
      </c>
      <c r="N85" s="137">
        <f t="shared" si="48"/>
        <v>0.23487569350718443</v>
      </c>
      <c r="O85" s="137">
        <f t="shared" si="49"/>
        <v>34.761602639063291</v>
      </c>
      <c r="P85" s="232">
        <f t="shared" si="50"/>
        <v>14</v>
      </c>
      <c r="Q85" s="233">
        <f t="shared" si="51"/>
        <v>8</v>
      </c>
      <c r="R85" s="233">
        <f t="shared" si="52"/>
        <v>1184</v>
      </c>
      <c r="T85">
        <v>507</v>
      </c>
      <c r="U85">
        <v>2395</v>
      </c>
      <c r="V85" t="s">
        <v>444</v>
      </c>
      <c r="W85">
        <v>3406.0569999999998</v>
      </c>
      <c r="X85">
        <v>1677.9690000000001</v>
      </c>
      <c r="Y85">
        <v>2.0299999999999998</v>
      </c>
      <c r="Z85">
        <v>13.318</v>
      </c>
      <c r="AA85">
        <v>224.96158399999999</v>
      </c>
      <c r="AB85">
        <v>3.4107660000000002</v>
      </c>
      <c r="AC85">
        <v>82.817696999999995</v>
      </c>
      <c r="AD85" s="1">
        <v>230</v>
      </c>
      <c r="AE85">
        <v>8</v>
      </c>
      <c r="AF85">
        <v>1184</v>
      </c>
      <c r="AG85">
        <v>71</v>
      </c>
      <c r="AH85">
        <v>15.140616</v>
      </c>
      <c r="AI85">
        <v>353.4</v>
      </c>
      <c r="AJ85">
        <v>0</v>
      </c>
      <c r="AK85">
        <v>14</v>
      </c>
      <c r="AL85">
        <v>2128</v>
      </c>
      <c r="AM85" t="s">
        <v>445</v>
      </c>
      <c r="AN85" t="s">
        <v>985</v>
      </c>
      <c r="AO85">
        <v>3161.6979999999999</v>
      </c>
      <c r="AR85" t="s">
        <v>118</v>
      </c>
      <c r="AS85" t="s">
        <v>119</v>
      </c>
      <c r="AT85" t="s">
        <v>207</v>
      </c>
      <c r="AU85" t="s">
        <v>444</v>
      </c>
      <c r="AV85" t="s">
        <v>48</v>
      </c>
      <c r="AW85">
        <v>2</v>
      </c>
      <c r="BB85">
        <v>0.81199648414574388</v>
      </c>
      <c r="BC85" t="s">
        <v>67</v>
      </c>
      <c r="BF85" t="s">
        <v>118</v>
      </c>
      <c r="BG85" t="s">
        <v>119</v>
      </c>
      <c r="BH85" t="s">
        <v>444</v>
      </c>
      <c r="BI85">
        <v>2395</v>
      </c>
      <c r="BJ85">
        <v>2</v>
      </c>
      <c r="BK85" t="s">
        <v>207</v>
      </c>
      <c r="BL85" t="s">
        <v>200</v>
      </c>
      <c r="BM85">
        <v>0.81199648414574388</v>
      </c>
      <c r="BN85" t="s">
        <v>67</v>
      </c>
      <c r="BO85" t="s">
        <v>182</v>
      </c>
      <c r="BP85">
        <v>3406.0569999999998</v>
      </c>
    </row>
    <row r="86" spans="1:68" ht="16.5">
      <c r="A86" s="109" t="str">
        <f t="shared" si="36"/>
        <v>동화운수</v>
      </c>
      <c r="B86" s="110" t="str">
        <f t="shared" si="35"/>
        <v>나호진</v>
      </c>
      <c r="C86" s="111" t="str">
        <f t="shared" si="37"/>
        <v>F</v>
      </c>
      <c r="D86" s="112">
        <f t="shared" si="38"/>
        <v>0.75236925687115819</v>
      </c>
      <c r="E86" s="113">
        <f t="shared" si="39"/>
        <v>5469</v>
      </c>
      <c r="F86" s="114" t="str">
        <f t="shared" si="40"/>
        <v>2-1</v>
      </c>
      <c r="G86" s="115" t="str">
        <f t="shared" si="41"/>
        <v>70바1866</v>
      </c>
      <c r="H86" s="116">
        <f t="shared" si="42"/>
        <v>11</v>
      </c>
      <c r="I86" s="117">
        <f t="shared" si="43"/>
        <v>2007.2170000000001</v>
      </c>
      <c r="J86" s="118">
        <f t="shared" si="44"/>
        <v>1.4699066467142785E-2</v>
      </c>
      <c r="K86" s="118">
        <f t="shared" si="45"/>
        <v>0.35635642609341295</v>
      </c>
      <c r="L86" s="118">
        <f t="shared" si="46"/>
        <v>0.11359011008774836</v>
      </c>
      <c r="M86" s="119">
        <f t="shared" si="47"/>
        <v>15.641999999999999</v>
      </c>
      <c r="N86" s="120">
        <f t="shared" si="48"/>
        <v>9.9640447445393299E-2</v>
      </c>
      <c r="O86" s="120">
        <f t="shared" si="49"/>
        <v>16.789415394548769</v>
      </c>
      <c r="P86" s="234">
        <f t="shared" si="50"/>
        <v>31</v>
      </c>
      <c r="Q86" s="235">
        <f t="shared" si="51"/>
        <v>2</v>
      </c>
      <c r="R86" s="235">
        <f t="shared" si="52"/>
        <v>337</v>
      </c>
      <c r="T86">
        <v>507</v>
      </c>
      <c r="U86">
        <v>5469</v>
      </c>
      <c r="V86" t="s">
        <v>748</v>
      </c>
      <c r="W86">
        <v>2007.2170000000001</v>
      </c>
      <c r="X86">
        <v>1097.9649999999999</v>
      </c>
      <c r="Y86">
        <v>1.8280000000000001</v>
      </c>
      <c r="Z86">
        <v>15.641999999999999</v>
      </c>
      <c r="AA86">
        <v>130.08968999999999</v>
      </c>
      <c r="AB86">
        <v>1.9121969999999999</v>
      </c>
      <c r="AC86">
        <v>46.358297</v>
      </c>
      <c r="AD86" s="1">
        <v>228</v>
      </c>
      <c r="AE86">
        <v>2</v>
      </c>
      <c r="AF86">
        <v>337</v>
      </c>
      <c r="AG86">
        <v>67</v>
      </c>
      <c r="AH86">
        <v>15.429485</v>
      </c>
      <c r="AI86">
        <v>356</v>
      </c>
      <c r="AJ86">
        <v>0</v>
      </c>
      <c r="AK86">
        <v>31</v>
      </c>
      <c r="AL86">
        <v>11982</v>
      </c>
      <c r="AM86" t="s">
        <v>750</v>
      </c>
      <c r="AN86" t="s">
        <v>986</v>
      </c>
      <c r="AO86">
        <v>902.6</v>
      </c>
      <c r="AR86" t="s">
        <v>118</v>
      </c>
      <c r="AS86" t="s">
        <v>121</v>
      </c>
      <c r="AT86" t="s">
        <v>254</v>
      </c>
      <c r="AU86" t="s">
        <v>748</v>
      </c>
      <c r="AV86" t="s">
        <v>48</v>
      </c>
      <c r="AW86">
        <v>11</v>
      </c>
      <c r="BB86">
        <v>0.75236925687115819</v>
      </c>
      <c r="BC86" t="s">
        <v>70</v>
      </c>
      <c r="BF86" t="s">
        <v>118</v>
      </c>
      <c r="BG86" t="s">
        <v>121</v>
      </c>
      <c r="BH86" t="s">
        <v>748</v>
      </c>
      <c r="BI86">
        <v>5469</v>
      </c>
      <c r="BJ86">
        <v>11</v>
      </c>
      <c r="BK86" t="s">
        <v>254</v>
      </c>
      <c r="BL86" t="s">
        <v>773</v>
      </c>
      <c r="BM86">
        <v>0.75236925687115819</v>
      </c>
      <c r="BN86" t="s">
        <v>70</v>
      </c>
      <c r="BO86" t="s">
        <v>191</v>
      </c>
      <c r="BP86">
        <v>2007.2170000000001</v>
      </c>
    </row>
    <row r="87" spans="1:68" ht="16.5">
      <c r="A87" s="126" t="str">
        <f t="shared" si="36"/>
        <v>동화운수</v>
      </c>
      <c r="B87" s="127" t="str">
        <f t="shared" si="35"/>
        <v>남권우</v>
      </c>
      <c r="C87" s="128" t="str">
        <f t="shared" si="37"/>
        <v>A</v>
      </c>
      <c r="D87" s="129">
        <f t="shared" si="38"/>
        <v>0.97119999999999995</v>
      </c>
      <c r="E87" s="130">
        <f t="shared" si="39"/>
        <v>4641</v>
      </c>
      <c r="F87" s="131" t="str">
        <f t="shared" si="40"/>
        <v>45</v>
      </c>
      <c r="G87" s="132" t="str">
        <f t="shared" si="41"/>
        <v>70바1842</v>
      </c>
      <c r="H87" s="133">
        <f t="shared" si="42"/>
        <v>1</v>
      </c>
      <c r="I87" s="134">
        <f t="shared" si="43"/>
        <v>2511.9050000000002</v>
      </c>
      <c r="J87" s="135">
        <f t="shared" si="44"/>
        <v>3.8431316117559177E-3</v>
      </c>
      <c r="K87" s="135">
        <f t="shared" si="45"/>
        <v>0.28619462499320081</v>
      </c>
      <c r="L87" s="135">
        <f t="shared" si="46"/>
        <v>0.19387675887424086</v>
      </c>
      <c r="M87" s="136">
        <f t="shared" si="47"/>
        <v>9.2919999999999998</v>
      </c>
      <c r="N87" s="137">
        <f t="shared" si="48"/>
        <v>7.9620845533569143E-2</v>
      </c>
      <c r="O87" s="137">
        <f t="shared" si="49"/>
        <v>1.3137439513038909</v>
      </c>
      <c r="P87" s="232">
        <f t="shared" si="50"/>
        <v>0</v>
      </c>
      <c r="Q87" s="233">
        <f t="shared" si="51"/>
        <v>2</v>
      </c>
      <c r="R87" s="233">
        <f t="shared" si="52"/>
        <v>33</v>
      </c>
      <c r="T87">
        <v>507</v>
      </c>
      <c r="U87">
        <v>4641</v>
      </c>
      <c r="V87" t="s">
        <v>446</v>
      </c>
      <c r="W87">
        <v>2511.9050000000002</v>
      </c>
      <c r="X87">
        <v>1034.5029999999999</v>
      </c>
      <c r="Y87">
        <v>2.4279999999999999</v>
      </c>
      <c r="Z87">
        <v>9.2919999999999998</v>
      </c>
      <c r="AA87">
        <v>150.256889</v>
      </c>
      <c r="AB87">
        <v>0.577457</v>
      </c>
      <c r="AC87">
        <v>43.002713999999997</v>
      </c>
      <c r="AD87" s="1">
        <v>487</v>
      </c>
      <c r="AE87">
        <v>2</v>
      </c>
      <c r="AF87">
        <v>33</v>
      </c>
      <c r="AG87">
        <v>72</v>
      </c>
      <c r="AH87">
        <v>16.717403000000001</v>
      </c>
      <c r="AI87">
        <v>154.80000000000001</v>
      </c>
      <c r="AJ87">
        <v>0</v>
      </c>
      <c r="AK87">
        <v>0</v>
      </c>
      <c r="AL87">
        <v>0</v>
      </c>
      <c r="AM87" t="s">
        <v>447</v>
      </c>
      <c r="AN87" t="s">
        <v>987</v>
      </c>
      <c r="AO87">
        <v>2511.9050000000002</v>
      </c>
      <c r="AR87" t="s">
        <v>118</v>
      </c>
      <c r="AS87" t="s">
        <v>122</v>
      </c>
      <c r="AT87" t="s">
        <v>272</v>
      </c>
      <c r="AU87" t="s">
        <v>446</v>
      </c>
      <c r="AV87" t="s">
        <v>48</v>
      </c>
      <c r="AW87">
        <v>1</v>
      </c>
      <c r="BB87">
        <v>0.97119999999999995</v>
      </c>
      <c r="BC87" t="s">
        <v>66</v>
      </c>
      <c r="BF87" t="s">
        <v>118</v>
      </c>
      <c r="BG87" t="s">
        <v>122</v>
      </c>
      <c r="BH87" t="s">
        <v>446</v>
      </c>
      <c r="BI87">
        <v>4641</v>
      </c>
      <c r="BJ87">
        <v>1</v>
      </c>
      <c r="BK87" t="s">
        <v>272</v>
      </c>
      <c r="BL87" t="s">
        <v>177</v>
      </c>
      <c r="BM87">
        <v>0.97119999999999995</v>
      </c>
      <c r="BN87" t="s">
        <v>66</v>
      </c>
      <c r="BO87" t="s">
        <v>181</v>
      </c>
      <c r="BP87">
        <v>2511.9050000000002</v>
      </c>
    </row>
    <row r="88" spans="1:68" ht="16.5">
      <c r="A88" s="109" t="str">
        <f t="shared" ref="A88:A111" si="53">BF88</f>
        <v>동화운수</v>
      </c>
      <c r="B88" s="110" t="str">
        <f t="shared" si="35"/>
        <v>노남지</v>
      </c>
      <c r="C88" s="111" t="str">
        <f t="shared" ref="C88:C111" si="54">BN88</f>
        <v>D</v>
      </c>
      <c r="D88" s="112">
        <f t="shared" ref="D88:D111" si="55">BM88</f>
        <v>0.82861330318509685</v>
      </c>
      <c r="E88" s="113">
        <f t="shared" ref="E88:E111" si="56">U88</f>
        <v>9988</v>
      </c>
      <c r="F88" s="114" t="str">
        <f t="shared" ref="F88:F111" si="57">BG88</f>
        <v>2</v>
      </c>
      <c r="G88" s="115" t="str">
        <f t="shared" ref="G88:G111" si="58">BK88</f>
        <v>70바1892</v>
      </c>
      <c r="H88" s="116">
        <f t="shared" ref="H88:H111" si="59">BJ88</f>
        <v>4</v>
      </c>
      <c r="I88" s="117">
        <f t="shared" ref="I88:I111" si="60">BP88</f>
        <v>3434.4080000000004</v>
      </c>
      <c r="J88" s="118">
        <f t="shared" ref="J88:J111" si="61">AB88/AA88</f>
        <v>2.7244768244456607E-2</v>
      </c>
      <c r="K88" s="118">
        <f t="shared" ref="K88:K111" si="62">AC88/AA88</f>
        <v>0.35050012569198502</v>
      </c>
      <c r="L88" s="118">
        <f t="shared" ref="L88:L111" si="63">AD88/I88</f>
        <v>0.24371012413201923</v>
      </c>
      <c r="M88" s="119">
        <f t="shared" ref="M88:M111" si="64">Z88</f>
        <v>18.399000000000001</v>
      </c>
      <c r="N88" s="120">
        <f t="shared" ref="N88:N111" si="65">AE88*100/W88</f>
        <v>0.52410779383229955</v>
      </c>
      <c r="O88" s="120">
        <f t="shared" ref="O88:O111" si="66">AF88*100/W88</f>
        <v>11.18096626842239</v>
      </c>
      <c r="P88" s="234">
        <f t="shared" ref="P88:P111" si="67">AK88</f>
        <v>16</v>
      </c>
      <c r="Q88" s="235">
        <f t="shared" ref="Q88:Q111" si="68">AE88</f>
        <v>18</v>
      </c>
      <c r="R88" s="235">
        <f t="shared" ref="R88:R111" si="69">AF88</f>
        <v>384</v>
      </c>
      <c r="T88">
        <v>507</v>
      </c>
      <c r="U88">
        <v>9988</v>
      </c>
      <c r="V88" t="s">
        <v>448</v>
      </c>
      <c r="W88">
        <v>3434.4079999999999</v>
      </c>
      <c r="X88">
        <v>1984.338</v>
      </c>
      <c r="Y88">
        <v>1.7310000000000001</v>
      </c>
      <c r="Z88">
        <v>18.399000000000001</v>
      </c>
      <c r="AA88">
        <v>210.57826399999999</v>
      </c>
      <c r="AB88">
        <v>5.7371559999999997</v>
      </c>
      <c r="AC88">
        <v>73.807708000000005</v>
      </c>
      <c r="AD88" s="1">
        <v>837</v>
      </c>
      <c r="AE88">
        <v>18</v>
      </c>
      <c r="AF88">
        <v>384</v>
      </c>
      <c r="AG88">
        <v>75</v>
      </c>
      <c r="AH88">
        <v>16.309412999999999</v>
      </c>
      <c r="AI88">
        <v>1237</v>
      </c>
      <c r="AJ88">
        <v>0</v>
      </c>
      <c r="AK88">
        <v>16</v>
      </c>
      <c r="AL88">
        <v>4030</v>
      </c>
      <c r="AM88" t="s">
        <v>449</v>
      </c>
      <c r="AN88" t="s">
        <v>988</v>
      </c>
      <c r="AO88">
        <v>3105.07</v>
      </c>
      <c r="AR88" t="s">
        <v>118</v>
      </c>
      <c r="AS88" t="s">
        <v>120</v>
      </c>
      <c r="AT88" t="s">
        <v>233</v>
      </c>
      <c r="AU88" t="s">
        <v>448</v>
      </c>
      <c r="AV88" t="s">
        <v>48</v>
      </c>
      <c r="AW88">
        <v>4</v>
      </c>
      <c r="BB88">
        <v>0.82861330318509685</v>
      </c>
      <c r="BC88" t="s">
        <v>67</v>
      </c>
      <c r="BF88" t="s">
        <v>118</v>
      </c>
      <c r="BG88" t="s">
        <v>120</v>
      </c>
      <c r="BH88" t="s">
        <v>448</v>
      </c>
      <c r="BI88">
        <v>9988</v>
      </c>
      <c r="BJ88">
        <v>4</v>
      </c>
      <c r="BK88" t="s">
        <v>233</v>
      </c>
      <c r="BL88" t="s">
        <v>220</v>
      </c>
      <c r="BM88">
        <v>0.82861330318509685</v>
      </c>
      <c r="BN88" t="s">
        <v>67</v>
      </c>
      <c r="BO88" t="s">
        <v>182</v>
      </c>
      <c r="BP88">
        <v>3434.4080000000004</v>
      </c>
    </row>
    <row r="89" spans="1:68" ht="16.5">
      <c r="A89" s="126" t="str">
        <f t="shared" si="53"/>
        <v>동화운수</v>
      </c>
      <c r="B89" s="127" t="str">
        <f t="shared" si="35"/>
        <v>마금환</v>
      </c>
      <c r="C89" s="128" t="str">
        <f t="shared" si="54"/>
        <v>B</v>
      </c>
      <c r="D89" s="129">
        <f t="shared" si="55"/>
        <v>0.94531100744568042</v>
      </c>
      <c r="E89" s="130">
        <f t="shared" si="56"/>
        <v>6003</v>
      </c>
      <c r="F89" s="131" t="str">
        <f t="shared" si="57"/>
        <v>2-1</v>
      </c>
      <c r="G89" s="132" t="str">
        <f t="shared" si="58"/>
        <v>70바1938</v>
      </c>
      <c r="H89" s="133">
        <f t="shared" si="59"/>
        <v>4</v>
      </c>
      <c r="I89" s="134">
        <f t="shared" si="60"/>
        <v>8083.94</v>
      </c>
      <c r="J89" s="135">
        <f t="shared" si="61"/>
        <v>7.3668264143603914E-3</v>
      </c>
      <c r="K89" s="135">
        <f t="shared" si="62"/>
        <v>0.34486523400316416</v>
      </c>
      <c r="L89" s="135">
        <f t="shared" si="63"/>
        <v>9.9580155221340089E-2</v>
      </c>
      <c r="M89" s="136">
        <f t="shared" si="64"/>
        <v>12.619</v>
      </c>
      <c r="N89" s="137">
        <f t="shared" si="65"/>
        <v>0.61851028087788873</v>
      </c>
      <c r="O89" s="137">
        <f t="shared" si="66"/>
        <v>10.51467477492411</v>
      </c>
      <c r="P89" s="232">
        <f t="shared" si="67"/>
        <v>32</v>
      </c>
      <c r="Q89" s="233">
        <f t="shared" si="68"/>
        <v>50</v>
      </c>
      <c r="R89" s="233">
        <f t="shared" si="69"/>
        <v>850</v>
      </c>
      <c r="T89">
        <v>507</v>
      </c>
      <c r="U89">
        <v>6003</v>
      </c>
      <c r="V89" t="s">
        <v>450</v>
      </c>
      <c r="W89">
        <v>8083.94</v>
      </c>
      <c r="X89">
        <v>3443.2979999999998</v>
      </c>
      <c r="Y89">
        <v>2.3479999999999999</v>
      </c>
      <c r="Z89">
        <v>12.619</v>
      </c>
      <c r="AA89">
        <v>500.42036999999999</v>
      </c>
      <c r="AB89">
        <v>3.6865100000000002</v>
      </c>
      <c r="AC89">
        <v>172.57758799999999</v>
      </c>
      <c r="AD89" s="1">
        <v>805</v>
      </c>
      <c r="AE89">
        <v>50</v>
      </c>
      <c r="AF89">
        <v>850</v>
      </c>
      <c r="AG89">
        <v>72</v>
      </c>
      <c r="AH89">
        <v>16.154298000000001</v>
      </c>
      <c r="AI89">
        <v>1130</v>
      </c>
      <c r="AJ89">
        <v>0</v>
      </c>
      <c r="AK89">
        <v>32</v>
      </c>
      <c r="AL89">
        <v>10156</v>
      </c>
      <c r="AM89" t="s">
        <v>451</v>
      </c>
      <c r="AN89" t="s">
        <v>989</v>
      </c>
      <c r="AO89">
        <v>7231.7079999999996</v>
      </c>
      <c r="AR89" t="s">
        <v>118</v>
      </c>
      <c r="AS89" t="s">
        <v>121</v>
      </c>
      <c r="AT89" t="s">
        <v>257</v>
      </c>
      <c r="AU89" t="s">
        <v>450</v>
      </c>
      <c r="AV89" t="s">
        <v>48</v>
      </c>
      <c r="AW89">
        <v>4</v>
      </c>
      <c r="BB89">
        <v>0.94531100744568042</v>
      </c>
      <c r="BC89" t="s">
        <v>68</v>
      </c>
      <c r="BF89" t="s">
        <v>118</v>
      </c>
      <c r="BG89" t="s">
        <v>121</v>
      </c>
      <c r="BH89" t="s">
        <v>450</v>
      </c>
      <c r="BI89">
        <v>6003</v>
      </c>
      <c r="BJ89">
        <v>4</v>
      </c>
      <c r="BK89" t="s">
        <v>257</v>
      </c>
      <c r="BL89" t="s">
        <v>218</v>
      </c>
      <c r="BM89">
        <v>0.94531100744568042</v>
      </c>
      <c r="BN89" t="s">
        <v>68</v>
      </c>
      <c r="BO89" t="s">
        <v>178</v>
      </c>
      <c r="BP89">
        <v>8083.94</v>
      </c>
    </row>
    <row r="90" spans="1:68" ht="16.5">
      <c r="A90" s="109" t="str">
        <f t="shared" si="53"/>
        <v>동화운수</v>
      </c>
      <c r="B90" s="110" t="str">
        <f t="shared" si="35"/>
        <v>민정구</v>
      </c>
      <c r="C90" s="111" t="str">
        <f t="shared" si="54"/>
        <v>F</v>
      </c>
      <c r="D90" s="112">
        <f t="shared" si="55"/>
        <v>0.71969884798678263</v>
      </c>
      <c r="E90" s="113">
        <f t="shared" si="56"/>
        <v>4099</v>
      </c>
      <c r="F90" s="114" t="str">
        <f t="shared" si="57"/>
        <v>10</v>
      </c>
      <c r="G90" s="115" t="str">
        <f t="shared" si="58"/>
        <v>70바1918</v>
      </c>
      <c r="H90" s="116">
        <f t="shared" si="59"/>
        <v>2</v>
      </c>
      <c r="I90" s="117">
        <f t="shared" si="60"/>
        <v>3457.252</v>
      </c>
      <c r="J90" s="118">
        <f t="shared" si="61"/>
        <v>2.1210737734079194E-2</v>
      </c>
      <c r="K90" s="118">
        <f t="shared" si="62"/>
        <v>0.37647152878926482</v>
      </c>
      <c r="L90" s="118">
        <f t="shared" si="63"/>
        <v>0.2403643124655073</v>
      </c>
      <c r="M90" s="119">
        <f t="shared" si="64"/>
        <v>15.032</v>
      </c>
      <c r="N90" s="120">
        <f t="shared" si="65"/>
        <v>5.7849413349099231E-2</v>
      </c>
      <c r="O90" s="120">
        <f t="shared" si="66"/>
        <v>39.221902250689276</v>
      </c>
      <c r="P90" s="234">
        <f t="shared" si="67"/>
        <v>26</v>
      </c>
      <c r="Q90" s="235">
        <f t="shared" si="68"/>
        <v>2</v>
      </c>
      <c r="R90" s="235">
        <f t="shared" si="69"/>
        <v>1356</v>
      </c>
      <c r="T90">
        <v>507</v>
      </c>
      <c r="U90">
        <v>4099</v>
      </c>
      <c r="V90" t="s">
        <v>452</v>
      </c>
      <c r="W90">
        <v>3457.252</v>
      </c>
      <c r="X90">
        <v>1930.4829999999999</v>
      </c>
      <c r="Y90">
        <v>1.7909999999999999</v>
      </c>
      <c r="Z90">
        <v>15.032</v>
      </c>
      <c r="AA90">
        <v>219.10741899999999</v>
      </c>
      <c r="AB90">
        <v>4.6474299999999999</v>
      </c>
      <c r="AC90">
        <v>82.487705000000005</v>
      </c>
      <c r="AD90" s="1">
        <v>831</v>
      </c>
      <c r="AE90">
        <v>2</v>
      </c>
      <c r="AF90">
        <v>1356</v>
      </c>
      <c r="AG90">
        <v>88</v>
      </c>
      <c r="AH90">
        <v>15.778798999999999</v>
      </c>
      <c r="AI90">
        <v>799</v>
      </c>
      <c r="AJ90">
        <v>76.2</v>
      </c>
      <c r="AK90">
        <v>26</v>
      </c>
      <c r="AL90">
        <v>4248</v>
      </c>
      <c r="AM90" t="s">
        <v>453</v>
      </c>
      <c r="AN90" t="s">
        <v>990</v>
      </c>
      <c r="AO90">
        <v>3340.9659999999999</v>
      </c>
      <c r="AR90" t="s">
        <v>118</v>
      </c>
      <c r="AS90" t="s">
        <v>119</v>
      </c>
      <c r="AT90" t="s">
        <v>204</v>
      </c>
      <c r="AU90" t="s">
        <v>452</v>
      </c>
      <c r="AV90" t="s">
        <v>48</v>
      </c>
      <c r="AW90">
        <v>2</v>
      </c>
      <c r="BB90">
        <v>0.71969884798678263</v>
      </c>
      <c r="BC90" t="s">
        <v>70</v>
      </c>
      <c r="BF90" t="s">
        <v>118</v>
      </c>
      <c r="BG90" t="s">
        <v>119</v>
      </c>
      <c r="BH90" t="s">
        <v>452</v>
      </c>
      <c r="BI90">
        <v>4099</v>
      </c>
      <c r="BJ90">
        <v>2</v>
      </c>
      <c r="BK90" t="s">
        <v>204</v>
      </c>
      <c r="BL90" t="s">
        <v>198</v>
      </c>
      <c r="BM90">
        <v>0.71969884798678263</v>
      </c>
      <c r="BN90" t="s">
        <v>70</v>
      </c>
      <c r="BO90" t="s">
        <v>191</v>
      </c>
      <c r="BP90">
        <v>3457.252</v>
      </c>
    </row>
    <row r="91" spans="1:68" ht="16.5">
      <c r="A91" s="126" t="str">
        <f t="shared" si="53"/>
        <v>동화운수</v>
      </c>
      <c r="B91" s="127" t="str">
        <f t="shared" si="35"/>
        <v>박상민</v>
      </c>
      <c r="C91" s="128" t="str">
        <f t="shared" si="54"/>
        <v>D</v>
      </c>
      <c r="D91" s="129">
        <f t="shared" si="55"/>
        <v>0.8247619047619047</v>
      </c>
      <c r="E91" s="130">
        <f t="shared" si="56"/>
        <v>8865</v>
      </c>
      <c r="F91" s="131" t="str">
        <f t="shared" si="57"/>
        <v>2</v>
      </c>
      <c r="G91" s="132" t="str">
        <f t="shared" si="58"/>
        <v>70바1803</v>
      </c>
      <c r="H91" s="133">
        <f t="shared" si="59"/>
        <v>1</v>
      </c>
      <c r="I91" s="134">
        <f t="shared" si="60"/>
        <v>2593.2739999999999</v>
      </c>
      <c r="J91" s="135">
        <f t="shared" si="61"/>
        <v>1.5880751805920915E-2</v>
      </c>
      <c r="K91" s="135">
        <f t="shared" si="62"/>
        <v>0.35426404759805952</v>
      </c>
      <c r="L91" s="135">
        <f t="shared" si="63"/>
        <v>0.27571324896636457</v>
      </c>
      <c r="M91" s="136">
        <f t="shared" si="64"/>
        <v>17.596</v>
      </c>
      <c r="N91" s="137">
        <f t="shared" si="65"/>
        <v>0</v>
      </c>
      <c r="O91" s="137">
        <f t="shared" si="66"/>
        <v>27.938586595232724</v>
      </c>
      <c r="P91" s="232">
        <f t="shared" si="67"/>
        <v>0</v>
      </c>
      <c r="Q91" s="233">
        <f t="shared" si="68"/>
        <v>0</v>
      </c>
      <c r="R91" s="233">
        <f t="shared" si="69"/>
        <v>738</v>
      </c>
      <c r="T91">
        <v>507</v>
      </c>
      <c r="U91">
        <v>8865</v>
      </c>
      <c r="V91" t="s">
        <v>454</v>
      </c>
      <c r="W91">
        <v>2641.5079999999998</v>
      </c>
      <c r="X91">
        <v>1526.44</v>
      </c>
      <c r="Y91">
        <v>1.7310000000000001</v>
      </c>
      <c r="Z91">
        <v>17.596</v>
      </c>
      <c r="AA91">
        <v>165.53548799999999</v>
      </c>
      <c r="AB91">
        <v>2.6288279999999999</v>
      </c>
      <c r="AC91">
        <v>58.643272000000003</v>
      </c>
      <c r="AD91" s="1">
        <v>715</v>
      </c>
      <c r="AE91">
        <v>0</v>
      </c>
      <c r="AF91">
        <v>738</v>
      </c>
      <c r="AG91">
        <v>72</v>
      </c>
      <c r="AH91">
        <v>15.957350999999999</v>
      </c>
      <c r="AI91">
        <v>447.6</v>
      </c>
      <c r="AJ91">
        <v>0</v>
      </c>
      <c r="AK91">
        <v>0</v>
      </c>
      <c r="AL91">
        <v>0</v>
      </c>
      <c r="AM91" t="s">
        <v>455</v>
      </c>
      <c r="AN91" t="s">
        <v>991</v>
      </c>
      <c r="AO91">
        <v>2593.2739999999999</v>
      </c>
      <c r="AR91" t="s">
        <v>118</v>
      </c>
      <c r="AS91" t="s">
        <v>120</v>
      </c>
      <c r="AT91" t="s">
        <v>214</v>
      </c>
      <c r="AU91" t="s">
        <v>454</v>
      </c>
      <c r="AV91" t="s">
        <v>48</v>
      </c>
      <c r="AW91">
        <v>1</v>
      </c>
      <c r="BB91">
        <v>0.8247619047619047</v>
      </c>
      <c r="BC91" t="s">
        <v>67</v>
      </c>
      <c r="BF91" t="s">
        <v>118</v>
      </c>
      <c r="BG91" t="s">
        <v>120</v>
      </c>
      <c r="BH91" t="s">
        <v>454</v>
      </c>
      <c r="BI91">
        <v>8865</v>
      </c>
      <c r="BJ91">
        <v>1</v>
      </c>
      <c r="BK91" t="s">
        <v>214</v>
      </c>
      <c r="BL91" t="s">
        <v>177</v>
      </c>
      <c r="BM91">
        <v>0.8247619047619047</v>
      </c>
      <c r="BN91" t="s">
        <v>67</v>
      </c>
      <c r="BO91" t="s">
        <v>182</v>
      </c>
      <c r="BP91">
        <v>2593.2739999999999</v>
      </c>
    </row>
    <row r="92" spans="1:68" ht="16.5">
      <c r="A92" s="109" t="str">
        <f t="shared" si="53"/>
        <v>동화운수</v>
      </c>
      <c r="B92" s="110" t="str">
        <f t="shared" si="35"/>
        <v>박상현</v>
      </c>
      <c r="C92" s="111" t="str">
        <f t="shared" si="54"/>
        <v>B</v>
      </c>
      <c r="D92" s="112">
        <f t="shared" si="55"/>
        <v>0.91054680427315271</v>
      </c>
      <c r="E92" s="113">
        <f t="shared" si="56"/>
        <v>2570</v>
      </c>
      <c r="F92" s="114" t="str">
        <f t="shared" si="57"/>
        <v>45</v>
      </c>
      <c r="G92" s="115" t="str">
        <f t="shared" si="58"/>
        <v>70바1802</v>
      </c>
      <c r="H92" s="116">
        <f t="shared" si="59"/>
        <v>4</v>
      </c>
      <c r="I92" s="117">
        <f t="shared" si="60"/>
        <v>1983.4210000000003</v>
      </c>
      <c r="J92" s="118">
        <f t="shared" si="61"/>
        <v>8.8836168512664605E-3</v>
      </c>
      <c r="K92" s="118">
        <f t="shared" si="62"/>
        <v>0.32689713162553985</v>
      </c>
      <c r="L92" s="118">
        <f t="shared" si="63"/>
        <v>6.4534962572242602E-2</v>
      </c>
      <c r="M92" s="119">
        <f t="shared" si="64"/>
        <v>12.250999999999999</v>
      </c>
      <c r="N92" s="120">
        <f t="shared" si="65"/>
        <v>5.0417939509564531E-2</v>
      </c>
      <c r="O92" s="120">
        <f t="shared" si="66"/>
        <v>8.4702138376068419</v>
      </c>
      <c r="P92" s="234">
        <f t="shared" si="67"/>
        <v>0</v>
      </c>
      <c r="Q92" s="235">
        <f t="shared" si="68"/>
        <v>1</v>
      </c>
      <c r="R92" s="235">
        <f t="shared" si="69"/>
        <v>168</v>
      </c>
      <c r="T92">
        <v>507</v>
      </c>
      <c r="U92">
        <v>2570</v>
      </c>
      <c r="V92" t="s">
        <v>456</v>
      </c>
      <c r="W92">
        <v>1983.421</v>
      </c>
      <c r="X92">
        <v>937.55399999999997</v>
      </c>
      <c r="Y92">
        <v>2.1160000000000001</v>
      </c>
      <c r="Z92">
        <v>12.250999999999999</v>
      </c>
      <c r="AA92">
        <v>126.789687</v>
      </c>
      <c r="AB92">
        <v>1.1263510000000001</v>
      </c>
      <c r="AC92">
        <v>41.447184999999998</v>
      </c>
      <c r="AD92" s="1">
        <v>128</v>
      </c>
      <c r="AE92">
        <v>1</v>
      </c>
      <c r="AF92">
        <v>168</v>
      </c>
      <c r="AG92">
        <v>65</v>
      </c>
      <c r="AH92">
        <v>15.643393</v>
      </c>
      <c r="AI92">
        <v>21.7</v>
      </c>
      <c r="AJ92">
        <v>0</v>
      </c>
      <c r="AK92">
        <v>0</v>
      </c>
      <c r="AL92">
        <v>0</v>
      </c>
      <c r="AM92" t="s">
        <v>457</v>
      </c>
      <c r="AN92" t="s">
        <v>992</v>
      </c>
      <c r="AO92">
        <v>1718.8520000000001</v>
      </c>
      <c r="AR92" t="s">
        <v>118</v>
      </c>
      <c r="AS92" t="s">
        <v>122</v>
      </c>
      <c r="AT92" t="s">
        <v>260</v>
      </c>
      <c r="AU92" t="s">
        <v>456</v>
      </c>
      <c r="AV92" t="s">
        <v>48</v>
      </c>
      <c r="AW92">
        <v>4</v>
      </c>
      <c r="BB92">
        <v>0.91054680427315271</v>
      </c>
      <c r="BC92" t="s">
        <v>68</v>
      </c>
      <c r="BF92" t="s">
        <v>118</v>
      </c>
      <c r="BG92" t="s">
        <v>122</v>
      </c>
      <c r="BH92" t="s">
        <v>456</v>
      </c>
      <c r="BI92">
        <v>2570</v>
      </c>
      <c r="BJ92">
        <v>4</v>
      </c>
      <c r="BK92" t="s">
        <v>260</v>
      </c>
      <c r="BL92" t="s">
        <v>272</v>
      </c>
      <c r="BM92">
        <v>0.91054680427315271</v>
      </c>
      <c r="BN92" t="s">
        <v>68</v>
      </c>
      <c r="BO92" t="s">
        <v>178</v>
      </c>
      <c r="BP92">
        <v>1983.4210000000003</v>
      </c>
    </row>
    <row r="93" spans="1:68" ht="16.5">
      <c r="A93" s="126" t="str">
        <f t="shared" si="53"/>
        <v>동화운수</v>
      </c>
      <c r="B93" s="127" t="str">
        <f t="shared" si="35"/>
        <v>박성만</v>
      </c>
      <c r="C93" s="128" t="str">
        <f t="shared" si="54"/>
        <v>F</v>
      </c>
      <c r="D93" s="129">
        <f t="shared" si="55"/>
        <v>0.78182092765737954</v>
      </c>
      <c r="E93" s="130">
        <f t="shared" si="56"/>
        <v>5773</v>
      </c>
      <c r="F93" s="131" t="str">
        <f t="shared" si="57"/>
        <v>45</v>
      </c>
      <c r="G93" s="132" t="str">
        <f t="shared" si="58"/>
        <v>70바1827</v>
      </c>
      <c r="H93" s="133">
        <f t="shared" si="59"/>
        <v>7</v>
      </c>
      <c r="I93" s="134">
        <f t="shared" si="60"/>
        <v>2170.3069999999998</v>
      </c>
      <c r="J93" s="135">
        <f t="shared" si="61"/>
        <v>1.0782552567102071E-2</v>
      </c>
      <c r="K93" s="135">
        <f t="shared" si="62"/>
        <v>0.35907939257503035</v>
      </c>
      <c r="L93" s="135">
        <f t="shared" si="63"/>
        <v>0.22024533856270107</v>
      </c>
      <c r="M93" s="136">
        <f t="shared" si="64"/>
        <v>16.068000000000001</v>
      </c>
      <c r="N93" s="137">
        <f t="shared" si="65"/>
        <v>9.2152861323305885E-2</v>
      </c>
      <c r="O93" s="137">
        <f t="shared" si="66"/>
        <v>13.63862347584927</v>
      </c>
      <c r="P93" s="232">
        <f t="shared" si="67"/>
        <v>1</v>
      </c>
      <c r="Q93" s="233">
        <f t="shared" si="68"/>
        <v>2</v>
      </c>
      <c r="R93" s="233">
        <f t="shared" si="69"/>
        <v>296</v>
      </c>
      <c r="T93">
        <v>507</v>
      </c>
      <c r="U93">
        <v>5773</v>
      </c>
      <c r="V93" t="s">
        <v>741</v>
      </c>
      <c r="W93">
        <v>2170.3069999999998</v>
      </c>
      <c r="X93">
        <v>1168.066</v>
      </c>
      <c r="Y93">
        <v>1.8580000000000001</v>
      </c>
      <c r="Z93">
        <v>16.068000000000001</v>
      </c>
      <c r="AA93">
        <v>135.81246100000001</v>
      </c>
      <c r="AB93">
        <v>1.464405</v>
      </c>
      <c r="AC93">
        <v>48.767456000000003</v>
      </c>
      <c r="AD93" s="1">
        <v>478</v>
      </c>
      <c r="AE93">
        <v>2</v>
      </c>
      <c r="AF93">
        <v>296</v>
      </c>
      <c r="AG93">
        <v>68</v>
      </c>
      <c r="AH93">
        <v>15.980174999999999</v>
      </c>
      <c r="AI93">
        <v>28.1</v>
      </c>
      <c r="AJ93">
        <v>0</v>
      </c>
      <c r="AK93">
        <v>1</v>
      </c>
      <c r="AL93">
        <v>18</v>
      </c>
      <c r="AM93" t="s">
        <v>742</v>
      </c>
      <c r="AN93" t="s">
        <v>993</v>
      </c>
      <c r="AO93">
        <v>579.08000000000004</v>
      </c>
      <c r="AR93" t="s">
        <v>118</v>
      </c>
      <c r="AS93" t="s">
        <v>122</v>
      </c>
      <c r="AT93" t="s">
        <v>268</v>
      </c>
      <c r="AU93" t="s">
        <v>741</v>
      </c>
      <c r="AV93" t="s">
        <v>48</v>
      </c>
      <c r="AW93">
        <v>7</v>
      </c>
      <c r="BB93">
        <v>0.78182092765737954</v>
      </c>
      <c r="BC93" t="s">
        <v>70</v>
      </c>
      <c r="BF93" t="s">
        <v>118</v>
      </c>
      <c r="BG93" t="s">
        <v>122</v>
      </c>
      <c r="BH93" t="s">
        <v>741</v>
      </c>
      <c r="BI93">
        <v>5773</v>
      </c>
      <c r="BJ93">
        <v>7</v>
      </c>
      <c r="BK93" t="s">
        <v>268</v>
      </c>
      <c r="BL93" t="s">
        <v>260</v>
      </c>
      <c r="BM93">
        <v>0.78182092765737954</v>
      </c>
      <c r="BN93" t="s">
        <v>70</v>
      </c>
      <c r="BO93" t="s">
        <v>191</v>
      </c>
      <c r="BP93">
        <v>2170.3069999999998</v>
      </c>
    </row>
    <row r="94" spans="1:68" ht="16.5">
      <c r="A94" s="109" t="str">
        <f t="shared" si="53"/>
        <v>동화운수</v>
      </c>
      <c r="B94" s="110" t="str">
        <f t="shared" si="35"/>
        <v>박성수</v>
      </c>
      <c r="C94" s="111" t="str">
        <f t="shared" si="54"/>
        <v>F</v>
      </c>
      <c r="D94" s="112">
        <f t="shared" si="55"/>
        <v>0.78845192497184224</v>
      </c>
      <c r="E94" s="113">
        <f t="shared" si="56"/>
        <v>7547</v>
      </c>
      <c r="F94" s="114" t="str">
        <f t="shared" si="57"/>
        <v>45</v>
      </c>
      <c r="G94" s="115" t="str">
        <f t="shared" si="58"/>
        <v>70바1830</v>
      </c>
      <c r="H94" s="116">
        <f t="shared" si="59"/>
        <v>2</v>
      </c>
      <c r="I94" s="117">
        <f t="shared" si="60"/>
        <v>2327.0730000000003</v>
      </c>
      <c r="J94" s="118">
        <f t="shared" si="61"/>
        <v>2.998098460953562E-3</v>
      </c>
      <c r="K94" s="118">
        <f t="shared" si="62"/>
        <v>0.33984105374288787</v>
      </c>
      <c r="L94" s="118">
        <f t="shared" si="63"/>
        <v>0.19939211189335271</v>
      </c>
      <c r="M94" s="119">
        <f t="shared" si="64"/>
        <v>13.246</v>
      </c>
      <c r="N94" s="120">
        <f t="shared" si="65"/>
        <v>4.2972437908050158E-2</v>
      </c>
      <c r="O94" s="120">
        <f t="shared" si="66"/>
        <v>23.419978659887335</v>
      </c>
      <c r="P94" s="234">
        <f t="shared" si="67"/>
        <v>3</v>
      </c>
      <c r="Q94" s="235">
        <f t="shared" si="68"/>
        <v>1</v>
      </c>
      <c r="R94" s="235">
        <f t="shared" si="69"/>
        <v>545</v>
      </c>
      <c r="T94">
        <v>507</v>
      </c>
      <c r="U94">
        <v>7547</v>
      </c>
      <c r="V94" t="s">
        <v>458</v>
      </c>
      <c r="W94">
        <v>2327.0729999999999</v>
      </c>
      <c r="X94">
        <v>1180.6690000000001</v>
      </c>
      <c r="Y94">
        <v>1.9710000000000001</v>
      </c>
      <c r="Z94">
        <v>13.246</v>
      </c>
      <c r="AA94">
        <v>146.56022999999999</v>
      </c>
      <c r="AB94">
        <v>0.43940200000000001</v>
      </c>
      <c r="AC94">
        <v>49.807183000000002</v>
      </c>
      <c r="AD94" s="1">
        <v>464</v>
      </c>
      <c r="AE94">
        <v>1</v>
      </c>
      <c r="AF94">
        <v>545</v>
      </c>
      <c r="AG94">
        <v>71</v>
      </c>
      <c r="AH94">
        <v>15.877929</v>
      </c>
      <c r="AI94">
        <v>62.6</v>
      </c>
      <c r="AJ94">
        <v>0</v>
      </c>
      <c r="AK94">
        <v>3</v>
      </c>
      <c r="AL94">
        <v>237</v>
      </c>
      <c r="AM94" t="s">
        <v>459</v>
      </c>
      <c r="AN94" t="s">
        <v>994</v>
      </c>
      <c r="AO94">
        <v>2228.65</v>
      </c>
      <c r="AR94" t="s">
        <v>118</v>
      </c>
      <c r="AS94" t="s">
        <v>122</v>
      </c>
      <c r="AT94" t="s">
        <v>269</v>
      </c>
      <c r="AU94" t="s">
        <v>458</v>
      </c>
      <c r="AV94" t="s">
        <v>48</v>
      </c>
      <c r="AW94">
        <v>2</v>
      </c>
      <c r="BB94">
        <v>0.78845192497184224</v>
      </c>
      <c r="BC94" t="s">
        <v>70</v>
      </c>
      <c r="BF94" t="s">
        <v>118</v>
      </c>
      <c r="BG94" t="s">
        <v>122</v>
      </c>
      <c r="BH94" t="s">
        <v>458</v>
      </c>
      <c r="BI94">
        <v>7547</v>
      </c>
      <c r="BJ94">
        <v>2</v>
      </c>
      <c r="BK94" t="s">
        <v>269</v>
      </c>
      <c r="BL94" t="s">
        <v>285</v>
      </c>
      <c r="BM94">
        <v>0.78845192497184224</v>
      </c>
      <c r="BN94" t="s">
        <v>70</v>
      </c>
      <c r="BO94" t="s">
        <v>191</v>
      </c>
      <c r="BP94">
        <v>2327.0730000000003</v>
      </c>
    </row>
    <row r="95" spans="1:68" ht="16.5">
      <c r="A95" s="126" t="str">
        <f t="shared" si="53"/>
        <v>동화운수</v>
      </c>
      <c r="B95" s="127" t="str">
        <f t="shared" si="35"/>
        <v>박순철</v>
      </c>
      <c r="C95" s="128" t="str">
        <f t="shared" si="54"/>
        <v>S</v>
      </c>
      <c r="D95" s="129">
        <f t="shared" si="55"/>
        <v>1.0176923076923077</v>
      </c>
      <c r="E95" s="130">
        <f t="shared" si="56"/>
        <v>2262</v>
      </c>
      <c r="F95" s="131" t="str">
        <f t="shared" si="57"/>
        <v>급행95</v>
      </c>
      <c r="G95" s="132" t="str">
        <f t="shared" si="58"/>
        <v>70바1925</v>
      </c>
      <c r="H95" s="133">
        <f t="shared" si="59"/>
        <v>1</v>
      </c>
      <c r="I95" s="134">
        <f t="shared" si="60"/>
        <v>2313.5309999999999</v>
      </c>
      <c r="J95" s="135">
        <f t="shared" si="61"/>
        <v>1.3684651576670174E-3</v>
      </c>
      <c r="K95" s="135">
        <f t="shared" si="62"/>
        <v>0.33587781607488787</v>
      </c>
      <c r="L95" s="135">
        <f t="shared" si="63"/>
        <v>0.21006850567379473</v>
      </c>
      <c r="M95" s="136">
        <f t="shared" si="64"/>
        <v>9.843</v>
      </c>
      <c r="N95" s="137">
        <f t="shared" si="65"/>
        <v>0.1697290021886555</v>
      </c>
      <c r="O95" s="137">
        <f t="shared" si="66"/>
        <v>1.4426965186035716</v>
      </c>
      <c r="P95" s="232">
        <f t="shared" si="67"/>
        <v>0</v>
      </c>
      <c r="Q95" s="233">
        <f t="shared" si="68"/>
        <v>4</v>
      </c>
      <c r="R95" s="233">
        <f t="shared" si="69"/>
        <v>34</v>
      </c>
      <c r="T95">
        <v>507</v>
      </c>
      <c r="U95">
        <v>2262</v>
      </c>
      <c r="V95" t="s">
        <v>460</v>
      </c>
      <c r="W95">
        <v>2356.6979999999999</v>
      </c>
      <c r="X95">
        <v>893.37199999999996</v>
      </c>
      <c r="Y95">
        <v>2.6379999999999999</v>
      </c>
      <c r="Z95">
        <v>9.843</v>
      </c>
      <c r="AA95">
        <v>134.554394</v>
      </c>
      <c r="AB95">
        <v>0.18413299999999999</v>
      </c>
      <c r="AC95">
        <v>45.193835999999997</v>
      </c>
      <c r="AD95" s="1">
        <v>486</v>
      </c>
      <c r="AE95">
        <v>4</v>
      </c>
      <c r="AF95">
        <v>34</v>
      </c>
      <c r="AG95">
        <v>69</v>
      </c>
      <c r="AH95">
        <v>17.514834</v>
      </c>
      <c r="AI95">
        <v>4.9000000000000004</v>
      </c>
      <c r="AJ95">
        <v>0</v>
      </c>
      <c r="AK95">
        <v>0</v>
      </c>
      <c r="AL95">
        <v>0</v>
      </c>
      <c r="AM95" t="s">
        <v>461</v>
      </c>
      <c r="AN95" t="s">
        <v>995</v>
      </c>
      <c r="AO95">
        <v>2313.5309999999999</v>
      </c>
      <c r="AR95" t="s">
        <v>118</v>
      </c>
      <c r="AS95" t="s">
        <v>123</v>
      </c>
      <c r="AT95" t="s">
        <v>307</v>
      </c>
      <c r="AU95" t="s">
        <v>460</v>
      </c>
      <c r="AV95" t="s">
        <v>48</v>
      </c>
      <c r="AW95">
        <v>1</v>
      </c>
      <c r="BB95">
        <v>1.0176923076923077</v>
      </c>
      <c r="BC95" t="s">
        <v>71</v>
      </c>
      <c r="BF95" t="s">
        <v>118</v>
      </c>
      <c r="BG95" t="s">
        <v>123</v>
      </c>
      <c r="BH95" t="s">
        <v>460</v>
      </c>
      <c r="BI95">
        <v>2262</v>
      </c>
      <c r="BJ95">
        <v>1</v>
      </c>
      <c r="BK95" t="s">
        <v>307</v>
      </c>
      <c r="BL95" t="s">
        <v>177</v>
      </c>
      <c r="BM95">
        <v>1.0176923076923077</v>
      </c>
      <c r="BN95" t="s">
        <v>71</v>
      </c>
      <c r="BO95" t="s">
        <v>179</v>
      </c>
      <c r="BP95">
        <v>2313.5309999999999</v>
      </c>
    </row>
    <row r="96" spans="1:68" ht="16.5">
      <c r="A96" s="109" t="str">
        <f t="shared" si="53"/>
        <v>동화운수</v>
      </c>
      <c r="B96" s="110" t="str">
        <f t="shared" si="35"/>
        <v>박시준</v>
      </c>
      <c r="C96" s="111" t="str">
        <f t="shared" si="54"/>
        <v>F</v>
      </c>
      <c r="D96" s="112">
        <f t="shared" si="55"/>
        <v>0.70349315215858155</v>
      </c>
      <c r="E96" s="113">
        <f t="shared" si="56"/>
        <v>2374</v>
      </c>
      <c r="F96" s="114" t="str">
        <f t="shared" si="57"/>
        <v>45</v>
      </c>
      <c r="G96" s="115" t="str">
        <f t="shared" si="58"/>
        <v>70바1926</v>
      </c>
      <c r="H96" s="116">
        <f t="shared" si="59"/>
        <v>2</v>
      </c>
      <c r="I96" s="117">
        <f t="shared" si="60"/>
        <v>1481.7370000000001</v>
      </c>
      <c r="J96" s="118">
        <f t="shared" si="61"/>
        <v>1.6888051009154741E-2</v>
      </c>
      <c r="K96" s="118">
        <f t="shared" si="62"/>
        <v>0.34207300392788387</v>
      </c>
      <c r="L96" s="118">
        <f t="shared" si="63"/>
        <v>0.19976554543755065</v>
      </c>
      <c r="M96" s="119">
        <f t="shared" si="64"/>
        <v>17.466000000000001</v>
      </c>
      <c r="N96" s="120">
        <f t="shared" si="65"/>
        <v>0.2621912370444755</v>
      </c>
      <c r="O96" s="120">
        <f t="shared" si="66"/>
        <v>20.385368680207968</v>
      </c>
      <c r="P96" s="234">
        <f t="shared" si="67"/>
        <v>2</v>
      </c>
      <c r="Q96" s="235">
        <f t="shared" si="68"/>
        <v>4</v>
      </c>
      <c r="R96" s="235">
        <f t="shared" si="69"/>
        <v>311</v>
      </c>
      <c r="T96">
        <v>507</v>
      </c>
      <c r="U96">
        <v>2374</v>
      </c>
      <c r="V96" t="s">
        <v>462</v>
      </c>
      <c r="W96">
        <v>1525.604</v>
      </c>
      <c r="X96">
        <v>865.09699999999998</v>
      </c>
      <c r="Y96">
        <v>1.764</v>
      </c>
      <c r="Z96">
        <v>17.466000000000001</v>
      </c>
      <c r="AA96">
        <v>92.996639999999999</v>
      </c>
      <c r="AB96">
        <v>1.570532</v>
      </c>
      <c r="AC96">
        <v>31.811640000000001</v>
      </c>
      <c r="AD96" s="1">
        <v>296</v>
      </c>
      <c r="AE96">
        <v>4</v>
      </c>
      <c r="AF96">
        <v>311</v>
      </c>
      <c r="AG96">
        <v>68</v>
      </c>
      <c r="AH96">
        <v>16.404935999999999</v>
      </c>
      <c r="AI96">
        <v>32.5</v>
      </c>
      <c r="AJ96">
        <v>0</v>
      </c>
      <c r="AK96">
        <v>2</v>
      </c>
      <c r="AL96">
        <v>531</v>
      </c>
      <c r="AM96" t="s">
        <v>463</v>
      </c>
      <c r="AN96" t="s">
        <v>996</v>
      </c>
      <c r="AO96">
        <v>1327.9090000000001</v>
      </c>
      <c r="AR96" t="s">
        <v>118</v>
      </c>
      <c r="AS96" t="s">
        <v>122</v>
      </c>
      <c r="AT96" t="s">
        <v>291</v>
      </c>
      <c r="AU96" t="s">
        <v>462</v>
      </c>
      <c r="AV96" t="s">
        <v>48</v>
      </c>
      <c r="AW96">
        <v>2</v>
      </c>
      <c r="BB96">
        <v>0.70349315215858155</v>
      </c>
      <c r="BC96" t="s">
        <v>70</v>
      </c>
      <c r="BF96" t="s">
        <v>118</v>
      </c>
      <c r="BG96" t="s">
        <v>122</v>
      </c>
      <c r="BH96" t="s">
        <v>462</v>
      </c>
      <c r="BI96">
        <v>2374</v>
      </c>
      <c r="BJ96">
        <v>2</v>
      </c>
      <c r="BK96" t="s">
        <v>291</v>
      </c>
      <c r="BL96" t="s">
        <v>272</v>
      </c>
      <c r="BM96">
        <v>0.70349315215858155</v>
      </c>
      <c r="BN96" t="s">
        <v>70</v>
      </c>
      <c r="BO96" t="s">
        <v>191</v>
      </c>
      <c r="BP96">
        <v>1481.7370000000001</v>
      </c>
    </row>
    <row r="97" spans="1:68" ht="16.5">
      <c r="A97" s="126" t="str">
        <f t="shared" si="53"/>
        <v>동화운수</v>
      </c>
      <c r="B97" s="127" t="str">
        <f t="shared" si="35"/>
        <v>박원섭</v>
      </c>
      <c r="C97" s="128" t="str">
        <f t="shared" si="54"/>
        <v>F</v>
      </c>
      <c r="D97" s="129">
        <f t="shared" si="55"/>
        <v>0.7573289118131723</v>
      </c>
      <c r="E97" s="130">
        <f t="shared" si="56"/>
        <v>3179</v>
      </c>
      <c r="F97" s="131" t="str">
        <f t="shared" si="57"/>
        <v>2-1</v>
      </c>
      <c r="G97" s="132" t="str">
        <f t="shared" si="58"/>
        <v>70바1879</v>
      </c>
      <c r="H97" s="133">
        <f t="shared" si="59"/>
        <v>18</v>
      </c>
      <c r="I97" s="134">
        <f t="shared" si="60"/>
        <v>3473.0409999999993</v>
      </c>
      <c r="J97" s="135">
        <f t="shared" si="61"/>
        <v>2.3417790003936099E-2</v>
      </c>
      <c r="K97" s="135">
        <f t="shared" si="62"/>
        <v>0.36292144396555837</v>
      </c>
      <c r="L97" s="135">
        <f t="shared" si="63"/>
        <v>0.1923386450087978</v>
      </c>
      <c r="M97" s="136">
        <f t="shared" si="64"/>
        <v>16.96</v>
      </c>
      <c r="N97" s="137">
        <f t="shared" si="65"/>
        <v>8.6379630991975043E-2</v>
      </c>
      <c r="O97" s="137">
        <f t="shared" si="66"/>
        <v>17.650237932693567</v>
      </c>
      <c r="P97" s="232">
        <f t="shared" si="67"/>
        <v>15</v>
      </c>
      <c r="Q97" s="233">
        <f t="shared" si="68"/>
        <v>3</v>
      </c>
      <c r="R97" s="233">
        <f t="shared" si="69"/>
        <v>613</v>
      </c>
      <c r="T97">
        <v>507</v>
      </c>
      <c r="U97">
        <v>3179</v>
      </c>
      <c r="V97" t="s">
        <v>812</v>
      </c>
      <c r="W97">
        <v>3473.0410000000002</v>
      </c>
      <c r="X97">
        <v>1899.2650000000001</v>
      </c>
      <c r="Y97">
        <v>1.829</v>
      </c>
      <c r="Z97">
        <v>16.96</v>
      </c>
      <c r="AA97">
        <v>217.18714700000001</v>
      </c>
      <c r="AB97">
        <v>5.0860430000000001</v>
      </c>
      <c r="AC97">
        <v>78.821872999999997</v>
      </c>
      <c r="AD97" s="1">
        <v>668</v>
      </c>
      <c r="AE97">
        <v>3</v>
      </c>
      <c r="AF97">
        <v>613</v>
      </c>
      <c r="AG97">
        <v>71</v>
      </c>
      <c r="AH97">
        <v>15.991006</v>
      </c>
      <c r="AI97">
        <v>538.20000000000005</v>
      </c>
      <c r="AJ97">
        <v>0</v>
      </c>
      <c r="AK97">
        <v>15</v>
      </c>
      <c r="AL97">
        <v>2380</v>
      </c>
      <c r="AM97" t="s">
        <v>813</v>
      </c>
      <c r="AN97" t="s">
        <v>997</v>
      </c>
      <c r="AO97">
        <v>865.5</v>
      </c>
      <c r="AR97" t="s">
        <v>118</v>
      </c>
      <c r="AS97" t="s">
        <v>121</v>
      </c>
      <c r="AT97" t="s">
        <v>255</v>
      </c>
      <c r="AU97" t="s">
        <v>812</v>
      </c>
      <c r="AV97" t="s">
        <v>48</v>
      </c>
      <c r="AW97">
        <v>18</v>
      </c>
      <c r="BB97">
        <v>0.7573289118131723</v>
      </c>
      <c r="BC97" t="s">
        <v>70</v>
      </c>
      <c r="BF97" t="s">
        <v>118</v>
      </c>
      <c r="BG97" t="s">
        <v>121</v>
      </c>
      <c r="BH97" t="s">
        <v>812</v>
      </c>
      <c r="BI97">
        <v>3179</v>
      </c>
      <c r="BJ97">
        <v>18</v>
      </c>
      <c r="BK97" t="s">
        <v>255</v>
      </c>
      <c r="BL97" t="s">
        <v>213</v>
      </c>
      <c r="BM97">
        <v>0.7573289118131723</v>
      </c>
      <c r="BN97" t="s">
        <v>70</v>
      </c>
      <c r="BO97" t="s">
        <v>191</v>
      </c>
      <c r="BP97">
        <v>3473.0409999999993</v>
      </c>
    </row>
    <row r="98" spans="1:68" ht="16.5">
      <c r="A98" s="109" t="str">
        <f t="shared" si="53"/>
        <v>동화운수</v>
      </c>
      <c r="B98" s="110" t="str">
        <f t="shared" si="35"/>
        <v>박종운</v>
      </c>
      <c r="C98" s="111" t="str">
        <f t="shared" si="54"/>
        <v>F</v>
      </c>
      <c r="D98" s="112">
        <f t="shared" si="55"/>
        <v>0.78149979254326107</v>
      </c>
      <c r="E98" s="113">
        <f t="shared" si="56"/>
        <v>1131</v>
      </c>
      <c r="F98" s="114" t="str">
        <f t="shared" si="57"/>
        <v>45</v>
      </c>
      <c r="G98" s="115" t="str">
        <f t="shared" si="58"/>
        <v>70바1827</v>
      </c>
      <c r="H98" s="116">
        <f t="shared" si="59"/>
        <v>3</v>
      </c>
      <c r="I98" s="117">
        <f t="shared" si="60"/>
        <v>5267.7300000000005</v>
      </c>
      <c r="J98" s="118">
        <f t="shared" si="61"/>
        <v>8.1484263390338933E-3</v>
      </c>
      <c r="K98" s="118">
        <f t="shared" si="62"/>
        <v>0.35613215355767436</v>
      </c>
      <c r="L98" s="118">
        <f t="shared" si="63"/>
        <v>0.1102941874393714</v>
      </c>
      <c r="M98" s="119">
        <f t="shared" si="64"/>
        <v>15.183</v>
      </c>
      <c r="N98" s="120">
        <f t="shared" si="65"/>
        <v>0.11390105415425621</v>
      </c>
      <c r="O98" s="120">
        <f t="shared" si="66"/>
        <v>3.2271965343705924</v>
      </c>
      <c r="P98" s="234">
        <f t="shared" si="67"/>
        <v>6</v>
      </c>
      <c r="Q98" s="235">
        <f t="shared" si="68"/>
        <v>6</v>
      </c>
      <c r="R98" s="235">
        <f t="shared" si="69"/>
        <v>170</v>
      </c>
      <c r="T98">
        <v>507</v>
      </c>
      <c r="U98">
        <v>1131</v>
      </c>
      <c r="V98" t="s">
        <v>464</v>
      </c>
      <c r="W98">
        <v>5267.73</v>
      </c>
      <c r="X98">
        <v>2817.73</v>
      </c>
      <c r="Y98">
        <v>1.869</v>
      </c>
      <c r="Z98">
        <v>15.183</v>
      </c>
      <c r="AA98">
        <v>336.83240000000001</v>
      </c>
      <c r="AB98">
        <v>2.7446540000000001</v>
      </c>
      <c r="AC98">
        <v>119.95684799999999</v>
      </c>
      <c r="AD98" s="1">
        <v>581</v>
      </c>
      <c r="AE98">
        <v>6</v>
      </c>
      <c r="AF98">
        <v>170</v>
      </c>
      <c r="AG98">
        <v>75</v>
      </c>
      <c r="AH98">
        <v>15.639023999999999</v>
      </c>
      <c r="AI98">
        <v>255.7</v>
      </c>
      <c r="AJ98">
        <v>0</v>
      </c>
      <c r="AK98">
        <v>6</v>
      </c>
      <c r="AL98">
        <v>692</v>
      </c>
      <c r="AM98" t="s">
        <v>465</v>
      </c>
      <c r="AN98" t="s">
        <v>998</v>
      </c>
      <c r="AO98">
        <v>5014.5039999999999</v>
      </c>
      <c r="AR98" t="s">
        <v>118</v>
      </c>
      <c r="AS98" t="s">
        <v>122</v>
      </c>
      <c r="AT98" t="s">
        <v>268</v>
      </c>
      <c r="AU98" t="s">
        <v>464</v>
      </c>
      <c r="AV98" t="s">
        <v>48</v>
      </c>
      <c r="AW98">
        <v>3</v>
      </c>
      <c r="BB98">
        <v>0.78149979254326107</v>
      </c>
      <c r="BC98" t="s">
        <v>70</v>
      </c>
      <c r="BF98" t="s">
        <v>118</v>
      </c>
      <c r="BG98" t="s">
        <v>122</v>
      </c>
      <c r="BH98" t="s">
        <v>464</v>
      </c>
      <c r="BI98">
        <v>1131</v>
      </c>
      <c r="BJ98">
        <v>3</v>
      </c>
      <c r="BK98" t="s">
        <v>268</v>
      </c>
      <c r="BL98" t="s">
        <v>271</v>
      </c>
      <c r="BM98">
        <v>0.78149979254326107</v>
      </c>
      <c r="BN98" t="s">
        <v>70</v>
      </c>
      <c r="BO98" t="s">
        <v>191</v>
      </c>
      <c r="BP98">
        <v>5267.7300000000005</v>
      </c>
    </row>
    <row r="99" spans="1:68" ht="16.5">
      <c r="A99" s="126" t="str">
        <f t="shared" si="53"/>
        <v>동화운수</v>
      </c>
      <c r="B99" s="127" t="str">
        <f t="shared" si="35"/>
        <v>박찬용</v>
      </c>
      <c r="C99" s="128" t="str">
        <f t="shared" si="54"/>
        <v>D</v>
      </c>
      <c r="D99" s="129">
        <f t="shared" si="55"/>
        <v>0.84987264880465274</v>
      </c>
      <c r="E99" s="130">
        <f t="shared" si="56"/>
        <v>8908</v>
      </c>
      <c r="F99" s="131" t="str">
        <f t="shared" si="57"/>
        <v>2-1</v>
      </c>
      <c r="G99" s="132" t="str">
        <f t="shared" si="58"/>
        <v>70바1820</v>
      </c>
      <c r="H99" s="133">
        <f t="shared" si="59"/>
        <v>2</v>
      </c>
      <c r="I99" s="134">
        <f t="shared" si="60"/>
        <v>5535.5459999999994</v>
      </c>
      <c r="J99" s="135">
        <f t="shared" si="61"/>
        <v>2.4160568561039424E-2</v>
      </c>
      <c r="K99" s="135">
        <f t="shared" si="62"/>
        <v>0.34215443553711172</v>
      </c>
      <c r="L99" s="135">
        <f t="shared" si="63"/>
        <v>0.23719430748114101</v>
      </c>
      <c r="M99" s="136">
        <f t="shared" si="64"/>
        <v>14.034000000000001</v>
      </c>
      <c r="N99" s="137">
        <f t="shared" si="65"/>
        <v>3.607209513221505E-2</v>
      </c>
      <c r="O99" s="137">
        <f t="shared" si="66"/>
        <v>6.0961840773443434</v>
      </c>
      <c r="P99" s="232">
        <f t="shared" si="67"/>
        <v>0</v>
      </c>
      <c r="Q99" s="233">
        <f t="shared" si="68"/>
        <v>2</v>
      </c>
      <c r="R99" s="233">
        <f t="shared" si="69"/>
        <v>338</v>
      </c>
      <c r="T99">
        <v>507</v>
      </c>
      <c r="U99">
        <v>8908</v>
      </c>
      <c r="V99" t="s">
        <v>466</v>
      </c>
      <c r="W99">
        <v>5544.4520000000002</v>
      </c>
      <c r="X99">
        <v>2609.6550000000002</v>
      </c>
      <c r="Y99">
        <v>2.125</v>
      </c>
      <c r="Z99">
        <v>14.034000000000001</v>
      </c>
      <c r="AA99">
        <v>328.91539699999998</v>
      </c>
      <c r="AB99">
        <v>7.9467829999999999</v>
      </c>
      <c r="AC99">
        <v>112.539862</v>
      </c>
      <c r="AD99" s="1">
        <v>1313</v>
      </c>
      <c r="AE99">
        <v>2</v>
      </c>
      <c r="AF99">
        <v>338</v>
      </c>
      <c r="AG99">
        <v>67</v>
      </c>
      <c r="AH99">
        <v>16.856771999999999</v>
      </c>
      <c r="AI99">
        <v>56</v>
      </c>
      <c r="AJ99">
        <v>0</v>
      </c>
      <c r="AK99">
        <v>0</v>
      </c>
      <c r="AL99">
        <v>0</v>
      </c>
      <c r="AM99" t="s">
        <v>467</v>
      </c>
      <c r="AN99" t="s">
        <v>999</v>
      </c>
      <c r="AO99">
        <v>5194.0519999999997</v>
      </c>
      <c r="AR99" t="s">
        <v>118</v>
      </c>
      <c r="AS99" t="s">
        <v>121</v>
      </c>
      <c r="AT99" t="s">
        <v>252</v>
      </c>
      <c r="AU99" t="s">
        <v>466</v>
      </c>
      <c r="AV99" t="s">
        <v>48</v>
      </c>
      <c r="AW99">
        <v>2</v>
      </c>
      <c r="BB99">
        <v>0.84987264880465274</v>
      </c>
      <c r="BC99" t="s">
        <v>67</v>
      </c>
      <c r="BF99" t="s">
        <v>118</v>
      </c>
      <c r="BG99" t="s">
        <v>121</v>
      </c>
      <c r="BH99" t="s">
        <v>466</v>
      </c>
      <c r="BI99">
        <v>8908</v>
      </c>
      <c r="BJ99">
        <v>2</v>
      </c>
      <c r="BK99" t="s">
        <v>252</v>
      </c>
      <c r="BL99" t="s">
        <v>254</v>
      </c>
      <c r="BM99">
        <v>0.84987264880465274</v>
      </c>
      <c r="BN99" t="s">
        <v>67</v>
      </c>
      <c r="BO99" t="s">
        <v>182</v>
      </c>
      <c r="BP99">
        <v>5535.5459999999994</v>
      </c>
    </row>
    <row r="100" spans="1:68" ht="16.5">
      <c r="A100" s="109" t="str">
        <f t="shared" si="53"/>
        <v>동화운수</v>
      </c>
      <c r="B100" s="110" t="str">
        <f t="shared" si="35"/>
        <v>박철수</v>
      </c>
      <c r="C100" s="111" t="str">
        <f t="shared" si="54"/>
        <v>C</v>
      </c>
      <c r="D100" s="112">
        <f t="shared" si="55"/>
        <v>0.87541029327292141</v>
      </c>
      <c r="E100" s="113">
        <f t="shared" si="56"/>
        <v>1955</v>
      </c>
      <c r="F100" s="114" t="str">
        <f t="shared" si="57"/>
        <v>2-1</v>
      </c>
      <c r="G100" s="115" t="str">
        <f t="shared" si="58"/>
        <v>70바1811</v>
      </c>
      <c r="H100" s="116">
        <f t="shared" si="59"/>
        <v>2</v>
      </c>
      <c r="I100" s="117">
        <f t="shared" si="60"/>
        <v>5264.35</v>
      </c>
      <c r="J100" s="118">
        <f t="shared" si="61"/>
        <v>1.9745675473240239E-2</v>
      </c>
      <c r="K100" s="118">
        <f t="shared" si="62"/>
        <v>0.32790617702483293</v>
      </c>
      <c r="L100" s="118">
        <f t="shared" si="63"/>
        <v>7.5412918973852411E-2</v>
      </c>
      <c r="M100" s="119">
        <f t="shared" si="64"/>
        <v>11.58</v>
      </c>
      <c r="N100" s="120">
        <f t="shared" si="65"/>
        <v>0</v>
      </c>
      <c r="O100" s="120">
        <f t="shared" si="66"/>
        <v>17.248093306865993</v>
      </c>
      <c r="P100" s="234">
        <f t="shared" si="67"/>
        <v>8</v>
      </c>
      <c r="Q100" s="235">
        <f t="shared" si="68"/>
        <v>0</v>
      </c>
      <c r="R100" s="235">
        <f t="shared" si="69"/>
        <v>908</v>
      </c>
      <c r="T100">
        <v>507</v>
      </c>
      <c r="U100">
        <v>1955</v>
      </c>
      <c r="V100" t="s">
        <v>468</v>
      </c>
      <c r="W100">
        <v>5264.35</v>
      </c>
      <c r="X100">
        <v>2337.63</v>
      </c>
      <c r="Y100">
        <v>2.2519999999999998</v>
      </c>
      <c r="Z100">
        <v>11.58</v>
      </c>
      <c r="AA100">
        <v>324.003198</v>
      </c>
      <c r="AB100">
        <v>6.3976620000000004</v>
      </c>
      <c r="AC100">
        <v>106.24265</v>
      </c>
      <c r="AD100" s="1">
        <v>397</v>
      </c>
      <c r="AE100">
        <v>0</v>
      </c>
      <c r="AF100">
        <v>908</v>
      </c>
      <c r="AG100">
        <v>69</v>
      </c>
      <c r="AH100">
        <v>16.247833</v>
      </c>
      <c r="AI100">
        <v>24.2</v>
      </c>
      <c r="AJ100">
        <v>0</v>
      </c>
      <c r="AK100">
        <v>8</v>
      </c>
      <c r="AL100">
        <v>2446</v>
      </c>
      <c r="AM100" t="s">
        <v>469</v>
      </c>
      <c r="AN100" t="s">
        <v>1000</v>
      </c>
      <c r="AO100">
        <v>4825.9639999999999</v>
      </c>
      <c r="AR100" t="s">
        <v>118</v>
      </c>
      <c r="AS100" t="s">
        <v>121</v>
      </c>
      <c r="AT100" t="s">
        <v>251</v>
      </c>
      <c r="AU100" t="s">
        <v>468</v>
      </c>
      <c r="AV100" t="s">
        <v>48</v>
      </c>
      <c r="AW100">
        <v>2</v>
      </c>
      <c r="BB100">
        <v>0.87541029327292141</v>
      </c>
      <c r="BC100" t="s">
        <v>69</v>
      </c>
      <c r="BF100" t="s">
        <v>118</v>
      </c>
      <c r="BG100" t="s">
        <v>121</v>
      </c>
      <c r="BH100" t="s">
        <v>468</v>
      </c>
      <c r="BI100">
        <v>1955</v>
      </c>
      <c r="BJ100">
        <v>2</v>
      </c>
      <c r="BK100" t="s">
        <v>251</v>
      </c>
      <c r="BL100" t="s">
        <v>218</v>
      </c>
      <c r="BM100">
        <v>0.87541029327292141</v>
      </c>
      <c r="BN100" t="s">
        <v>69</v>
      </c>
      <c r="BO100" t="s">
        <v>180</v>
      </c>
      <c r="BP100">
        <v>5264.35</v>
      </c>
    </row>
    <row r="101" spans="1:68" ht="16.5">
      <c r="A101" s="126" t="str">
        <f t="shared" si="53"/>
        <v>동화운수</v>
      </c>
      <c r="B101" s="127" t="str">
        <f t="shared" si="35"/>
        <v>박철우</v>
      </c>
      <c r="C101" s="128" t="str">
        <f t="shared" si="54"/>
        <v>F</v>
      </c>
      <c r="D101" s="129">
        <f t="shared" si="55"/>
        <v>0.7499487100555644</v>
      </c>
      <c r="E101" s="130">
        <f t="shared" si="56"/>
        <v>7010</v>
      </c>
      <c r="F101" s="131" t="str">
        <f t="shared" si="57"/>
        <v>10</v>
      </c>
      <c r="G101" s="132" t="str">
        <f t="shared" si="58"/>
        <v>70바1927</v>
      </c>
      <c r="H101" s="133">
        <f t="shared" si="59"/>
        <v>6</v>
      </c>
      <c r="I101" s="134">
        <f t="shared" si="60"/>
        <v>2445.5320000000002</v>
      </c>
      <c r="J101" s="135">
        <f t="shared" si="61"/>
        <v>1.3937327575261123E-2</v>
      </c>
      <c r="K101" s="135">
        <f t="shared" si="62"/>
        <v>0.33784280002069361</v>
      </c>
      <c r="L101" s="135">
        <f t="shared" si="63"/>
        <v>0.14107359870981037</v>
      </c>
      <c r="M101" s="136">
        <f t="shared" si="64"/>
        <v>14.273999999999999</v>
      </c>
      <c r="N101" s="137">
        <f t="shared" si="65"/>
        <v>0</v>
      </c>
      <c r="O101" s="137">
        <f t="shared" si="66"/>
        <v>8.0963978389978131</v>
      </c>
      <c r="P101" s="232">
        <f t="shared" si="67"/>
        <v>6</v>
      </c>
      <c r="Q101" s="233">
        <f t="shared" si="68"/>
        <v>0</v>
      </c>
      <c r="R101" s="233">
        <f t="shared" si="69"/>
        <v>198</v>
      </c>
      <c r="T101">
        <v>507</v>
      </c>
      <c r="U101">
        <v>7010</v>
      </c>
      <c r="V101" t="s">
        <v>470</v>
      </c>
      <c r="W101">
        <v>2445.5320000000002</v>
      </c>
      <c r="X101">
        <v>1335.4469999999999</v>
      </c>
      <c r="Y101">
        <v>1.831</v>
      </c>
      <c r="Z101">
        <v>14.273999999999999</v>
      </c>
      <c r="AA101">
        <v>170.66105300000001</v>
      </c>
      <c r="AB101">
        <v>2.3785590000000001</v>
      </c>
      <c r="AC101">
        <v>57.656607999999999</v>
      </c>
      <c r="AD101" s="1">
        <v>345</v>
      </c>
      <c r="AE101">
        <v>0</v>
      </c>
      <c r="AF101">
        <v>198</v>
      </c>
      <c r="AG101">
        <v>83</v>
      </c>
      <c r="AH101">
        <v>14.32976</v>
      </c>
      <c r="AI101">
        <v>219.4</v>
      </c>
      <c r="AJ101">
        <v>0</v>
      </c>
      <c r="AK101">
        <v>6</v>
      </c>
      <c r="AL101">
        <v>293</v>
      </c>
      <c r="AM101" t="s">
        <v>471</v>
      </c>
      <c r="AN101" t="s">
        <v>1001</v>
      </c>
      <c r="AO101">
        <v>1054.662</v>
      </c>
      <c r="AR101" t="s">
        <v>118</v>
      </c>
      <c r="AS101" t="s">
        <v>119</v>
      </c>
      <c r="AT101" t="s">
        <v>208</v>
      </c>
      <c r="AU101" t="s">
        <v>470</v>
      </c>
      <c r="AV101" t="s">
        <v>48</v>
      </c>
      <c r="AW101">
        <v>6</v>
      </c>
      <c r="BB101">
        <v>0.7499487100555644</v>
      </c>
      <c r="BC101" t="s">
        <v>70</v>
      </c>
      <c r="BF101" t="s">
        <v>118</v>
      </c>
      <c r="BG101" t="s">
        <v>119</v>
      </c>
      <c r="BH101" t="s">
        <v>470</v>
      </c>
      <c r="BI101">
        <v>7010</v>
      </c>
      <c r="BJ101">
        <v>6</v>
      </c>
      <c r="BK101" t="s">
        <v>208</v>
      </c>
      <c r="BL101" t="s">
        <v>203</v>
      </c>
      <c r="BM101">
        <v>0.7499487100555644</v>
      </c>
      <c r="BN101" t="s">
        <v>70</v>
      </c>
      <c r="BO101" t="s">
        <v>191</v>
      </c>
      <c r="BP101">
        <v>2445.5320000000002</v>
      </c>
    </row>
    <row r="102" spans="1:68" ht="16.5">
      <c r="A102" s="109" t="str">
        <f t="shared" si="53"/>
        <v>동화운수</v>
      </c>
      <c r="B102" s="110" t="str">
        <f t="shared" si="35"/>
        <v>박태후</v>
      </c>
      <c r="C102" s="111" t="str">
        <f t="shared" si="54"/>
        <v>F</v>
      </c>
      <c r="D102" s="112">
        <f t="shared" si="55"/>
        <v>0.71040000000000003</v>
      </c>
      <c r="E102" s="113">
        <f t="shared" si="56"/>
        <v>6899</v>
      </c>
      <c r="F102" s="114" t="str">
        <f t="shared" si="57"/>
        <v>10</v>
      </c>
      <c r="G102" s="115" t="str">
        <f t="shared" si="58"/>
        <v>70바1918</v>
      </c>
      <c r="H102" s="116">
        <f t="shared" si="59"/>
        <v>1</v>
      </c>
      <c r="I102" s="117">
        <f t="shared" si="60"/>
        <v>3019.75</v>
      </c>
      <c r="J102" s="118">
        <f t="shared" si="61"/>
        <v>4.4186377406739162E-2</v>
      </c>
      <c r="K102" s="118">
        <f t="shared" si="62"/>
        <v>0.33589284555633064</v>
      </c>
      <c r="L102" s="118">
        <f t="shared" si="63"/>
        <v>0.16358970113419985</v>
      </c>
      <c r="M102" s="119">
        <f t="shared" si="64"/>
        <v>14.175000000000001</v>
      </c>
      <c r="N102" s="120">
        <f t="shared" si="65"/>
        <v>6.6230648232469574E-2</v>
      </c>
      <c r="O102" s="120">
        <f t="shared" si="66"/>
        <v>55.633744515274444</v>
      </c>
      <c r="P102" s="234">
        <f t="shared" si="67"/>
        <v>4</v>
      </c>
      <c r="Q102" s="235">
        <f t="shared" si="68"/>
        <v>2</v>
      </c>
      <c r="R102" s="235">
        <f t="shared" si="69"/>
        <v>1680</v>
      </c>
      <c r="T102">
        <v>507</v>
      </c>
      <c r="U102">
        <v>6899</v>
      </c>
      <c r="V102" t="s">
        <v>472</v>
      </c>
      <c r="W102">
        <v>3019.75</v>
      </c>
      <c r="X102">
        <v>1700.546</v>
      </c>
      <c r="Y102">
        <v>1.776</v>
      </c>
      <c r="Z102">
        <v>14.175000000000001</v>
      </c>
      <c r="AA102">
        <v>194.314368</v>
      </c>
      <c r="AB102">
        <v>8.5860479999999999</v>
      </c>
      <c r="AC102">
        <v>65.268805999999998</v>
      </c>
      <c r="AD102" s="1">
        <v>494</v>
      </c>
      <c r="AE102">
        <v>2</v>
      </c>
      <c r="AF102">
        <v>1680</v>
      </c>
      <c r="AG102">
        <v>71</v>
      </c>
      <c r="AH102">
        <v>15.540538</v>
      </c>
      <c r="AI102">
        <v>239.2</v>
      </c>
      <c r="AJ102">
        <v>0</v>
      </c>
      <c r="AK102">
        <v>4</v>
      </c>
      <c r="AL102">
        <v>1214</v>
      </c>
      <c r="AM102" t="s">
        <v>473</v>
      </c>
      <c r="AN102" t="s">
        <v>1002</v>
      </c>
      <c r="AO102">
        <v>3019.75</v>
      </c>
      <c r="AR102" t="s">
        <v>118</v>
      </c>
      <c r="AS102" t="s">
        <v>119</v>
      </c>
      <c r="AT102" t="s">
        <v>204</v>
      </c>
      <c r="AU102" t="s">
        <v>472</v>
      </c>
      <c r="AV102" t="s">
        <v>48</v>
      </c>
      <c r="AW102">
        <v>1</v>
      </c>
      <c r="BB102">
        <v>0.71040000000000003</v>
      </c>
      <c r="BC102" t="s">
        <v>70</v>
      </c>
      <c r="BF102" t="s">
        <v>118</v>
      </c>
      <c r="BG102" t="s">
        <v>119</v>
      </c>
      <c r="BH102" t="s">
        <v>472</v>
      </c>
      <c r="BI102">
        <v>6899</v>
      </c>
      <c r="BJ102">
        <v>1</v>
      </c>
      <c r="BK102" t="s">
        <v>204</v>
      </c>
      <c r="BL102" t="s">
        <v>177</v>
      </c>
      <c r="BM102">
        <v>0.71040000000000003</v>
      </c>
      <c r="BN102" t="s">
        <v>70</v>
      </c>
      <c r="BO102" t="s">
        <v>191</v>
      </c>
      <c r="BP102">
        <v>3019.75</v>
      </c>
    </row>
    <row r="103" spans="1:68" ht="16.5">
      <c r="A103" s="126" t="str">
        <f t="shared" si="53"/>
        <v>동화운수</v>
      </c>
      <c r="B103" s="127" t="str">
        <f t="shared" si="35"/>
        <v>박형준</v>
      </c>
      <c r="C103" s="128" t="str">
        <f t="shared" si="54"/>
        <v>F</v>
      </c>
      <c r="D103" s="129">
        <f t="shared" si="55"/>
        <v>0.7642600896311641</v>
      </c>
      <c r="E103" s="130">
        <f t="shared" si="56"/>
        <v>6978</v>
      </c>
      <c r="F103" s="131" t="str">
        <f t="shared" si="57"/>
        <v>2</v>
      </c>
      <c r="G103" s="132" t="str">
        <f t="shared" si="58"/>
        <v>70바1853</v>
      </c>
      <c r="H103" s="133">
        <f t="shared" si="59"/>
        <v>14</v>
      </c>
      <c r="I103" s="134">
        <f t="shared" si="60"/>
        <v>5161.5299999999988</v>
      </c>
      <c r="J103" s="135">
        <f t="shared" si="61"/>
        <v>1.7567932798723936E-2</v>
      </c>
      <c r="K103" s="135">
        <f t="shared" si="62"/>
        <v>0.36686963191835337</v>
      </c>
      <c r="L103" s="135">
        <f t="shared" si="63"/>
        <v>0.20497798133499182</v>
      </c>
      <c r="M103" s="136">
        <f t="shared" si="64"/>
        <v>16.512</v>
      </c>
      <c r="N103" s="137">
        <f t="shared" si="65"/>
        <v>0</v>
      </c>
      <c r="O103" s="137">
        <f t="shared" si="66"/>
        <v>14.801812640825492</v>
      </c>
      <c r="P103" s="232">
        <f t="shared" si="67"/>
        <v>16</v>
      </c>
      <c r="Q103" s="233">
        <f t="shared" si="68"/>
        <v>0</v>
      </c>
      <c r="R103" s="233">
        <f t="shared" si="69"/>
        <v>764</v>
      </c>
      <c r="T103">
        <v>507</v>
      </c>
      <c r="U103">
        <v>6978</v>
      </c>
      <c r="V103" t="s">
        <v>474</v>
      </c>
      <c r="W103">
        <v>5161.53</v>
      </c>
      <c r="X103">
        <v>2872.9549999999999</v>
      </c>
      <c r="Y103">
        <v>1.7969999999999999</v>
      </c>
      <c r="Z103">
        <v>16.512</v>
      </c>
      <c r="AA103">
        <v>343.75490100000002</v>
      </c>
      <c r="AB103">
        <v>6.0390629999999996</v>
      </c>
      <c r="AC103">
        <v>126.11323400000001</v>
      </c>
      <c r="AD103" s="1">
        <v>1058</v>
      </c>
      <c r="AE103">
        <v>0</v>
      </c>
      <c r="AF103">
        <v>764</v>
      </c>
      <c r="AG103">
        <v>68</v>
      </c>
      <c r="AH103">
        <v>15.015145</v>
      </c>
      <c r="AI103">
        <v>206.6</v>
      </c>
      <c r="AJ103">
        <v>0</v>
      </c>
      <c r="AK103">
        <v>16</v>
      </c>
      <c r="AL103">
        <v>3072</v>
      </c>
      <c r="AM103" t="s">
        <v>475</v>
      </c>
      <c r="AN103" t="s">
        <v>1003</v>
      </c>
      <c r="AO103">
        <v>1005.182</v>
      </c>
      <c r="AR103" t="s">
        <v>118</v>
      </c>
      <c r="AS103" t="s">
        <v>120</v>
      </c>
      <c r="AT103" t="s">
        <v>223</v>
      </c>
      <c r="AU103" t="s">
        <v>474</v>
      </c>
      <c r="AV103" t="s">
        <v>48</v>
      </c>
      <c r="AW103">
        <v>14</v>
      </c>
      <c r="BB103">
        <v>0.7642600896311641</v>
      </c>
      <c r="BC103" t="s">
        <v>70</v>
      </c>
      <c r="BF103" t="s">
        <v>118</v>
      </c>
      <c r="BG103" t="s">
        <v>120</v>
      </c>
      <c r="BH103" t="s">
        <v>474</v>
      </c>
      <c r="BI103">
        <v>6978</v>
      </c>
      <c r="BJ103">
        <v>14</v>
      </c>
      <c r="BK103" t="s">
        <v>223</v>
      </c>
      <c r="BL103" t="s">
        <v>244</v>
      </c>
      <c r="BM103">
        <v>0.7642600896311641</v>
      </c>
      <c r="BN103" t="s">
        <v>70</v>
      </c>
      <c r="BO103" t="s">
        <v>191</v>
      </c>
      <c r="BP103">
        <v>5161.5299999999988</v>
      </c>
    </row>
    <row r="104" spans="1:68" ht="16.5">
      <c r="A104" s="109" t="str">
        <f t="shared" si="53"/>
        <v>동화운수</v>
      </c>
      <c r="B104" s="110" t="str">
        <f t="shared" si="35"/>
        <v>박홍준</v>
      </c>
      <c r="C104" s="111" t="str">
        <f t="shared" si="54"/>
        <v>C</v>
      </c>
      <c r="D104" s="112">
        <f t="shared" si="55"/>
        <v>0.89923076923076928</v>
      </c>
      <c r="E104" s="113">
        <f t="shared" si="56"/>
        <v>7949</v>
      </c>
      <c r="F104" s="114" t="str">
        <f t="shared" si="57"/>
        <v>급행95</v>
      </c>
      <c r="G104" s="115" t="str">
        <f t="shared" si="58"/>
        <v>70바1925</v>
      </c>
      <c r="H104" s="116">
        <f t="shared" si="59"/>
        <v>1</v>
      </c>
      <c r="I104" s="117">
        <f t="shared" si="60"/>
        <v>2031.547</v>
      </c>
      <c r="J104" s="118">
        <f t="shared" si="61"/>
        <v>1.7234247378057056E-2</v>
      </c>
      <c r="K104" s="118">
        <f t="shared" si="62"/>
        <v>0.3717151201354012</v>
      </c>
      <c r="L104" s="118">
        <f t="shared" si="63"/>
        <v>1.5259307316050281E-2</v>
      </c>
      <c r="M104" s="119">
        <f t="shared" si="64"/>
        <v>13.265000000000001</v>
      </c>
      <c r="N104" s="120">
        <f t="shared" si="65"/>
        <v>4.922357198725897E-2</v>
      </c>
      <c r="O104" s="120">
        <f t="shared" si="66"/>
        <v>5.365369346611228</v>
      </c>
      <c r="P104" s="234">
        <f t="shared" si="67"/>
        <v>1</v>
      </c>
      <c r="Q104" s="235">
        <f t="shared" si="68"/>
        <v>1</v>
      </c>
      <c r="R104" s="235">
        <f t="shared" si="69"/>
        <v>109</v>
      </c>
      <c r="T104">
        <v>507</v>
      </c>
      <c r="U104">
        <v>7949</v>
      </c>
      <c r="V104" t="s">
        <v>1004</v>
      </c>
      <c r="W104">
        <v>2031.547</v>
      </c>
      <c r="X104">
        <v>868.75300000000004</v>
      </c>
      <c r="Y104">
        <v>2.3380000000000001</v>
      </c>
      <c r="Z104">
        <v>13.265000000000001</v>
      </c>
      <c r="AA104">
        <v>117.867172</v>
      </c>
      <c r="AB104">
        <v>2.031352</v>
      </c>
      <c r="AC104">
        <v>43.813009999999998</v>
      </c>
      <c r="AD104" s="1">
        <v>31</v>
      </c>
      <c r="AE104">
        <v>1</v>
      </c>
      <c r="AF104">
        <v>109</v>
      </c>
      <c r="AG104">
        <v>77</v>
      </c>
      <c r="AH104">
        <v>17.235900999999998</v>
      </c>
      <c r="AI104">
        <v>925.9</v>
      </c>
      <c r="AJ104">
        <v>0</v>
      </c>
      <c r="AK104">
        <v>1</v>
      </c>
      <c r="AL104">
        <v>78</v>
      </c>
      <c r="AM104" t="s">
        <v>1005</v>
      </c>
      <c r="AN104" t="s">
        <v>1006</v>
      </c>
      <c r="AO104">
        <v>2031.547</v>
      </c>
      <c r="AR104" t="s">
        <v>118</v>
      </c>
      <c r="AS104" t="s">
        <v>123</v>
      </c>
      <c r="AT104" t="s">
        <v>307</v>
      </c>
      <c r="AU104" t="s">
        <v>1004</v>
      </c>
      <c r="AV104" t="s">
        <v>48</v>
      </c>
      <c r="AW104">
        <v>1</v>
      </c>
      <c r="BB104">
        <v>0.89923076923076928</v>
      </c>
      <c r="BC104" t="s">
        <v>69</v>
      </c>
      <c r="BF104" t="s">
        <v>118</v>
      </c>
      <c r="BG104" t="s">
        <v>123</v>
      </c>
      <c r="BH104" t="s">
        <v>1004</v>
      </c>
      <c r="BI104">
        <v>7949</v>
      </c>
      <c r="BJ104">
        <v>1</v>
      </c>
      <c r="BK104" t="s">
        <v>307</v>
      </c>
      <c r="BL104" t="s">
        <v>177</v>
      </c>
      <c r="BM104">
        <v>0.89923076923076928</v>
      </c>
      <c r="BN104" t="s">
        <v>69</v>
      </c>
      <c r="BO104" t="s">
        <v>180</v>
      </c>
      <c r="BP104">
        <v>2031.547</v>
      </c>
    </row>
    <row r="105" spans="1:68" ht="16.5">
      <c r="A105" s="126" t="str">
        <f t="shared" si="53"/>
        <v>동화운수</v>
      </c>
      <c r="B105" s="127" t="str">
        <f t="shared" si="35"/>
        <v>배석현</v>
      </c>
      <c r="C105" s="128" t="str">
        <f t="shared" si="54"/>
        <v>D</v>
      </c>
      <c r="D105" s="129">
        <f t="shared" si="55"/>
        <v>0.83749999999999991</v>
      </c>
      <c r="E105" s="130">
        <f t="shared" si="56"/>
        <v>9574</v>
      </c>
      <c r="F105" s="131" t="str">
        <f t="shared" si="57"/>
        <v>10</v>
      </c>
      <c r="G105" s="132" t="str">
        <f t="shared" si="58"/>
        <v>70바1826</v>
      </c>
      <c r="H105" s="133">
        <f t="shared" si="59"/>
        <v>1</v>
      </c>
      <c r="I105" s="134">
        <f t="shared" si="60"/>
        <v>1514.6859999999999</v>
      </c>
      <c r="J105" s="135">
        <f t="shared" si="61"/>
        <v>3.8393597176244597E-4</v>
      </c>
      <c r="K105" s="135">
        <f t="shared" si="62"/>
        <v>0.34800839554628177</v>
      </c>
      <c r="L105" s="135">
        <f t="shared" si="63"/>
        <v>9.6389614745234331E-2</v>
      </c>
      <c r="M105" s="136">
        <f t="shared" si="64"/>
        <v>13.271000000000001</v>
      </c>
      <c r="N105" s="137">
        <f t="shared" si="65"/>
        <v>0</v>
      </c>
      <c r="O105" s="137">
        <f t="shared" si="66"/>
        <v>2.5716262192722814</v>
      </c>
      <c r="P105" s="232">
        <f t="shared" si="67"/>
        <v>1</v>
      </c>
      <c r="Q105" s="233">
        <f t="shared" si="68"/>
        <v>0</v>
      </c>
      <c r="R105" s="233">
        <f t="shared" si="69"/>
        <v>40</v>
      </c>
      <c r="T105">
        <v>507</v>
      </c>
      <c r="U105">
        <v>9574</v>
      </c>
      <c r="V105" t="s">
        <v>1007</v>
      </c>
      <c r="W105">
        <v>1555.4359999999999</v>
      </c>
      <c r="X105">
        <v>773.43499999999995</v>
      </c>
      <c r="Y105">
        <v>2.0110000000000001</v>
      </c>
      <c r="Z105">
        <v>13.271000000000001</v>
      </c>
      <c r="AA105">
        <v>98.383591999999993</v>
      </c>
      <c r="AB105">
        <v>3.7773000000000001E-2</v>
      </c>
      <c r="AC105">
        <v>34.238315999999998</v>
      </c>
      <c r="AD105" s="1">
        <v>146</v>
      </c>
      <c r="AE105">
        <v>0</v>
      </c>
      <c r="AF105">
        <v>40</v>
      </c>
      <c r="AG105">
        <v>68</v>
      </c>
      <c r="AH105">
        <v>15.809912000000001</v>
      </c>
      <c r="AI105">
        <v>0</v>
      </c>
      <c r="AJ105">
        <v>0</v>
      </c>
      <c r="AK105">
        <v>1</v>
      </c>
      <c r="AL105">
        <v>1035</v>
      </c>
      <c r="AM105" t="s">
        <v>1008</v>
      </c>
      <c r="AN105" t="s">
        <v>1009</v>
      </c>
      <c r="AO105">
        <v>1514.6859999999999</v>
      </c>
      <c r="AR105" t="s">
        <v>118</v>
      </c>
      <c r="AS105" t="s">
        <v>119</v>
      </c>
      <c r="AT105" t="s">
        <v>846</v>
      </c>
      <c r="AU105" t="s">
        <v>1007</v>
      </c>
      <c r="AV105" t="s">
        <v>48</v>
      </c>
      <c r="AW105">
        <v>1</v>
      </c>
      <c r="BB105">
        <v>0.83749999999999991</v>
      </c>
      <c r="BC105" t="s">
        <v>67</v>
      </c>
      <c r="BF105" t="s">
        <v>118</v>
      </c>
      <c r="BG105" t="s">
        <v>119</v>
      </c>
      <c r="BH105" t="s">
        <v>1007</v>
      </c>
      <c r="BI105">
        <v>9574</v>
      </c>
      <c r="BJ105">
        <v>1</v>
      </c>
      <c r="BK105" t="s">
        <v>846</v>
      </c>
      <c r="BL105" t="s">
        <v>177</v>
      </c>
      <c r="BM105">
        <v>0.83749999999999991</v>
      </c>
      <c r="BN105" t="s">
        <v>67</v>
      </c>
      <c r="BO105" t="s">
        <v>182</v>
      </c>
      <c r="BP105">
        <v>1514.6859999999999</v>
      </c>
    </row>
    <row r="106" spans="1:68" ht="16.5">
      <c r="A106" s="109" t="str">
        <f t="shared" si="53"/>
        <v>동화운수</v>
      </c>
      <c r="B106" s="110" t="str">
        <f t="shared" si="35"/>
        <v>배성준</v>
      </c>
      <c r="C106" s="111" t="str">
        <f t="shared" si="54"/>
        <v>D</v>
      </c>
      <c r="D106" s="112">
        <f t="shared" si="55"/>
        <v>0.82305121186186869</v>
      </c>
      <c r="E106" s="113">
        <f t="shared" si="56"/>
        <v>172</v>
      </c>
      <c r="F106" s="114" t="str">
        <f t="shared" si="57"/>
        <v>2</v>
      </c>
      <c r="G106" s="115" t="str">
        <f t="shared" si="58"/>
        <v>70바1945</v>
      </c>
      <c r="H106" s="116">
        <f t="shared" si="59"/>
        <v>7</v>
      </c>
      <c r="I106" s="117">
        <f t="shared" si="60"/>
        <v>2193.183</v>
      </c>
      <c r="J106" s="118">
        <f t="shared" si="61"/>
        <v>1.9387889519286661E-2</v>
      </c>
      <c r="K106" s="118">
        <f t="shared" si="62"/>
        <v>0.35918972883787559</v>
      </c>
      <c r="L106" s="118">
        <f t="shared" si="63"/>
        <v>0.23801023444008093</v>
      </c>
      <c r="M106" s="119">
        <f t="shared" si="64"/>
        <v>15.202</v>
      </c>
      <c r="N106" s="120">
        <f t="shared" si="65"/>
        <v>4.5595830352505924E-2</v>
      </c>
      <c r="O106" s="120">
        <f t="shared" si="66"/>
        <v>28.497393970316203</v>
      </c>
      <c r="P106" s="234">
        <f t="shared" si="67"/>
        <v>4</v>
      </c>
      <c r="Q106" s="235">
        <f t="shared" si="68"/>
        <v>1</v>
      </c>
      <c r="R106" s="235">
        <f t="shared" si="69"/>
        <v>625</v>
      </c>
      <c r="T106">
        <v>507</v>
      </c>
      <c r="U106">
        <v>172</v>
      </c>
      <c r="V106" t="s">
        <v>476</v>
      </c>
      <c r="W106">
        <v>2193.183</v>
      </c>
      <c r="X106">
        <v>1191.671</v>
      </c>
      <c r="Y106">
        <v>1.84</v>
      </c>
      <c r="Z106">
        <v>15.202</v>
      </c>
      <c r="AA106">
        <v>146.58134899999999</v>
      </c>
      <c r="AB106">
        <v>2.8419029999999998</v>
      </c>
      <c r="AC106">
        <v>52.650514999999999</v>
      </c>
      <c r="AD106" s="1">
        <v>522</v>
      </c>
      <c r="AE106">
        <v>1</v>
      </c>
      <c r="AF106">
        <v>625</v>
      </c>
      <c r="AG106">
        <v>69</v>
      </c>
      <c r="AH106">
        <v>14.962224000000001</v>
      </c>
      <c r="AI106">
        <v>379.6</v>
      </c>
      <c r="AJ106">
        <v>0</v>
      </c>
      <c r="AK106">
        <v>4</v>
      </c>
      <c r="AL106">
        <v>277</v>
      </c>
      <c r="AM106" t="s">
        <v>477</v>
      </c>
      <c r="AN106" t="s">
        <v>1010</v>
      </c>
      <c r="AO106">
        <v>603.58900000000006</v>
      </c>
      <c r="AR106" t="s">
        <v>118</v>
      </c>
      <c r="AS106" t="s">
        <v>120</v>
      </c>
      <c r="AT106" t="s">
        <v>250</v>
      </c>
      <c r="AU106" t="s">
        <v>476</v>
      </c>
      <c r="AV106" t="s">
        <v>48</v>
      </c>
      <c r="AW106">
        <v>7</v>
      </c>
      <c r="BB106">
        <v>0.82305121186186869</v>
      </c>
      <c r="BC106" t="s">
        <v>67</v>
      </c>
      <c r="BF106" t="s">
        <v>118</v>
      </c>
      <c r="BG106" t="s">
        <v>120</v>
      </c>
      <c r="BH106" t="s">
        <v>476</v>
      </c>
      <c r="BI106">
        <v>172</v>
      </c>
      <c r="BJ106">
        <v>7</v>
      </c>
      <c r="BK106" t="s">
        <v>250</v>
      </c>
      <c r="BL106" t="s">
        <v>220</v>
      </c>
      <c r="BM106">
        <v>0.82305121186186869</v>
      </c>
      <c r="BN106" t="s">
        <v>67</v>
      </c>
      <c r="BO106" t="s">
        <v>182</v>
      </c>
      <c r="BP106">
        <v>2193.183</v>
      </c>
    </row>
    <row r="107" spans="1:68" ht="16.5">
      <c r="A107" s="126" t="str">
        <f t="shared" si="53"/>
        <v>동화운수</v>
      </c>
      <c r="B107" s="127" t="str">
        <f t="shared" si="35"/>
        <v>배영규</v>
      </c>
      <c r="C107" s="128" t="str">
        <f t="shared" si="54"/>
        <v>F</v>
      </c>
      <c r="D107" s="129">
        <f t="shared" si="55"/>
        <v>0.7404923735929263</v>
      </c>
      <c r="E107" s="130">
        <f t="shared" si="56"/>
        <v>6708</v>
      </c>
      <c r="F107" s="131" t="str">
        <f t="shared" si="57"/>
        <v>45</v>
      </c>
      <c r="G107" s="132" t="str">
        <f t="shared" si="58"/>
        <v>70바1813</v>
      </c>
      <c r="H107" s="133">
        <f t="shared" si="59"/>
        <v>7</v>
      </c>
      <c r="I107" s="134">
        <f t="shared" si="60"/>
        <v>2485.0500000000002</v>
      </c>
      <c r="J107" s="135">
        <f t="shared" si="61"/>
        <v>2.0442011427119294E-2</v>
      </c>
      <c r="K107" s="135">
        <f t="shared" si="62"/>
        <v>0.371422970420629</v>
      </c>
      <c r="L107" s="135">
        <f t="shared" si="63"/>
        <v>0.197581537594817</v>
      </c>
      <c r="M107" s="136">
        <f t="shared" si="64"/>
        <v>16.728999999999999</v>
      </c>
      <c r="N107" s="137">
        <f t="shared" si="65"/>
        <v>0.48288766825617185</v>
      </c>
      <c r="O107" s="137">
        <f t="shared" si="66"/>
        <v>10.945453813806562</v>
      </c>
      <c r="P107" s="232">
        <f t="shared" si="67"/>
        <v>0</v>
      </c>
      <c r="Q107" s="233">
        <f t="shared" si="68"/>
        <v>12</v>
      </c>
      <c r="R107" s="233">
        <f t="shared" si="69"/>
        <v>272</v>
      </c>
      <c r="T107">
        <v>507</v>
      </c>
      <c r="U107">
        <v>6708</v>
      </c>
      <c r="V107" t="s">
        <v>478</v>
      </c>
      <c r="W107">
        <v>2485.0500000000002</v>
      </c>
      <c r="X107">
        <v>1399.326</v>
      </c>
      <c r="Y107">
        <v>1.776</v>
      </c>
      <c r="Z107">
        <v>16.728999999999999</v>
      </c>
      <c r="AA107">
        <v>162.598285</v>
      </c>
      <c r="AB107">
        <v>3.323836</v>
      </c>
      <c r="AC107">
        <v>60.392738000000001</v>
      </c>
      <c r="AD107" s="1">
        <v>491</v>
      </c>
      <c r="AE107">
        <v>12</v>
      </c>
      <c r="AF107">
        <v>272</v>
      </c>
      <c r="AG107">
        <v>66</v>
      </c>
      <c r="AH107">
        <v>15.283371000000001</v>
      </c>
      <c r="AI107">
        <v>61.6</v>
      </c>
      <c r="AJ107">
        <v>0</v>
      </c>
      <c r="AK107">
        <v>0</v>
      </c>
      <c r="AL107">
        <v>0</v>
      </c>
      <c r="AM107" t="s">
        <v>479</v>
      </c>
      <c r="AN107" t="s">
        <v>1011</v>
      </c>
      <c r="AO107">
        <v>878.52800000000002</v>
      </c>
      <c r="AR107" t="s">
        <v>118</v>
      </c>
      <c r="AS107" t="s">
        <v>122</v>
      </c>
      <c r="AT107" t="s">
        <v>264</v>
      </c>
      <c r="AU107" t="s">
        <v>478</v>
      </c>
      <c r="AV107" t="s">
        <v>48</v>
      </c>
      <c r="AW107">
        <v>7</v>
      </c>
      <c r="BB107">
        <v>0.7404923735929263</v>
      </c>
      <c r="BC107" t="s">
        <v>70</v>
      </c>
      <c r="BF107" t="s">
        <v>118</v>
      </c>
      <c r="BG107" t="s">
        <v>122</v>
      </c>
      <c r="BH107" t="s">
        <v>478</v>
      </c>
      <c r="BI107">
        <v>6708</v>
      </c>
      <c r="BJ107">
        <v>7</v>
      </c>
      <c r="BK107" t="s">
        <v>264</v>
      </c>
      <c r="BL107" t="s">
        <v>263</v>
      </c>
      <c r="BM107">
        <v>0.7404923735929263</v>
      </c>
      <c r="BN107" t="s">
        <v>70</v>
      </c>
      <c r="BO107" t="s">
        <v>191</v>
      </c>
      <c r="BP107">
        <v>2485.0500000000002</v>
      </c>
    </row>
    <row r="108" spans="1:68" ht="16.5">
      <c r="A108" s="109" t="str">
        <f t="shared" si="53"/>
        <v>동화운수</v>
      </c>
      <c r="B108" s="110" t="str">
        <f t="shared" si="35"/>
        <v>변찬웅</v>
      </c>
      <c r="C108" s="111" t="str">
        <f t="shared" si="54"/>
        <v>D</v>
      </c>
      <c r="D108" s="112">
        <f t="shared" si="55"/>
        <v>0.82482634151628764</v>
      </c>
      <c r="E108" s="113">
        <f t="shared" si="56"/>
        <v>8982</v>
      </c>
      <c r="F108" s="114" t="str">
        <f t="shared" si="57"/>
        <v>45</v>
      </c>
      <c r="G108" s="115" t="str">
        <f t="shared" si="58"/>
        <v>70바1871</v>
      </c>
      <c r="H108" s="116">
        <f t="shared" si="59"/>
        <v>2</v>
      </c>
      <c r="I108" s="117">
        <f t="shared" si="60"/>
        <v>2352.2280000000001</v>
      </c>
      <c r="J108" s="118">
        <f t="shared" si="61"/>
        <v>9.7101894254742836E-3</v>
      </c>
      <c r="K108" s="118">
        <f t="shared" si="62"/>
        <v>0.32667662601207409</v>
      </c>
      <c r="L108" s="118">
        <f t="shared" si="63"/>
        <v>0.15389664607342485</v>
      </c>
      <c r="M108" s="119">
        <f t="shared" si="64"/>
        <v>18.701000000000001</v>
      </c>
      <c r="N108" s="120">
        <f t="shared" si="65"/>
        <v>0</v>
      </c>
      <c r="O108" s="120">
        <f t="shared" si="66"/>
        <v>23.977267509782216</v>
      </c>
      <c r="P108" s="234">
        <f t="shared" si="67"/>
        <v>1</v>
      </c>
      <c r="Q108" s="235">
        <f t="shared" si="68"/>
        <v>0</v>
      </c>
      <c r="R108" s="235">
        <f t="shared" si="69"/>
        <v>564</v>
      </c>
      <c r="T108">
        <v>507</v>
      </c>
      <c r="U108">
        <v>8982</v>
      </c>
      <c r="V108" t="s">
        <v>480</v>
      </c>
      <c r="W108">
        <v>2352.2280000000001</v>
      </c>
      <c r="X108">
        <v>1240.9639999999999</v>
      </c>
      <c r="Y108">
        <v>1.895</v>
      </c>
      <c r="Z108">
        <v>18.701000000000001</v>
      </c>
      <c r="AA108">
        <v>139.254132</v>
      </c>
      <c r="AB108">
        <v>1.3521840000000001</v>
      </c>
      <c r="AC108">
        <v>45.491070000000001</v>
      </c>
      <c r="AD108" s="1">
        <v>362</v>
      </c>
      <c r="AE108">
        <v>0</v>
      </c>
      <c r="AF108">
        <v>564</v>
      </c>
      <c r="AG108">
        <v>73</v>
      </c>
      <c r="AH108">
        <v>16.89162</v>
      </c>
      <c r="AI108">
        <v>35.799999999999997</v>
      </c>
      <c r="AJ108">
        <v>0</v>
      </c>
      <c r="AK108">
        <v>1</v>
      </c>
      <c r="AL108">
        <v>792</v>
      </c>
      <c r="AM108" t="s">
        <v>481</v>
      </c>
      <c r="AN108" t="s">
        <v>1012</v>
      </c>
      <c r="AO108">
        <v>2255.81</v>
      </c>
      <c r="AR108" t="s">
        <v>118</v>
      </c>
      <c r="AS108" t="s">
        <v>122</v>
      </c>
      <c r="AT108" t="s">
        <v>283</v>
      </c>
      <c r="AU108" t="s">
        <v>480</v>
      </c>
      <c r="AV108" t="s">
        <v>48</v>
      </c>
      <c r="AW108">
        <v>2</v>
      </c>
      <c r="BB108">
        <v>0.82482634151628764</v>
      </c>
      <c r="BC108" t="s">
        <v>67</v>
      </c>
      <c r="BF108" t="s">
        <v>118</v>
      </c>
      <c r="BG108" t="s">
        <v>122</v>
      </c>
      <c r="BH108" t="s">
        <v>480</v>
      </c>
      <c r="BI108">
        <v>8982</v>
      </c>
      <c r="BJ108">
        <v>2</v>
      </c>
      <c r="BK108" t="s">
        <v>283</v>
      </c>
      <c r="BL108" t="s">
        <v>260</v>
      </c>
      <c r="BM108">
        <v>0.82482634151628764</v>
      </c>
      <c r="BN108" t="s">
        <v>67</v>
      </c>
      <c r="BO108" t="s">
        <v>182</v>
      </c>
      <c r="BP108">
        <v>2352.2280000000001</v>
      </c>
    </row>
    <row r="109" spans="1:68" ht="16.5">
      <c r="A109" s="126" t="str">
        <f t="shared" si="53"/>
        <v>동화운수</v>
      </c>
      <c r="B109" s="127" t="str">
        <f t="shared" si="35"/>
        <v>서근원</v>
      </c>
      <c r="C109" s="128" t="str">
        <f t="shared" si="54"/>
        <v>C</v>
      </c>
      <c r="D109" s="129">
        <f t="shared" si="55"/>
        <v>0.89475598685541535</v>
      </c>
      <c r="E109" s="130">
        <f t="shared" si="56"/>
        <v>6315</v>
      </c>
      <c r="F109" s="131" t="str">
        <f t="shared" si="57"/>
        <v>2-1</v>
      </c>
      <c r="G109" s="132" t="str">
        <f t="shared" si="58"/>
        <v>70바1879</v>
      </c>
      <c r="H109" s="133">
        <f t="shared" si="59"/>
        <v>2</v>
      </c>
      <c r="I109" s="134">
        <f t="shared" si="60"/>
        <v>4303.3339999999998</v>
      </c>
      <c r="J109" s="135">
        <f t="shared" si="61"/>
        <v>3.7945467283861094E-3</v>
      </c>
      <c r="K109" s="135">
        <f t="shared" si="62"/>
        <v>0.27169161220722804</v>
      </c>
      <c r="L109" s="135">
        <f t="shared" si="63"/>
        <v>0.10503484042837484</v>
      </c>
      <c r="M109" s="136">
        <f t="shared" si="64"/>
        <v>9.4830000000000005</v>
      </c>
      <c r="N109" s="137">
        <f t="shared" si="65"/>
        <v>0.13942677932970113</v>
      </c>
      <c r="O109" s="137">
        <f t="shared" si="66"/>
        <v>1.7195969450663138</v>
      </c>
      <c r="P109" s="232">
        <f t="shared" si="67"/>
        <v>0</v>
      </c>
      <c r="Q109" s="233">
        <f t="shared" si="68"/>
        <v>6</v>
      </c>
      <c r="R109" s="233">
        <f t="shared" si="69"/>
        <v>74</v>
      </c>
      <c r="T109">
        <v>507</v>
      </c>
      <c r="U109">
        <v>6315</v>
      </c>
      <c r="V109" t="s">
        <v>482</v>
      </c>
      <c r="W109">
        <v>4303.3339999999998</v>
      </c>
      <c r="X109">
        <v>1857.394</v>
      </c>
      <c r="Y109">
        <v>2.3170000000000002</v>
      </c>
      <c r="Z109">
        <v>9.4830000000000005</v>
      </c>
      <c r="AA109">
        <v>261.317114</v>
      </c>
      <c r="AB109">
        <v>0.99158000000000002</v>
      </c>
      <c r="AC109">
        <v>70.997668000000004</v>
      </c>
      <c r="AD109" s="1">
        <v>452</v>
      </c>
      <c r="AE109">
        <v>6</v>
      </c>
      <c r="AF109">
        <v>74</v>
      </c>
      <c r="AG109">
        <v>65</v>
      </c>
      <c r="AH109">
        <v>16.467860999999999</v>
      </c>
      <c r="AI109">
        <v>9.6</v>
      </c>
      <c r="AJ109">
        <v>0</v>
      </c>
      <c r="AK109">
        <v>0</v>
      </c>
      <c r="AL109">
        <v>0</v>
      </c>
      <c r="AM109" t="s">
        <v>483</v>
      </c>
      <c r="AN109" t="s">
        <v>1013</v>
      </c>
      <c r="AO109">
        <v>4047.172</v>
      </c>
      <c r="AR109" t="s">
        <v>118</v>
      </c>
      <c r="AS109" t="s">
        <v>121</v>
      </c>
      <c r="AT109" t="s">
        <v>255</v>
      </c>
      <c r="AU109" t="s">
        <v>482</v>
      </c>
      <c r="AV109" t="s">
        <v>48</v>
      </c>
      <c r="AW109">
        <v>2</v>
      </c>
      <c r="BB109">
        <v>0.89475598685541535</v>
      </c>
      <c r="BC109" t="s">
        <v>69</v>
      </c>
      <c r="BF109" t="s">
        <v>118</v>
      </c>
      <c r="BG109" t="s">
        <v>121</v>
      </c>
      <c r="BH109" t="s">
        <v>482</v>
      </c>
      <c r="BI109">
        <v>6315</v>
      </c>
      <c r="BJ109">
        <v>2</v>
      </c>
      <c r="BK109" t="s">
        <v>255</v>
      </c>
      <c r="BL109" t="s">
        <v>252</v>
      </c>
      <c r="BM109">
        <v>0.89475598685541535</v>
      </c>
      <c r="BN109" t="s">
        <v>69</v>
      </c>
      <c r="BO109" t="s">
        <v>180</v>
      </c>
      <c r="BP109">
        <v>4303.3339999999998</v>
      </c>
    </row>
    <row r="110" spans="1:68" ht="16.5">
      <c r="A110" s="109" t="str">
        <f t="shared" si="53"/>
        <v>동화운수</v>
      </c>
      <c r="B110" s="110" t="str">
        <f t="shared" si="35"/>
        <v>서민수</v>
      </c>
      <c r="C110" s="111" t="str">
        <f t="shared" si="54"/>
        <v>D</v>
      </c>
      <c r="D110" s="112">
        <f t="shared" si="55"/>
        <v>0.84360000000000002</v>
      </c>
      <c r="E110" s="113">
        <f t="shared" si="56"/>
        <v>7066</v>
      </c>
      <c r="F110" s="114" t="str">
        <f t="shared" si="57"/>
        <v>급행95</v>
      </c>
      <c r="G110" s="115" t="str">
        <f t="shared" si="58"/>
        <v>70바1939</v>
      </c>
      <c r="H110" s="116">
        <f t="shared" si="59"/>
        <v>1</v>
      </c>
      <c r="I110" s="117">
        <f t="shared" si="60"/>
        <v>2154.252</v>
      </c>
      <c r="J110" s="118">
        <f t="shared" si="61"/>
        <v>1.0536759130748126E-2</v>
      </c>
      <c r="K110" s="118">
        <f t="shared" si="62"/>
        <v>0.35884385971969884</v>
      </c>
      <c r="L110" s="118">
        <f t="shared" si="63"/>
        <v>0.17685953175394523</v>
      </c>
      <c r="M110" s="119">
        <f t="shared" si="64"/>
        <v>13.414</v>
      </c>
      <c r="N110" s="120">
        <f t="shared" si="65"/>
        <v>4.6419824607334702E-2</v>
      </c>
      <c r="O110" s="120">
        <f t="shared" si="66"/>
        <v>26.691399149217457</v>
      </c>
      <c r="P110" s="234">
        <f t="shared" si="67"/>
        <v>3</v>
      </c>
      <c r="Q110" s="235">
        <f t="shared" si="68"/>
        <v>1</v>
      </c>
      <c r="R110" s="235">
        <f t="shared" si="69"/>
        <v>575</v>
      </c>
      <c r="T110">
        <v>507</v>
      </c>
      <c r="U110">
        <v>7066</v>
      </c>
      <c r="V110" t="s">
        <v>484</v>
      </c>
      <c r="W110">
        <v>2154.252</v>
      </c>
      <c r="X110">
        <v>1021.34</v>
      </c>
      <c r="Y110">
        <v>2.109</v>
      </c>
      <c r="Z110">
        <v>13.414</v>
      </c>
      <c r="AA110">
        <v>133.31385700000001</v>
      </c>
      <c r="AB110">
        <v>1.4046959999999999</v>
      </c>
      <c r="AC110">
        <v>47.838858999999999</v>
      </c>
      <c r="AD110" s="1">
        <v>381</v>
      </c>
      <c r="AE110">
        <v>1</v>
      </c>
      <c r="AF110">
        <v>575</v>
      </c>
      <c r="AG110">
        <v>70</v>
      </c>
      <c r="AH110">
        <v>16.15925</v>
      </c>
      <c r="AI110">
        <v>70</v>
      </c>
      <c r="AJ110">
        <v>0</v>
      </c>
      <c r="AK110">
        <v>3</v>
      </c>
      <c r="AL110">
        <v>247</v>
      </c>
      <c r="AM110" t="s">
        <v>485</v>
      </c>
      <c r="AN110" t="s">
        <v>1014</v>
      </c>
      <c r="AO110">
        <v>2154.252</v>
      </c>
      <c r="AR110" t="s">
        <v>118</v>
      </c>
      <c r="AS110" t="s">
        <v>123</v>
      </c>
      <c r="AT110" t="s">
        <v>309</v>
      </c>
      <c r="AU110" t="s">
        <v>484</v>
      </c>
      <c r="AV110" t="s">
        <v>48</v>
      </c>
      <c r="AW110">
        <v>1</v>
      </c>
      <c r="BB110">
        <v>0.84360000000000002</v>
      </c>
      <c r="BC110" t="s">
        <v>67</v>
      </c>
      <c r="BF110" t="s">
        <v>118</v>
      </c>
      <c r="BG110" t="s">
        <v>123</v>
      </c>
      <c r="BH110" t="s">
        <v>484</v>
      </c>
      <c r="BI110">
        <v>7066</v>
      </c>
      <c r="BJ110">
        <v>1</v>
      </c>
      <c r="BK110" t="s">
        <v>309</v>
      </c>
      <c r="BL110" t="s">
        <v>177</v>
      </c>
      <c r="BM110">
        <v>0.84360000000000002</v>
      </c>
      <c r="BN110" t="s">
        <v>67</v>
      </c>
      <c r="BO110" t="s">
        <v>182</v>
      </c>
      <c r="BP110">
        <v>2154.252</v>
      </c>
    </row>
    <row r="111" spans="1:68" ht="16.5">
      <c r="A111" s="126" t="str">
        <f t="shared" si="53"/>
        <v>동화운수</v>
      </c>
      <c r="B111" s="127" t="str">
        <f t="shared" si="35"/>
        <v>서영태</v>
      </c>
      <c r="C111" s="128" t="str">
        <f t="shared" si="54"/>
        <v>C</v>
      </c>
      <c r="D111" s="129">
        <f t="shared" si="55"/>
        <v>0.89215908557661228</v>
      </c>
      <c r="E111" s="130">
        <f t="shared" si="56"/>
        <v>6699</v>
      </c>
      <c r="F111" s="131" t="str">
        <f t="shared" si="57"/>
        <v>10</v>
      </c>
      <c r="G111" s="132" t="str">
        <f t="shared" si="58"/>
        <v>70바1920</v>
      </c>
      <c r="H111" s="133">
        <f t="shared" si="59"/>
        <v>2</v>
      </c>
      <c r="I111" s="134">
        <f t="shared" si="60"/>
        <v>4148.3919999999998</v>
      </c>
      <c r="J111" s="135">
        <f t="shared" si="61"/>
        <v>1.1944595134286775E-2</v>
      </c>
      <c r="K111" s="135">
        <f t="shared" si="62"/>
        <v>0.35631563434236257</v>
      </c>
      <c r="L111" s="135">
        <f t="shared" si="63"/>
        <v>7.1352948323109289E-2</v>
      </c>
      <c r="M111" s="136">
        <f t="shared" si="64"/>
        <v>11.499000000000001</v>
      </c>
      <c r="N111" s="137">
        <f t="shared" si="65"/>
        <v>4.821145156966844E-2</v>
      </c>
      <c r="O111" s="137">
        <f t="shared" si="66"/>
        <v>7.3763520901592718</v>
      </c>
      <c r="P111" s="232">
        <f t="shared" si="67"/>
        <v>8</v>
      </c>
      <c r="Q111" s="233">
        <f t="shared" si="68"/>
        <v>2</v>
      </c>
      <c r="R111" s="233">
        <f t="shared" si="69"/>
        <v>306</v>
      </c>
      <c r="T111">
        <v>507</v>
      </c>
      <c r="U111">
        <v>6699</v>
      </c>
      <c r="V111" t="s">
        <v>486</v>
      </c>
      <c r="W111">
        <v>4148.3919999999998</v>
      </c>
      <c r="X111">
        <v>1937.74</v>
      </c>
      <c r="Y111">
        <v>2.141</v>
      </c>
      <c r="Z111">
        <v>11.499000000000001</v>
      </c>
      <c r="AA111">
        <v>278.52463499999999</v>
      </c>
      <c r="AB111">
        <v>3.326864</v>
      </c>
      <c r="AC111">
        <v>99.242682000000002</v>
      </c>
      <c r="AD111" s="1">
        <v>296</v>
      </c>
      <c r="AE111">
        <v>2</v>
      </c>
      <c r="AF111">
        <v>306</v>
      </c>
      <c r="AG111">
        <v>87</v>
      </c>
      <c r="AH111">
        <v>14.894164999999999</v>
      </c>
      <c r="AI111">
        <v>457.2</v>
      </c>
      <c r="AJ111">
        <v>69.8</v>
      </c>
      <c r="AK111">
        <v>8</v>
      </c>
      <c r="AL111">
        <v>1216</v>
      </c>
      <c r="AM111" t="s">
        <v>487</v>
      </c>
      <c r="AN111" t="s">
        <v>1015</v>
      </c>
      <c r="AO111">
        <v>4064.5920000000001</v>
      </c>
      <c r="AR111" t="s">
        <v>118</v>
      </c>
      <c r="AS111" t="s">
        <v>119</v>
      </c>
      <c r="AT111" t="s">
        <v>206</v>
      </c>
      <c r="AU111" t="s">
        <v>486</v>
      </c>
      <c r="AV111" t="s">
        <v>48</v>
      </c>
      <c r="AW111">
        <v>2</v>
      </c>
      <c r="BB111">
        <v>0.89215908557661228</v>
      </c>
      <c r="BC111" t="s">
        <v>69</v>
      </c>
      <c r="BF111" t="s">
        <v>118</v>
      </c>
      <c r="BG111" t="s">
        <v>119</v>
      </c>
      <c r="BH111" t="s">
        <v>486</v>
      </c>
      <c r="BI111">
        <v>6699</v>
      </c>
      <c r="BJ111">
        <v>2</v>
      </c>
      <c r="BK111" t="s">
        <v>206</v>
      </c>
      <c r="BL111" t="s">
        <v>846</v>
      </c>
      <c r="BM111">
        <v>0.89215908557661228</v>
      </c>
      <c r="BN111" t="s">
        <v>69</v>
      </c>
      <c r="BO111" t="s">
        <v>180</v>
      </c>
      <c r="BP111">
        <v>4148.3919999999998</v>
      </c>
    </row>
    <row r="112" spans="1:68" ht="16.5">
      <c r="A112" s="109" t="str">
        <f t="shared" ref="A112:A133" si="70">BF112</f>
        <v>동화운수</v>
      </c>
      <c r="B112" s="110" t="str">
        <f t="shared" si="35"/>
        <v>서윤실</v>
      </c>
      <c r="C112" s="111" t="str">
        <f t="shared" ref="C112:C133" si="71">BN112</f>
        <v>F</v>
      </c>
      <c r="D112" s="112">
        <f t="shared" ref="D112:D133" si="72">BM112</f>
        <v>0.76982108049655651</v>
      </c>
      <c r="E112" s="113">
        <f t="shared" ref="E112:E133" si="73">U112</f>
        <v>4569</v>
      </c>
      <c r="F112" s="114" t="str">
        <f t="shared" ref="F112:F133" si="74">BG112</f>
        <v>2</v>
      </c>
      <c r="G112" s="115" t="str">
        <f t="shared" ref="G112:G133" si="75">BK112</f>
        <v>70바1917</v>
      </c>
      <c r="H112" s="116">
        <f t="shared" ref="H112:H133" si="76">BJ112</f>
        <v>2</v>
      </c>
      <c r="I112" s="117">
        <f t="shared" ref="I112:I133" si="77">BP112</f>
        <v>4989.348</v>
      </c>
      <c r="J112" s="118">
        <f t="shared" ref="J112:J133" si="78">AB112/AA112</f>
        <v>2.6027834869824587E-2</v>
      </c>
      <c r="K112" s="118">
        <f t="shared" ref="K112:K133" si="79">AC112/AA112</f>
        <v>0.35050224624219034</v>
      </c>
      <c r="L112" s="118">
        <f t="shared" ref="L112:L133" si="80">AD112/I112</f>
        <v>0.13649077995762171</v>
      </c>
      <c r="M112" s="119">
        <f t="shared" ref="M112:M133" si="81">Z112</f>
        <v>14.013</v>
      </c>
      <c r="N112" s="120">
        <f t="shared" ref="N112:N133" si="82">AE112*100/W112</f>
        <v>0</v>
      </c>
      <c r="O112" s="120">
        <f t="shared" ref="O112:O133" si="83">AF112*100/W112</f>
        <v>15.112195020271185</v>
      </c>
      <c r="P112" s="234">
        <f t="shared" ref="P112:P133" si="84">AK112</f>
        <v>8</v>
      </c>
      <c r="Q112" s="235">
        <f t="shared" ref="Q112:Q133" si="85">AE112</f>
        <v>0</v>
      </c>
      <c r="R112" s="235">
        <f t="shared" ref="R112:R133" si="86">AF112</f>
        <v>754</v>
      </c>
      <c r="T112">
        <v>507</v>
      </c>
      <c r="U112">
        <v>4569</v>
      </c>
      <c r="V112" t="s">
        <v>488</v>
      </c>
      <c r="W112">
        <v>4989.348</v>
      </c>
      <c r="X112">
        <v>2700.28</v>
      </c>
      <c r="Y112">
        <v>1.8480000000000001</v>
      </c>
      <c r="Z112">
        <v>14.013</v>
      </c>
      <c r="AA112">
        <v>346.01433600000001</v>
      </c>
      <c r="AB112">
        <v>9.0060040000000008</v>
      </c>
      <c r="AC112">
        <v>121.278802</v>
      </c>
      <c r="AD112" s="1">
        <v>681</v>
      </c>
      <c r="AE112">
        <v>0</v>
      </c>
      <c r="AF112">
        <v>754</v>
      </c>
      <c r="AG112">
        <v>68</v>
      </c>
      <c r="AH112">
        <v>14.419483</v>
      </c>
      <c r="AI112">
        <v>162.4</v>
      </c>
      <c r="AJ112">
        <v>0</v>
      </c>
      <c r="AK112">
        <v>8</v>
      </c>
      <c r="AL112">
        <v>4568</v>
      </c>
      <c r="AM112" t="s">
        <v>489</v>
      </c>
      <c r="AN112" t="s">
        <v>1016</v>
      </c>
      <c r="AO112">
        <v>4888.8999999999996</v>
      </c>
      <c r="AR112" t="s">
        <v>118</v>
      </c>
      <c r="AS112" t="s">
        <v>120</v>
      </c>
      <c r="AT112" t="s">
        <v>243</v>
      </c>
      <c r="AU112" t="s">
        <v>488</v>
      </c>
      <c r="AV112" t="s">
        <v>48</v>
      </c>
      <c r="AW112">
        <v>2</v>
      </c>
      <c r="BB112">
        <v>0.76982108049655651</v>
      </c>
      <c r="BC112" t="s">
        <v>70</v>
      </c>
      <c r="BF112" t="s">
        <v>118</v>
      </c>
      <c r="BG112" t="s">
        <v>120</v>
      </c>
      <c r="BH112" t="s">
        <v>488</v>
      </c>
      <c r="BI112">
        <v>4569</v>
      </c>
      <c r="BJ112">
        <v>2</v>
      </c>
      <c r="BK112" t="s">
        <v>243</v>
      </c>
      <c r="BL112" t="s">
        <v>235</v>
      </c>
      <c r="BM112">
        <v>0.76982108049655651</v>
      </c>
      <c r="BN112" t="s">
        <v>70</v>
      </c>
      <c r="BO112" t="s">
        <v>191</v>
      </c>
      <c r="BP112">
        <v>4989.348</v>
      </c>
    </row>
    <row r="113" spans="1:68" ht="16.5">
      <c r="A113" s="126" t="str">
        <f t="shared" si="70"/>
        <v>동화운수</v>
      </c>
      <c r="B113" s="127" t="str">
        <f t="shared" si="35"/>
        <v>서인석</v>
      </c>
      <c r="C113" s="128" t="str">
        <f t="shared" si="71"/>
        <v>D</v>
      </c>
      <c r="D113" s="129">
        <f t="shared" si="72"/>
        <v>0.83225810141158174</v>
      </c>
      <c r="E113" s="130">
        <f t="shared" si="73"/>
        <v>4018</v>
      </c>
      <c r="F113" s="131" t="str">
        <f t="shared" si="74"/>
        <v>2</v>
      </c>
      <c r="G113" s="132" t="str">
        <f t="shared" si="75"/>
        <v>70바1923</v>
      </c>
      <c r="H113" s="133">
        <f t="shared" si="76"/>
        <v>4</v>
      </c>
      <c r="I113" s="134">
        <f t="shared" si="77"/>
        <v>7650.3279999999995</v>
      </c>
      <c r="J113" s="135">
        <f t="shared" si="78"/>
        <v>9.2407809233522285E-3</v>
      </c>
      <c r="K113" s="135">
        <f t="shared" si="79"/>
        <v>0.36225527495890469</v>
      </c>
      <c r="L113" s="135">
        <f t="shared" si="80"/>
        <v>0.20325925894942021</v>
      </c>
      <c r="M113" s="136">
        <f t="shared" si="81"/>
        <v>14.417</v>
      </c>
      <c r="N113" s="137">
        <f t="shared" si="82"/>
        <v>0.23230851293255039</v>
      </c>
      <c r="O113" s="137">
        <f t="shared" si="83"/>
        <v>17.139205843023717</v>
      </c>
      <c r="P113" s="232">
        <f t="shared" si="84"/>
        <v>14</v>
      </c>
      <c r="Q113" s="233">
        <f t="shared" si="85"/>
        <v>18</v>
      </c>
      <c r="R113" s="233">
        <f t="shared" si="86"/>
        <v>1328</v>
      </c>
      <c r="T113">
        <v>507</v>
      </c>
      <c r="U113">
        <v>4018</v>
      </c>
      <c r="V113" t="s">
        <v>490</v>
      </c>
      <c r="W113">
        <v>7748.317</v>
      </c>
      <c r="X113">
        <v>3910.98</v>
      </c>
      <c r="Y113">
        <v>1.9810000000000001</v>
      </c>
      <c r="Z113">
        <v>14.417</v>
      </c>
      <c r="AA113">
        <v>518.94153100000005</v>
      </c>
      <c r="AB113">
        <v>4.7954249999999998</v>
      </c>
      <c r="AC113">
        <v>187.989307</v>
      </c>
      <c r="AD113" s="1">
        <v>1555</v>
      </c>
      <c r="AE113">
        <v>18</v>
      </c>
      <c r="AF113">
        <v>1328</v>
      </c>
      <c r="AG113">
        <v>75</v>
      </c>
      <c r="AH113">
        <v>14.931001</v>
      </c>
      <c r="AI113">
        <v>1818.8</v>
      </c>
      <c r="AJ113">
        <v>0</v>
      </c>
      <c r="AK113">
        <v>14</v>
      </c>
      <c r="AL113">
        <v>3386</v>
      </c>
      <c r="AM113" t="s">
        <v>491</v>
      </c>
      <c r="AN113" t="s">
        <v>1017</v>
      </c>
      <c r="AO113">
        <v>3640.7</v>
      </c>
      <c r="AR113" t="s">
        <v>118</v>
      </c>
      <c r="AS113" t="s">
        <v>120</v>
      </c>
      <c r="AT113" t="s">
        <v>246</v>
      </c>
      <c r="AU113" t="s">
        <v>490</v>
      </c>
      <c r="AV113" t="s">
        <v>48</v>
      </c>
      <c r="AW113">
        <v>4</v>
      </c>
      <c r="BB113">
        <v>0.83225810141158174</v>
      </c>
      <c r="BC113" t="s">
        <v>67</v>
      </c>
      <c r="BF113" t="s">
        <v>118</v>
      </c>
      <c r="BG113" t="s">
        <v>120</v>
      </c>
      <c r="BH113" t="s">
        <v>490</v>
      </c>
      <c r="BI113">
        <v>4018</v>
      </c>
      <c r="BJ113">
        <v>4</v>
      </c>
      <c r="BK113" t="s">
        <v>246</v>
      </c>
      <c r="BL113" t="s">
        <v>239</v>
      </c>
      <c r="BM113">
        <v>0.83225810141158174</v>
      </c>
      <c r="BN113" t="s">
        <v>67</v>
      </c>
      <c r="BO113" t="s">
        <v>182</v>
      </c>
      <c r="BP113">
        <v>7650.3279999999995</v>
      </c>
    </row>
    <row r="114" spans="1:68" ht="16.5">
      <c r="A114" s="109" t="str">
        <f t="shared" si="70"/>
        <v>동화운수</v>
      </c>
      <c r="B114" s="110" t="str">
        <f t="shared" si="35"/>
        <v>서장석</v>
      </c>
      <c r="C114" s="111" t="str">
        <f t="shared" si="71"/>
        <v>C</v>
      </c>
      <c r="D114" s="112">
        <f t="shared" si="72"/>
        <v>0.89423076923076927</v>
      </c>
      <c r="E114" s="113">
        <f t="shared" si="73"/>
        <v>9325</v>
      </c>
      <c r="F114" s="114" t="str">
        <f t="shared" si="74"/>
        <v>급행95</v>
      </c>
      <c r="G114" s="115" t="str">
        <f t="shared" si="75"/>
        <v>70바1812</v>
      </c>
      <c r="H114" s="116">
        <f t="shared" si="76"/>
        <v>1</v>
      </c>
      <c r="I114" s="117">
        <f t="shared" si="77"/>
        <v>2275.3270000000002</v>
      </c>
      <c r="J114" s="118">
        <f t="shared" si="78"/>
        <v>7.6992960408170264E-3</v>
      </c>
      <c r="K114" s="118">
        <f t="shared" si="79"/>
        <v>0.34566269842846464</v>
      </c>
      <c r="L114" s="118">
        <f t="shared" si="80"/>
        <v>0.13228867762743551</v>
      </c>
      <c r="M114" s="119">
        <f t="shared" si="81"/>
        <v>11.27</v>
      </c>
      <c r="N114" s="120">
        <f t="shared" si="82"/>
        <v>0.1757989071460937</v>
      </c>
      <c r="O114" s="120">
        <f t="shared" si="83"/>
        <v>2.2414360661126946</v>
      </c>
      <c r="P114" s="234">
        <f t="shared" si="84"/>
        <v>0</v>
      </c>
      <c r="Q114" s="235">
        <f t="shared" si="85"/>
        <v>4</v>
      </c>
      <c r="R114" s="235">
        <f t="shared" si="86"/>
        <v>51</v>
      </c>
      <c r="T114">
        <v>507</v>
      </c>
      <c r="U114">
        <v>9325</v>
      </c>
      <c r="V114" t="s">
        <v>492</v>
      </c>
      <c r="W114">
        <v>2275.3270000000002</v>
      </c>
      <c r="X114">
        <v>978.77599999999995</v>
      </c>
      <c r="Y114">
        <v>2.3250000000000002</v>
      </c>
      <c r="Z114">
        <v>11.27</v>
      </c>
      <c r="AA114">
        <v>139.186621</v>
      </c>
      <c r="AB114">
        <v>1.071639</v>
      </c>
      <c r="AC114">
        <v>48.111623000000002</v>
      </c>
      <c r="AD114" s="1">
        <v>301</v>
      </c>
      <c r="AE114">
        <v>4</v>
      </c>
      <c r="AF114">
        <v>51</v>
      </c>
      <c r="AG114">
        <v>64</v>
      </c>
      <c r="AH114">
        <v>16.347311000000001</v>
      </c>
      <c r="AI114">
        <v>0</v>
      </c>
      <c r="AJ114">
        <v>0</v>
      </c>
      <c r="AK114">
        <v>0</v>
      </c>
      <c r="AL114">
        <v>0</v>
      </c>
      <c r="AM114" t="s">
        <v>493</v>
      </c>
      <c r="AN114" t="s">
        <v>1018</v>
      </c>
      <c r="AO114">
        <v>2275.3270000000002</v>
      </c>
      <c r="AR114" t="s">
        <v>118</v>
      </c>
      <c r="AS114" t="s">
        <v>123</v>
      </c>
      <c r="AT114" t="s">
        <v>302</v>
      </c>
      <c r="AU114" t="s">
        <v>492</v>
      </c>
      <c r="AV114" t="s">
        <v>48</v>
      </c>
      <c r="AW114">
        <v>1</v>
      </c>
      <c r="BB114">
        <v>0.89423076923076927</v>
      </c>
      <c r="BC114" t="s">
        <v>69</v>
      </c>
      <c r="BF114" t="s">
        <v>118</v>
      </c>
      <c r="BG114" t="s">
        <v>123</v>
      </c>
      <c r="BH114" t="s">
        <v>492</v>
      </c>
      <c r="BI114">
        <v>9325</v>
      </c>
      <c r="BJ114">
        <v>1</v>
      </c>
      <c r="BK114" t="s">
        <v>302</v>
      </c>
      <c r="BL114" t="s">
        <v>177</v>
      </c>
      <c r="BM114">
        <v>0.89423076923076927</v>
      </c>
      <c r="BN114" t="s">
        <v>69</v>
      </c>
      <c r="BO114" t="s">
        <v>180</v>
      </c>
      <c r="BP114">
        <v>2275.3270000000002</v>
      </c>
    </row>
    <row r="115" spans="1:68" ht="16.5">
      <c r="A115" s="126" t="str">
        <f t="shared" si="70"/>
        <v>동화운수</v>
      </c>
      <c r="B115" s="127" t="str">
        <f t="shared" si="35"/>
        <v>서정철</v>
      </c>
      <c r="C115" s="128" t="str">
        <f t="shared" si="71"/>
        <v>D</v>
      </c>
      <c r="D115" s="129">
        <f t="shared" si="72"/>
        <v>0.82534877266999296</v>
      </c>
      <c r="E115" s="130">
        <f t="shared" si="73"/>
        <v>4955</v>
      </c>
      <c r="F115" s="131" t="str">
        <f t="shared" si="74"/>
        <v>급행95</v>
      </c>
      <c r="G115" s="132" t="str">
        <f t="shared" si="75"/>
        <v>70바1903</v>
      </c>
      <c r="H115" s="133">
        <f t="shared" si="76"/>
        <v>6</v>
      </c>
      <c r="I115" s="134">
        <f t="shared" si="77"/>
        <v>1917.5070000000001</v>
      </c>
      <c r="J115" s="135">
        <f t="shared" si="78"/>
        <v>2.3511556253210043E-2</v>
      </c>
      <c r="K115" s="135">
        <f t="shared" si="79"/>
        <v>0.34582190710799204</v>
      </c>
      <c r="L115" s="135">
        <f t="shared" si="80"/>
        <v>0.17731356391397787</v>
      </c>
      <c r="M115" s="136">
        <f t="shared" si="81"/>
        <v>14.515000000000001</v>
      </c>
      <c r="N115" s="137">
        <f t="shared" si="82"/>
        <v>0.10430209641998699</v>
      </c>
      <c r="O115" s="137">
        <f t="shared" si="83"/>
        <v>11.681834799038542</v>
      </c>
      <c r="P115" s="232">
        <f t="shared" si="84"/>
        <v>0</v>
      </c>
      <c r="Q115" s="233">
        <f t="shared" si="85"/>
        <v>2</v>
      </c>
      <c r="R115" s="233">
        <f t="shared" si="86"/>
        <v>224</v>
      </c>
      <c r="T115">
        <v>507</v>
      </c>
      <c r="U115">
        <v>4955</v>
      </c>
      <c r="V115" t="s">
        <v>494</v>
      </c>
      <c r="W115">
        <v>1917.5070000000001</v>
      </c>
      <c r="X115">
        <v>910.63800000000003</v>
      </c>
      <c r="Y115">
        <v>2.1059999999999999</v>
      </c>
      <c r="Z115">
        <v>14.515000000000001</v>
      </c>
      <c r="AA115">
        <v>113.760228</v>
      </c>
      <c r="AB115">
        <v>2.6746799999999999</v>
      </c>
      <c r="AC115">
        <v>39.340778999999998</v>
      </c>
      <c r="AD115" s="1">
        <v>340</v>
      </c>
      <c r="AE115">
        <v>2</v>
      </c>
      <c r="AF115">
        <v>224</v>
      </c>
      <c r="AG115">
        <v>72</v>
      </c>
      <c r="AH115">
        <v>16.855688000000001</v>
      </c>
      <c r="AI115">
        <v>1132</v>
      </c>
      <c r="AJ115">
        <v>0</v>
      </c>
      <c r="AK115">
        <v>0</v>
      </c>
      <c r="AL115">
        <v>0</v>
      </c>
      <c r="AM115" t="s">
        <v>495</v>
      </c>
      <c r="AN115" t="s">
        <v>1019</v>
      </c>
      <c r="AO115">
        <v>707.69500000000005</v>
      </c>
      <c r="AR115" t="s">
        <v>118</v>
      </c>
      <c r="AS115" t="s">
        <v>123</v>
      </c>
      <c r="AT115" t="s">
        <v>304</v>
      </c>
      <c r="AU115" t="s">
        <v>494</v>
      </c>
      <c r="AV115" t="s">
        <v>48</v>
      </c>
      <c r="AW115">
        <v>6</v>
      </c>
      <c r="BB115">
        <v>0.82534877266999296</v>
      </c>
      <c r="BC115" t="s">
        <v>67</v>
      </c>
      <c r="BF115" t="s">
        <v>118</v>
      </c>
      <c r="BG115" t="s">
        <v>123</v>
      </c>
      <c r="BH115" t="s">
        <v>494</v>
      </c>
      <c r="BI115">
        <v>4955</v>
      </c>
      <c r="BJ115">
        <v>6</v>
      </c>
      <c r="BK115" t="s">
        <v>304</v>
      </c>
      <c r="BL115" t="s">
        <v>302</v>
      </c>
      <c r="BM115">
        <v>0.82534877266999296</v>
      </c>
      <c r="BN115" t="s">
        <v>67</v>
      </c>
      <c r="BO115" t="s">
        <v>182</v>
      </c>
      <c r="BP115">
        <v>1917.5070000000001</v>
      </c>
    </row>
    <row r="116" spans="1:68" ht="16.5">
      <c r="A116" s="109" t="str">
        <f t="shared" si="70"/>
        <v>동화운수</v>
      </c>
      <c r="B116" s="110" t="str">
        <f t="shared" si="35"/>
        <v>선형래</v>
      </c>
      <c r="C116" s="111" t="str">
        <f t="shared" si="71"/>
        <v>F</v>
      </c>
      <c r="D116" s="112">
        <f t="shared" si="72"/>
        <v>0.71040000000000003</v>
      </c>
      <c r="E116" s="113">
        <f t="shared" si="73"/>
        <v>7739</v>
      </c>
      <c r="F116" s="114" t="str">
        <f t="shared" si="74"/>
        <v>10</v>
      </c>
      <c r="G116" s="115" t="str">
        <f t="shared" si="75"/>
        <v>70바1859</v>
      </c>
      <c r="H116" s="116">
        <f t="shared" si="76"/>
        <v>1</v>
      </c>
      <c r="I116" s="117">
        <f t="shared" si="77"/>
        <v>1509.5319999999999</v>
      </c>
      <c r="J116" s="118">
        <f t="shared" si="78"/>
        <v>1.4474569093927974E-2</v>
      </c>
      <c r="K116" s="118">
        <f t="shared" si="79"/>
        <v>0.32250094822527514</v>
      </c>
      <c r="L116" s="118">
        <f t="shared" si="80"/>
        <v>0.12255454008262164</v>
      </c>
      <c r="M116" s="119">
        <f t="shared" si="81"/>
        <v>15.106999999999999</v>
      </c>
      <c r="N116" s="120">
        <f t="shared" si="82"/>
        <v>0.1324913946839153</v>
      </c>
      <c r="O116" s="120">
        <f t="shared" si="83"/>
        <v>2.9810563803880941</v>
      </c>
      <c r="P116" s="234">
        <f t="shared" si="84"/>
        <v>12</v>
      </c>
      <c r="Q116" s="235">
        <f t="shared" si="85"/>
        <v>2</v>
      </c>
      <c r="R116" s="235">
        <f t="shared" si="86"/>
        <v>45</v>
      </c>
      <c r="T116">
        <v>507</v>
      </c>
      <c r="U116">
        <v>7739</v>
      </c>
      <c r="V116" t="s">
        <v>496</v>
      </c>
      <c r="W116">
        <v>1509.5319999999999</v>
      </c>
      <c r="X116">
        <v>850.16800000000001</v>
      </c>
      <c r="Y116">
        <v>1.776</v>
      </c>
      <c r="Z116">
        <v>15.106999999999999</v>
      </c>
      <c r="AA116">
        <v>95.702468999999994</v>
      </c>
      <c r="AB116">
        <v>1.3852519999999999</v>
      </c>
      <c r="AC116">
        <v>30.864136999999999</v>
      </c>
      <c r="AD116" s="1">
        <v>185</v>
      </c>
      <c r="AE116">
        <v>2</v>
      </c>
      <c r="AF116">
        <v>45</v>
      </c>
      <c r="AG116">
        <v>67</v>
      </c>
      <c r="AH116">
        <v>15.773177</v>
      </c>
      <c r="AI116">
        <v>73.2</v>
      </c>
      <c r="AJ116">
        <v>0</v>
      </c>
      <c r="AK116">
        <v>12</v>
      </c>
      <c r="AL116">
        <v>3032</v>
      </c>
      <c r="AM116" t="s">
        <v>497</v>
      </c>
      <c r="AN116" t="s">
        <v>1020</v>
      </c>
      <c r="AO116">
        <v>1509.5319999999999</v>
      </c>
      <c r="AR116" t="s">
        <v>118</v>
      </c>
      <c r="AS116" t="s">
        <v>119</v>
      </c>
      <c r="AT116" t="s">
        <v>201</v>
      </c>
      <c r="AU116" t="s">
        <v>496</v>
      </c>
      <c r="AV116" t="s">
        <v>48</v>
      </c>
      <c r="AW116">
        <v>1</v>
      </c>
      <c r="BB116">
        <v>0.71040000000000003</v>
      </c>
      <c r="BC116" t="s">
        <v>70</v>
      </c>
      <c r="BF116" t="s">
        <v>118</v>
      </c>
      <c r="BG116" t="s">
        <v>119</v>
      </c>
      <c r="BH116" t="s">
        <v>496</v>
      </c>
      <c r="BI116">
        <v>7739</v>
      </c>
      <c r="BJ116">
        <v>1</v>
      </c>
      <c r="BK116" t="s">
        <v>201</v>
      </c>
      <c r="BL116" t="s">
        <v>177</v>
      </c>
      <c r="BM116">
        <v>0.71040000000000003</v>
      </c>
      <c r="BN116" t="s">
        <v>70</v>
      </c>
      <c r="BO116" t="s">
        <v>191</v>
      </c>
      <c r="BP116">
        <v>1509.5319999999999</v>
      </c>
    </row>
    <row r="117" spans="1:68" ht="16.5">
      <c r="A117" s="126" t="str">
        <f t="shared" si="70"/>
        <v>동화운수</v>
      </c>
      <c r="B117" s="127" t="str">
        <f t="shared" si="35"/>
        <v>송병상</v>
      </c>
      <c r="C117" s="128" t="str">
        <f t="shared" si="71"/>
        <v>B</v>
      </c>
      <c r="D117" s="129">
        <f t="shared" si="72"/>
        <v>0.93524847583993376</v>
      </c>
      <c r="E117" s="130">
        <f t="shared" si="73"/>
        <v>9326</v>
      </c>
      <c r="F117" s="131" t="str">
        <f t="shared" si="74"/>
        <v>2-1</v>
      </c>
      <c r="G117" s="132" t="str">
        <f t="shared" si="75"/>
        <v>70바1865</v>
      </c>
      <c r="H117" s="133">
        <f t="shared" si="76"/>
        <v>2</v>
      </c>
      <c r="I117" s="134">
        <f t="shared" si="77"/>
        <v>5747.66</v>
      </c>
      <c r="J117" s="135">
        <f t="shared" si="78"/>
        <v>4.6716444210048993E-3</v>
      </c>
      <c r="K117" s="135">
        <f t="shared" si="79"/>
        <v>0.29961862203404871</v>
      </c>
      <c r="L117" s="135">
        <f t="shared" si="80"/>
        <v>0.17311392810291493</v>
      </c>
      <c r="M117" s="136">
        <f t="shared" si="81"/>
        <v>10.71</v>
      </c>
      <c r="N117" s="137">
        <f t="shared" si="82"/>
        <v>0.1043903084037678</v>
      </c>
      <c r="O117" s="137">
        <f t="shared" si="83"/>
        <v>2.3313835543508143</v>
      </c>
      <c r="P117" s="232">
        <f t="shared" si="84"/>
        <v>0</v>
      </c>
      <c r="Q117" s="233">
        <f t="shared" si="85"/>
        <v>6</v>
      </c>
      <c r="R117" s="233">
        <f t="shared" si="86"/>
        <v>134</v>
      </c>
      <c r="T117">
        <v>507</v>
      </c>
      <c r="U117">
        <v>9326</v>
      </c>
      <c r="V117" t="s">
        <v>498</v>
      </c>
      <c r="W117">
        <v>5747.66</v>
      </c>
      <c r="X117">
        <v>2370.8739999999998</v>
      </c>
      <c r="Y117">
        <v>2.4239999999999999</v>
      </c>
      <c r="Z117">
        <v>10.71</v>
      </c>
      <c r="AA117">
        <v>324.61759999999998</v>
      </c>
      <c r="AB117">
        <v>1.5164979999999999</v>
      </c>
      <c r="AC117">
        <v>97.261477999999997</v>
      </c>
      <c r="AD117" s="1">
        <v>995</v>
      </c>
      <c r="AE117">
        <v>6</v>
      </c>
      <c r="AF117">
        <v>134</v>
      </c>
      <c r="AG117">
        <v>62</v>
      </c>
      <c r="AH117">
        <v>17.705939999999998</v>
      </c>
      <c r="AI117">
        <v>0</v>
      </c>
      <c r="AJ117">
        <v>0</v>
      </c>
      <c r="AK117">
        <v>0</v>
      </c>
      <c r="AL117">
        <v>0</v>
      </c>
      <c r="AM117" t="s">
        <v>499</v>
      </c>
      <c r="AN117" t="s">
        <v>1021</v>
      </c>
      <c r="AO117">
        <v>5542.7079999999996</v>
      </c>
      <c r="AR117" t="s">
        <v>118</v>
      </c>
      <c r="AS117" t="s">
        <v>121</v>
      </c>
      <c r="AT117" t="s">
        <v>253</v>
      </c>
      <c r="AU117" t="s">
        <v>498</v>
      </c>
      <c r="AV117" t="s">
        <v>48</v>
      </c>
      <c r="AW117">
        <v>2</v>
      </c>
      <c r="BB117">
        <v>0.93524847583993376</v>
      </c>
      <c r="BC117" t="s">
        <v>68</v>
      </c>
      <c r="BF117" t="s">
        <v>118</v>
      </c>
      <c r="BG117" t="s">
        <v>121</v>
      </c>
      <c r="BH117" t="s">
        <v>498</v>
      </c>
      <c r="BI117">
        <v>9326</v>
      </c>
      <c r="BJ117">
        <v>2</v>
      </c>
      <c r="BK117" t="s">
        <v>253</v>
      </c>
      <c r="BL117" t="s">
        <v>259</v>
      </c>
      <c r="BM117">
        <v>0.93524847583993376</v>
      </c>
      <c r="BN117" t="s">
        <v>68</v>
      </c>
      <c r="BO117" t="s">
        <v>178</v>
      </c>
      <c r="BP117">
        <v>5747.66</v>
      </c>
    </row>
    <row r="118" spans="1:68" ht="16.5">
      <c r="A118" s="109" t="str">
        <f t="shared" si="70"/>
        <v>동화운수</v>
      </c>
      <c r="B118" s="110" t="str">
        <f t="shared" si="35"/>
        <v>송승국</v>
      </c>
      <c r="C118" s="111" t="str">
        <f t="shared" si="71"/>
        <v>S</v>
      </c>
      <c r="D118" s="112">
        <f t="shared" si="72"/>
        <v>1.0075164483083148</v>
      </c>
      <c r="E118" s="113">
        <f t="shared" si="73"/>
        <v>8949</v>
      </c>
      <c r="F118" s="114" t="str">
        <f t="shared" si="74"/>
        <v>45</v>
      </c>
      <c r="G118" s="115" t="str">
        <f t="shared" si="75"/>
        <v>70바1933</v>
      </c>
      <c r="H118" s="116">
        <f t="shared" si="76"/>
        <v>2</v>
      </c>
      <c r="I118" s="117">
        <f t="shared" si="77"/>
        <v>2200.3319999999999</v>
      </c>
      <c r="J118" s="118">
        <f t="shared" si="78"/>
        <v>3.5557672797673526E-3</v>
      </c>
      <c r="K118" s="118">
        <f t="shared" si="79"/>
        <v>0.33757248918816629</v>
      </c>
      <c r="L118" s="118">
        <f t="shared" si="80"/>
        <v>0.24132721789257258</v>
      </c>
      <c r="M118" s="119">
        <f t="shared" si="81"/>
        <v>11.194000000000001</v>
      </c>
      <c r="N118" s="120">
        <f t="shared" si="82"/>
        <v>0</v>
      </c>
      <c r="O118" s="120">
        <f t="shared" si="83"/>
        <v>8.3623744053170164</v>
      </c>
      <c r="P118" s="234">
        <f t="shared" si="84"/>
        <v>0</v>
      </c>
      <c r="Q118" s="235">
        <f t="shared" si="85"/>
        <v>0</v>
      </c>
      <c r="R118" s="235">
        <f t="shared" si="86"/>
        <v>184</v>
      </c>
      <c r="T118">
        <v>507</v>
      </c>
      <c r="U118">
        <v>8949</v>
      </c>
      <c r="V118" t="s">
        <v>500</v>
      </c>
      <c r="W118">
        <v>2200.3319999999999</v>
      </c>
      <c r="X118">
        <v>950.351</v>
      </c>
      <c r="Y118">
        <v>2.3149999999999999</v>
      </c>
      <c r="Z118">
        <v>11.194000000000001</v>
      </c>
      <c r="AA118">
        <v>137.948848</v>
      </c>
      <c r="AB118">
        <v>0.49051400000000001</v>
      </c>
      <c r="AC118">
        <v>46.567735999999996</v>
      </c>
      <c r="AD118" s="1">
        <v>531</v>
      </c>
      <c r="AE118">
        <v>0</v>
      </c>
      <c r="AF118">
        <v>184</v>
      </c>
      <c r="AG118">
        <v>69</v>
      </c>
      <c r="AH118">
        <v>15.950347000000001</v>
      </c>
      <c r="AI118">
        <v>85.3</v>
      </c>
      <c r="AJ118">
        <v>0</v>
      </c>
      <c r="AK118">
        <v>0</v>
      </c>
      <c r="AL118">
        <v>0</v>
      </c>
      <c r="AM118" t="s">
        <v>501</v>
      </c>
      <c r="AN118" t="s">
        <v>1022</v>
      </c>
      <c r="AO118">
        <v>1984.68</v>
      </c>
      <c r="AR118" t="s">
        <v>118</v>
      </c>
      <c r="AS118" t="s">
        <v>122</v>
      </c>
      <c r="AT118" t="s">
        <v>292</v>
      </c>
      <c r="AU118" t="s">
        <v>500</v>
      </c>
      <c r="AV118" t="s">
        <v>48</v>
      </c>
      <c r="AW118">
        <v>2</v>
      </c>
      <c r="BB118">
        <v>1.0075164483083148</v>
      </c>
      <c r="BC118" t="s">
        <v>71</v>
      </c>
      <c r="BF118" t="s">
        <v>118</v>
      </c>
      <c r="BG118" t="s">
        <v>122</v>
      </c>
      <c r="BH118" t="s">
        <v>500</v>
      </c>
      <c r="BI118">
        <v>8949</v>
      </c>
      <c r="BJ118">
        <v>2</v>
      </c>
      <c r="BK118" t="s">
        <v>292</v>
      </c>
      <c r="BL118" t="s">
        <v>293</v>
      </c>
      <c r="BM118">
        <v>1.0075164483083148</v>
      </c>
      <c r="BN118" t="s">
        <v>71</v>
      </c>
      <c r="BO118" t="s">
        <v>179</v>
      </c>
      <c r="BP118">
        <v>2200.3319999999999</v>
      </c>
    </row>
    <row r="119" spans="1:68" ht="16.5">
      <c r="A119" s="126" t="str">
        <f t="shared" si="70"/>
        <v>동화운수</v>
      </c>
      <c r="B119" s="127" t="str">
        <f t="shared" si="35"/>
        <v>송인실</v>
      </c>
      <c r="C119" s="128" t="str">
        <f t="shared" si="71"/>
        <v>C</v>
      </c>
      <c r="D119" s="129">
        <f t="shared" si="72"/>
        <v>0.88192307692307692</v>
      </c>
      <c r="E119" s="130">
        <f t="shared" si="73"/>
        <v>1868</v>
      </c>
      <c r="F119" s="131" t="str">
        <f t="shared" si="74"/>
        <v>급행95</v>
      </c>
      <c r="G119" s="132" t="str">
        <f t="shared" si="75"/>
        <v>70바1804</v>
      </c>
      <c r="H119" s="133">
        <f t="shared" si="76"/>
        <v>1</v>
      </c>
      <c r="I119" s="134">
        <f t="shared" si="77"/>
        <v>2071.529</v>
      </c>
      <c r="J119" s="135">
        <f t="shared" si="78"/>
        <v>1.5545962407159459E-2</v>
      </c>
      <c r="K119" s="135">
        <f t="shared" si="79"/>
        <v>0.36646739745319651</v>
      </c>
      <c r="L119" s="135">
        <f t="shared" si="80"/>
        <v>0.10620174759803025</v>
      </c>
      <c r="M119" s="136">
        <f t="shared" si="81"/>
        <v>12.865</v>
      </c>
      <c r="N119" s="137">
        <f t="shared" si="82"/>
        <v>9.6547043270936592E-2</v>
      </c>
      <c r="O119" s="137">
        <f t="shared" si="83"/>
        <v>18.971494002739039</v>
      </c>
      <c r="P119" s="232">
        <f t="shared" si="84"/>
        <v>0</v>
      </c>
      <c r="Q119" s="233">
        <f t="shared" si="85"/>
        <v>2</v>
      </c>
      <c r="R119" s="233">
        <f t="shared" si="86"/>
        <v>393</v>
      </c>
      <c r="T119">
        <v>507</v>
      </c>
      <c r="U119">
        <v>1868</v>
      </c>
      <c r="V119" t="s">
        <v>1023</v>
      </c>
      <c r="W119">
        <v>2071.529</v>
      </c>
      <c r="X119">
        <v>903.28300000000002</v>
      </c>
      <c r="Y119">
        <v>2.2930000000000001</v>
      </c>
      <c r="Z119">
        <v>12.865</v>
      </c>
      <c r="AA119">
        <v>123.626891</v>
      </c>
      <c r="AB119">
        <v>1.921899</v>
      </c>
      <c r="AC119">
        <v>45.305225</v>
      </c>
      <c r="AD119" s="1">
        <v>220</v>
      </c>
      <c r="AE119">
        <v>2</v>
      </c>
      <c r="AF119">
        <v>393</v>
      </c>
      <c r="AG119">
        <v>73</v>
      </c>
      <c r="AH119">
        <v>16.756297</v>
      </c>
      <c r="AI119">
        <v>1003.2</v>
      </c>
      <c r="AJ119">
        <v>0</v>
      </c>
      <c r="AK119">
        <v>0</v>
      </c>
      <c r="AL119">
        <v>0</v>
      </c>
      <c r="AM119" t="s">
        <v>1024</v>
      </c>
      <c r="AN119" t="s">
        <v>1025</v>
      </c>
      <c r="AO119">
        <v>2071.529</v>
      </c>
      <c r="AR119" t="s">
        <v>118</v>
      </c>
      <c r="AS119" t="s">
        <v>123</v>
      </c>
      <c r="AT119" t="s">
        <v>298</v>
      </c>
      <c r="AU119" t="s">
        <v>1023</v>
      </c>
      <c r="AV119" t="s">
        <v>48</v>
      </c>
      <c r="AW119">
        <v>1</v>
      </c>
      <c r="BB119">
        <v>0.88192307692307692</v>
      </c>
      <c r="BC119" t="s">
        <v>69</v>
      </c>
      <c r="BF119" t="s">
        <v>118</v>
      </c>
      <c r="BG119" t="s">
        <v>123</v>
      </c>
      <c r="BH119" t="s">
        <v>1023</v>
      </c>
      <c r="BI119">
        <v>1868</v>
      </c>
      <c r="BJ119">
        <v>1</v>
      </c>
      <c r="BK119" t="s">
        <v>298</v>
      </c>
      <c r="BL119" t="s">
        <v>177</v>
      </c>
      <c r="BM119">
        <v>0.88192307692307692</v>
      </c>
      <c r="BN119" t="s">
        <v>69</v>
      </c>
      <c r="BO119" t="s">
        <v>180</v>
      </c>
      <c r="BP119">
        <v>2071.529</v>
      </c>
    </row>
    <row r="120" spans="1:68" ht="16.5">
      <c r="A120" s="109" t="str">
        <f t="shared" si="70"/>
        <v>동화운수</v>
      </c>
      <c r="B120" s="110" t="str">
        <f t="shared" si="35"/>
        <v>송태민</v>
      </c>
      <c r="C120" s="111" t="str">
        <f t="shared" si="71"/>
        <v>A</v>
      </c>
      <c r="D120" s="112">
        <f t="shared" si="72"/>
        <v>0.96960000000000002</v>
      </c>
      <c r="E120" s="113">
        <f t="shared" si="73"/>
        <v>1889</v>
      </c>
      <c r="F120" s="114" t="str">
        <f t="shared" si="74"/>
        <v>2-1</v>
      </c>
      <c r="G120" s="115" t="str">
        <f t="shared" si="75"/>
        <v>70바1866</v>
      </c>
      <c r="H120" s="116">
        <f t="shared" si="76"/>
        <v>1</v>
      </c>
      <c r="I120" s="117">
        <f t="shared" si="77"/>
        <v>4798.6260000000002</v>
      </c>
      <c r="J120" s="118">
        <f t="shared" si="78"/>
        <v>1.7227043018153841E-3</v>
      </c>
      <c r="K120" s="118">
        <f t="shared" si="79"/>
        <v>0.31479834405819906</v>
      </c>
      <c r="L120" s="118">
        <f t="shared" si="80"/>
        <v>0.11461614220403923</v>
      </c>
      <c r="M120" s="119">
        <f t="shared" si="81"/>
        <v>10.448</v>
      </c>
      <c r="N120" s="120">
        <f t="shared" si="82"/>
        <v>8.3357194330210355E-2</v>
      </c>
      <c r="O120" s="120">
        <f t="shared" si="83"/>
        <v>5.7099678116194088</v>
      </c>
      <c r="P120" s="234">
        <f t="shared" si="84"/>
        <v>0</v>
      </c>
      <c r="Q120" s="235">
        <f t="shared" si="85"/>
        <v>4</v>
      </c>
      <c r="R120" s="235">
        <f t="shared" si="86"/>
        <v>274</v>
      </c>
      <c r="T120">
        <v>507</v>
      </c>
      <c r="U120">
        <v>1889</v>
      </c>
      <c r="V120" t="s">
        <v>502</v>
      </c>
      <c r="W120">
        <v>4798.6260000000002</v>
      </c>
      <c r="X120">
        <v>1979.856</v>
      </c>
      <c r="Y120">
        <v>2.4239999999999999</v>
      </c>
      <c r="Z120">
        <v>10.448</v>
      </c>
      <c r="AA120">
        <v>278.88709599999999</v>
      </c>
      <c r="AB120">
        <v>0.48043999999999998</v>
      </c>
      <c r="AC120">
        <v>87.793195999999995</v>
      </c>
      <c r="AD120" s="1">
        <v>550</v>
      </c>
      <c r="AE120">
        <v>4</v>
      </c>
      <c r="AF120">
        <v>274</v>
      </c>
      <c r="AG120">
        <v>63</v>
      </c>
      <c r="AH120">
        <v>17.206339</v>
      </c>
      <c r="AI120">
        <v>10.199999999999999</v>
      </c>
      <c r="AJ120">
        <v>0</v>
      </c>
      <c r="AK120">
        <v>0</v>
      </c>
      <c r="AL120">
        <v>0</v>
      </c>
      <c r="AM120" t="s">
        <v>503</v>
      </c>
      <c r="AN120" t="s">
        <v>1026</v>
      </c>
      <c r="AO120">
        <v>4798.6260000000002</v>
      </c>
      <c r="AR120" t="s">
        <v>118</v>
      </c>
      <c r="AS120" t="s">
        <v>121</v>
      </c>
      <c r="AT120" t="s">
        <v>254</v>
      </c>
      <c r="AU120" t="s">
        <v>502</v>
      </c>
      <c r="AV120" t="s">
        <v>48</v>
      </c>
      <c r="AW120">
        <v>1</v>
      </c>
      <c r="BB120">
        <v>0.96960000000000002</v>
      </c>
      <c r="BC120" t="s">
        <v>66</v>
      </c>
      <c r="BF120" t="s">
        <v>118</v>
      </c>
      <c r="BG120" t="s">
        <v>121</v>
      </c>
      <c r="BH120" t="s">
        <v>502</v>
      </c>
      <c r="BI120">
        <v>1889</v>
      </c>
      <c r="BJ120">
        <v>1</v>
      </c>
      <c r="BK120" t="s">
        <v>254</v>
      </c>
      <c r="BL120" t="s">
        <v>177</v>
      </c>
      <c r="BM120">
        <v>0.96960000000000002</v>
      </c>
      <c r="BN120" t="s">
        <v>66</v>
      </c>
      <c r="BO120" t="s">
        <v>181</v>
      </c>
      <c r="BP120">
        <v>4798.6260000000002</v>
      </c>
    </row>
    <row r="121" spans="1:68" ht="16.5">
      <c r="A121" s="126" t="str">
        <f t="shared" si="70"/>
        <v>동화운수</v>
      </c>
      <c r="B121" s="127" t="str">
        <f t="shared" si="35"/>
        <v>신봉식</v>
      </c>
      <c r="C121" s="128" t="str">
        <f t="shared" si="71"/>
        <v>D</v>
      </c>
      <c r="D121" s="129">
        <f t="shared" si="72"/>
        <v>0.81913043478260872</v>
      </c>
      <c r="E121" s="130">
        <f t="shared" si="73"/>
        <v>9619</v>
      </c>
      <c r="F121" s="131" t="str">
        <f t="shared" si="74"/>
        <v>10</v>
      </c>
      <c r="G121" s="132" t="str">
        <f t="shared" si="75"/>
        <v>70바1839</v>
      </c>
      <c r="H121" s="133">
        <f t="shared" si="76"/>
        <v>1</v>
      </c>
      <c r="I121" s="134">
        <f t="shared" si="77"/>
        <v>2467.348</v>
      </c>
      <c r="J121" s="135">
        <f t="shared" si="78"/>
        <v>1.6556169179834268E-2</v>
      </c>
      <c r="K121" s="135">
        <f t="shared" si="79"/>
        <v>0.40611251027258588</v>
      </c>
      <c r="L121" s="135">
        <f t="shared" si="80"/>
        <v>0.17711324061299824</v>
      </c>
      <c r="M121" s="136">
        <f t="shared" si="81"/>
        <v>15.654999999999999</v>
      </c>
      <c r="N121" s="137">
        <f t="shared" si="82"/>
        <v>0</v>
      </c>
      <c r="O121" s="137">
        <f t="shared" si="83"/>
        <v>24.23654871546292</v>
      </c>
      <c r="P121" s="232">
        <f t="shared" si="84"/>
        <v>54</v>
      </c>
      <c r="Q121" s="233">
        <f t="shared" si="85"/>
        <v>0</v>
      </c>
      <c r="R121" s="233">
        <f t="shared" si="86"/>
        <v>598</v>
      </c>
      <c r="T121">
        <v>507</v>
      </c>
      <c r="U121">
        <v>9619</v>
      </c>
      <c r="V121" t="s">
        <v>504</v>
      </c>
      <c r="W121">
        <v>2467.348</v>
      </c>
      <c r="X121">
        <v>1309.777</v>
      </c>
      <c r="Y121">
        <v>1.8839999999999999</v>
      </c>
      <c r="Z121">
        <v>15.654999999999999</v>
      </c>
      <c r="AA121">
        <v>168.23052300000001</v>
      </c>
      <c r="AB121">
        <v>2.785253</v>
      </c>
      <c r="AC121">
        <v>68.320520000000002</v>
      </c>
      <c r="AD121" s="1">
        <v>437</v>
      </c>
      <c r="AE121">
        <v>0</v>
      </c>
      <c r="AF121">
        <v>598</v>
      </c>
      <c r="AG121">
        <v>76</v>
      </c>
      <c r="AH121">
        <v>14.66647</v>
      </c>
      <c r="AI121">
        <v>993.7</v>
      </c>
      <c r="AJ121">
        <v>0</v>
      </c>
      <c r="AK121">
        <v>54</v>
      </c>
      <c r="AL121">
        <v>14070</v>
      </c>
      <c r="AM121" t="s">
        <v>505</v>
      </c>
      <c r="AN121" t="s">
        <v>1027</v>
      </c>
      <c r="AO121">
        <v>2467.348</v>
      </c>
      <c r="AR121" t="s">
        <v>118</v>
      </c>
      <c r="AS121" t="s">
        <v>119</v>
      </c>
      <c r="AT121" t="s">
        <v>199</v>
      </c>
      <c r="AU121" t="s">
        <v>504</v>
      </c>
      <c r="AV121" t="s">
        <v>48</v>
      </c>
      <c r="AW121">
        <v>1</v>
      </c>
      <c r="BB121">
        <v>0.81913043478260872</v>
      </c>
      <c r="BC121" t="s">
        <v>67</v>
      </c>
      <c r="BF121" t="s">
        <v>118</v>
      </c>
      <c r="BG121" t="s">
        <v>119</v>
      </c>
      <c r="BH121" t="s">
        <v>504</v>
      </c>
      <c r="BI121">
        <v>9619</v>
      </c>
      <c r="BJ121">
        <v>1</v>
      </c>
      <c r="BK121" t="s">
        <v>199</v>
      </c>
      <c r="BL121" t="s">
        <v>177</v>
      </c>
      <c r="BM121">
        <v>0.81913043478260872</v>
      </c>
      <c r="BN121" t="s">
        <v>67</v>
      </c>
      <c r="BO121" t="s">
        <v>182</v>
      </c>
      <c r="BP121">
        <v>2467.348</v>
      </c>
    </row>
    <row r="122" spans="1:68" ht="16.5">
      <c r="A122" s="109" t="str">
        <f t="shared" si="70"/>
        <v>동화운수</v>
      </c>
      <c r="B122" s="110" t="str">
        <f t="shared" si="35"/>
        <v>신삼일</v>
      </c>
      <c r="C122" s="111" t="str">
        <f t="shared" si="71"/>
        <v>F</v>
      </c>
      <c r="D122" s="112">
        <f t="shared" si="72"/>
        <v>0.77181818181818174</v>
      </c>
      <c r="E122" s="113">
        <f t="shared" si="73"/>
        <v>9341</v>
      </c>
      <c r="F122" s="114" t="str">
        <f t="shared" si="74"/>
        <v>2</v>
      </c>
      <c r="G122" s="115" t="str">
        <f t="shared" si="75"/>
        <v>70바1817</v>
      </c>
      <c r="H122" s="116">
        <f t="shared" si="76"/>
        <v>1</v>
      </c>
      <c r="I122" s="117">
        <f t="shared" si="77"/>
        <v>2855.114</v>
      </c>
      <c r="J122" s="118">
        <f t="shared" si="78"/>
        <v>2.9917005443903324E-2</v>
      </c>
      <c r="K122" s="118">
        <f t="shared" si="79"/>
        <v>0.35231712014812927</v>
      </c>
      <c r="L122" s="118">
        <f t="shared" si="80"/>
        <v>0.17127161997734591</v>
      </c>
      <c r="M122" s="119">
        <f t="shared" si="81"/>
        <v>18.056999999999999</v>
      </c>
      <c r="N122" s="120">
        <f t="shared" si="82"/>
        <v>0</v>
      </c>
      <c r="O122" s="120">
        <f t="shared" si="83"/>
        <v>10.437411605981408</v>
      </c>
      <c r="P122" s="234">
        <f t="shared" si="84"/>
        <v>14</v>
      </c>
      <c r="Q122" s="235">
        <f t="shared" si="85"/>
        <v>0</v>
      </c>
      <c r="R122" s="235">
        <f t="shared" si="86"/>
        <v>298</v>
      </c>
      <c r="T122">
        <v>507</v>
      </c>
      <c r="U122">
        <v>9341</v>
      </c>
      <c r="V122" t="s">
        <v>506</v>
      </c>
      <c r="W122">
        <v>2855.114</v>
      </c>
      <c r="X122">
        <v>1681.624</v>
      </c>
      <c r="Y122">
        <v>1.698</v>
      </c>
      <c r="Z122">
        <v>18.056999999999999</v>
      </c>
      <c r="AA122">
        <v>182.52161000000001</v>
      </c>
      <c r="AB122">
        <v>5.4604999999999997</v>
      </c>
      <c r="AC122">
        <v>64.305487999999997</v>
      </c>
      <c r="AD122" s="1">
        <v>489</v>
      </c>
      <c r="AE122">
        <v>0</v>
      </c>
      <c r="AF122">
        <v>298</v>
      </c>
      <c r="AG122">
        <v>75</v>
      </c>
      <c r="AH122">
        <v>15.642607999999999</v>
      </c>
      <c r="AI122">
        <v>805</v>
      </c>
      <c r="AJ122">
        <v>0</v>
      </c>
      <c r="AK122">
        <v>14</v>
      </c>
      <c r="AL122">
        <v>2902</v>
      </c>
      <c r="AM122" t="s">
        <v>507</v>
      </c>
      <c r="AN122" t="s">
        <v>1028</v>
      </c>
      <c r="AO122">
        <v>2855.114</v>
      </c>
      <c r="AR122" t="s">
        <v>118</v>
      </c>
      <c r="AS122" t="s">
        <v>120</v>
      </c>
      <c r="AT122" t="s">
        <v>220</v>
      </c>
      <c r="AU122" t="s">
        <v>506</v>
      </c>
      <c r="AV122" t="s">
        <v>48</v>
      </c>
      <c r="AW122">
        <v>1</v>
      </c>
      <c r="BB122">
        <v>0.77181818181818174</v>
      </c>
      <c r="BC122" t="s">
        <v>70</v>
      </c>
      <c r="BF122" t="s">
        <v>118</v>
      </c>
      <c r="BG122" t="s">
        <v>120</v>
      </c>
      <c r="BH122" t="s">
        <v>506</v>
      </c>
      <c r="BI122">
        <v>9341</v>
      </c>
      <c r="BJ122">
        <v>1</v>
      </c>
      <c r="BK122" t="s">
        <v>220</v>
      </c>
      <c r="BL122" t="s">
        <v>177</v>
      </c>
      <c r="BM122">
        <v>0.77181818181818174</v>
      </c>
      <c r="BN122" t="s">
        <v>70</v>
      </c>
      <c r="BO122" t="s">
        <v>191</v>
      </c>
      <c r="BP122">
        <v>2855.114</v>
      </c>
    </row>
    <row r="123" spans="1:68" ht="16.5">
      <c r="A123" s="126" t="str">
        <f t="shared" si="70"/>
        <v>동화운수</v>
      </c>
      <c r="B123" s="127" t="str">
        <f t="shared" si="35"/>
        <v>신성섭</v>
      </c>
      <c r="C123" s="128" t="str">
        <f t="shared" si="71"/>
        <v>D</v>
      </c>
      <c r="D123" s="129">
        <f t="shared" si="72"/>
        <v>0.84199999999999997</v>
      </c>
      <c r="E123" s="130">
        <f t="shared" si="73"/>
        <v>8914</v>
      </c>
      <c r="F123" s="131" t="str">
        <f t="shared" si="74"/>
        <v>급행95</v>
      </c>
      <c r="G123" s="132" t="str">
        <f t="shared" si="75"/>
        <v>70바1936</v>
      </c>
      <c r="H123" s="133">
        <f t="shared" si="76"/>
        <v>1</v>
      </c>
      <c r="I123" s="134">
        <f t="shared" si="77"/>
        <v>1992.6079999999999</v>
      </c>
      <c r="J123" s="135">
        <f t="shared" si="78"/>
        <v>7.7038170781700789E-3</v>
      </c>
      <c r="K123" s="135">
        <f t="shared" si="79"/>
        <v>0.37046443822637704</v>
      </c>
      <c r="L123" s="135">
        <f t="shared" si="80"/>
        <v>0.12797298816425509</v>
      </c>
      <c r="M123" s="136">
        <f t="shared" si="81"/>
        <v>16.501000000000001</v>
      </c>
      <c r="N123" s="137">
        <f t="shared" si="82"/>
        <v>0.10037097110921968</v>
      </c>
      <c r="O123" s="137">
        <f t="shared" si="83"/>
        <v>6.2731856943262301</v>
      </c>
      <c r="P123" s="232">
        <f t="shared" si="84"/>
        <v>0</v>
      </c>
      <c r="Q123" s="233">
        <f t="shared" si="85"/>
        <v>2</v>
      </c>
      <c r="R123" s="233">
        <f t="shared" si="86"/>
        <v>125</v>
      </c>
      <c r="T123">
        <v>507</v>
      </c>
      <c r="U123">
        <v>8914</v>
      </c>
      <c r="V123" t="s">
        <v>508</v>
      </c>
      <c r="W123">
        <v>1992.6079999999999</v>
      </c>
      <c r="X123">
        <v>946.77200000000005</v>
      </c>
      <c r="Y123">
        <v>2.105</v>
      </c>
      <c r="Z123">
        <v>16.501000000000001</v>
      </c>
      <c r="AA123">
        <v>114.69301400000001</v>
      </c>
      <c r="AB123">
        <v>0.88357399999999997</v>
      </c>
      <c r="AC123">
        <v>42.489682999999999</v>
      </c>
      <c r="AD123" s="1">
        <v>255</v>
      </c>
      <c r="AE123">
        <v>2</v>
      </c>
      <c r="AF123">
        <v>125</v>
      </c>
      <c r="AG123">
        <v>72</v>
      </c>
      <c r="AH123">
        <v>17.373403</v>
      </c>
      <c r="AI123">
        <v>2141.3000000000002</v>
      </c>
      <c r="AJ123">
        <v>0</v>
      </c>
      <c r="AK123">
        <v>0</v>
      </c>
      <c r="AL123">
        <v>0</v>
      </c>
      <c r="AM123" t="s">
        <v>509</v>
      </c>
      <c r="AN123" t="s">
        <v>1029</v>
      </c>
      <c r="AO123">
        <v>1992.6079999999999</v>
      </c>
      <c r="AR123" t="s">
        <v>118</v>
      </c>
      <c r="AS123" t="s">
        <v>123</v>
      </c>
      <c r="AT123" t="s">
        <v>308</v>
      </c>
      <c r="AU123" t="s">
        <v>508</v>
      </c>
      <c r="AV123" t="s">
        <v>48</v>
      </c>
      <c r="AW123">
        <v>1</v>
      </c>
      <c r="BB123">
        <v>0.84199999999999997</v>
      </c>
      <c r="BC123" t="s">
        <v>67</v>
      </c>
      <c r="BF123" t="s">
        <v>118</v>
      </c>
      <c r="BG123" t="s">
        <v>123</v>
      </c>
      <c r="BH123" t="s">
        <v>508</v>
      </c>
      <c r="BI123">
        <v>8914</v>
      </c>
      <c r="BJ123">
        <v>1</v>
      </c>
      <c r="BK123" t="s">
        <v>308</v>
      </c>
      <c r="BL123" t="s">
        <v>177</v>
      </c>
      <c r="BM123">
        <v>0.84199999999999997</v>
      </c>
      <c r="BN123" t="s">
        <v>67</v>
      </c>
      <c r="BO123" t="s">
        <v>182</v>
      </c>
      <c r="BP123">
        <v>1992.6079999999999</v>
      </c>
    </row>
    <row r="124" spans="1:68" ht="16.5">
      <c r="A124" s="109" t="str">
        <f t="shared" si="70"/>
        <v>동화운수</v>
      </c>
      <c r="B124" s="110" t="str">
        <f t="shared" si="35"/>
        <v>안동균</v>
      </c>
      <c r="C124" s="111" t="str">
        <f t="shared" si="71"/>
        <v>D</v>
      </c>
      <c r="D124" s="112">
        <f t="shared" si="72"/>
        <v>0.81299567437581377</v>
      </c>
      <c r="E124" s="113">
        <f t="shared" si="73"/>
        <v>9800</v>
      </c>
      <c r="F124" s="114" t="str">
        <f t="shared" si="74"/>
        <v>10</v>
      </c>
      <c r="G124" s="115" t="str">
        <f t="shared" si="75"/>
        <v>70바1929</v>
      </c>
      <c r="H124" s="116">
        <f t="shared" si="76"/>
        <v>7</v>
      </c>
      <c r="I124" s="117">
        <f t="shared" si="77"/>
        <v>2997.5890000000004</v>
      </c>
      <c r="J124" s="118">
        <f t="shared" si="78"/>
        <v>2.4822054979757379E-2</v>
      </c>
      <c r="K124" s="118">
        <f t="shared" si="79"/>
        <v>0.37691963241037557</v>
      </c>
      <c r="L124" s="118">
        <f t="shared" si="80"/>
        <v>0.19048642092027956</v>
      </c>
      <c r="M124" s="119">
        <f t="shared" si="81"/>
        <v>14.972</v>
      </c>
      <c r="N124" s="120">
        <f t="shared" si="82"/>
        <v>0.26688115015100472</v>
      </c>
      <c r="O124" s="120">
        <f t="shared" si="83"/>
        <v>18.014477635192819</v>
      </c>
      <c r="P124" s="234">
        <f t="shared" si="84"/>
        <v>15</v>
      </c>
      <c r="Q124" s="235">
        <f t="shared" si="85"/>
        <v>8</v>
      </c>
      <c r="R124" s="235">
        <f t="shared" si="86"/>
        <v>540</v>
      </c>
      <c r="T124">
        <v>507</v>
      </c>
      <c r="U124">
        <v>9800</v>
      </c>
      <c r="V124" t="s">
        <v>814</v>
      </c>
      <c r="W124">
        <v>2997.5889999999999</v>
      </c>
      <c r="X124">
        <v>1516.8510000000001</v>
      </c>
      <c r="Y124">
        <v>1.976</v>
      </c>
      <c r="Z124">
        <v>14.972</v>
      </c>
      <c r="AA124">
        <v>201.15159700000001</v>
      </c>
      <c r="AB124">
        <v>4.9929959999999998</v>
      </c>
      <c r="AC124">
        <v>75.817986000000005</v>
      </c>
      <c r="AD124" s="1">
        <v>571</v>
      </c>
      <c r="AE124">
        <v>8</v>
      </c>
      <c r="AF124">
        <v>540</v>
      </c>
      <c r="AG124">
        <v>66</v>
      </c>
      <c r="AH124">
        <v>14.902138000000001</v>
      </c>
      <c r="AI124">
        <v>88.8</v>
      </c>
      <c r="AJ124">
        <v>0</v>
      </c>
      <c r="AK124">
        <v>15</v>
      </c>
      <c r="AL124">
        <v>4001</v>
      </c>
      <c r="AM124" t="s">
        <v>815</v>
      </c>
      <c r="AN124" t="s">
        <v>1030</v>
      </c>
      <c r="AO124">
        <v>992.75400000000002</v>
      </c>
      <c r="AR124" t="s">
        <v>118</v>
      </c>
      <c r="AS124" t="s">
        <v>119</v>
      </c>
      <c r="AT124" t="s">
        <v>210</v>
      </c>
      <c r="AU124" t="s">
        <v>814</v>
      </c>
      <c r="AV124" t="s">
        <v>48</v>
      </c>
      <c r="AW124">
        <v>7</v>
      </c>
      <c r="BB124">
        <v>0.81299567437581377</v>
      </c>
      <c r="BC124" t="s">
        <v>67</v>
      </c>
      <c r="BF124" t="s">
        <v>118</v>
      </c>
      <c r="BG124" t="s">
        <v>119</v>
      </c>
      <c r="BH124" t="s">
        <v>814</v>
      </c>
      <c r="BI124">
        <v>9800</v>
      </c>
      <c r="BJ124">
        <v>7</v>
      </c>
      <c r="BK124" t="s">
        <v>210</v>
      </c>
      <c r="BL124" t="s">
        <v>207</v>
      </c>
      <c r="BM124">
        <v>0.81299567437581377</v>
      </c>
      <c r="BN124" t="s">
        <v>67</v>
      </c>
      <c r="BO124" t="s">
        <v>182</v>
      </c>
      <c r="BP124">
        <v>2997.5890000000004</v>
      </c>
    </row>
    <row r="125" spans="1:68" ht="16.5">
      <c r="A125" s="126" t="str">
        <f t="shared" si="70"/>
        <v>동화운수</v>
      </c>
      <c r="B125" s="127" t="str">
        <f t="shared" si="35"/>
        <v>안재형</v>
      </c>
      <c r="C125" s="128" t="str">
        <f t="shared" si="71"/>
        <v>D</v>
      </c>
      <c r="D125" s="129">
        <f t="shared" si="72"/>
        <v>0.82173913043478264</v>
      </c>
      <c r="E125" s="130">
        <f t="shared" si="73"/>
        <v>9525</v>
      </c>
      <c r="F125" s="131" t="str">
        <f t="shared" si="74"/>
        <v>2</v>
      </c>
      <c r="G125" s="132" t="str">
        <f t="shared" si="75"/>
        <v>70바1915</v>
      </c>
      <c r="H125" s="133">
        <f t="shared" si="76"/>
        <v>1</v>
      </c>
      <c r="I125" s="134">
        <f t="shared" si="77"/>
        <v>4032.9459999999999</v>
      </c>
      <c r="J125" s="135">
        <f t="shared" si="78"/>
        <v>1.0155862238881605E-2</v>
      </c>
      <c r="K125" s="135">
        <f t="shared" si="79"/>
        <v>0.37675733265799977</v>
      </c>
      <c r="L125" s="135">
        <f t="shared" si="80"/>
        <v>0.22911291150439406</v>
      </c>
      <c r="M125" s="136">
        <f t="shared" si="81"/>
        <v>13.709</v>
      </c>
      <c r="N125" s="137">
        <f t="shared" si="82"/>
        <v>4.9591539286665383E-2</v>
      </c>
      <c r="O125" s="137">
        <f t="shared" si="83"/>
        <v>3.1738585143465845</v>
      </c>
      <c r="P125" s="232">
        <f t="shared" si="84"/>
        <v>0</v>
      </c>
      <c r="Q125" s="233">
        <f t="shared" si="85"/>
        <v>2</v>
      </c>
      <c r="R125" s="233">
        <f t="shared" si="86"/>
        <v>128</v>
      </c>
      <c r="T125">
        <v>507</v>
      </c>
      <c r="U125">
        <v>9525</v>
      </c>
      <c r="V125" t="s">
        <v>510</v>
      </c>
      <c r="W125">
        <v>4032.9459999999999</v>
      </c>
      <c r="X125">
        <v>2133.4160000000002</v>
      </c>
      <c r="Y125">
        <v>1.89</v>
      </c>
      <c r="Z125">
        <v>13.709</v>
      </c>
      <c r="AA125">
        <v>282.31379399999997</v>
      </c>
      <c r="AB125">
        <v>2.86714</v>
      </c>
      <c r="AC125">
        <v>106.363792</v>
      </c>
      <c r="AD125" s="1">
        <v>924</v>
      </c>
      <c r="AE125">
        <v>2</v>
      </c>
      <c r="AF125">
        <v>128</v>
      </c>
      <c r="AG125">
        <v>68</v>
      </c>
      <c r="AH125">
        <v>14.285330999999999</v>
      </c>
      <c r="AI125">
        <v>213.8</v>
      </c>
      <c r="AJ125">
        <v>0</v>
      </c>
      <c r="AK125">
        <v>0</v>
      </c>
      <c r="AL125">
        <v>0</v>
      </c>
      <c r="AM125" t="s">
        <v>511</v>
      </c>
      <c r="AN125" t="s">
        <v>1031</v>
      </c>
      <c r="AO125">
        <v>4032.9459999999999</v>
      </c>
      <c r="AR125" t="s">
        <v>118</v>
      </c>
      <c r="AS125" t="s">
        <v>120</v>
      </c>
      <c r="AT125" t="s">
        <v>240</v>
      </c>
      <c r="AU125" t="s">
        <v>510</v>
      </c>
      <c r="AV125" t="s">
        <v>48</v>
      </c>
      <c r="AW125">
        <v>1</v>
      </c>
      <c r="BB125">
        <v>0.82173913043478264</v>
      </c>
      <c r="BC125" t="s">
        <v>67</v>
      </c>
      <c r="BF125" t="s">
        <v>118</v>
      </c>
      <c r="BG125" t="s">
        <v>120</v>
      </c>
      <c r="BH125" t="s">
        <v>510</v>
      </c>
      <c r="BI125">
        <v>9525</v>
      </c>
      <c r="BJ125">
        <v>1</v>
      </c>
      <c r="BK125" t="s">
        <v>240</v>
      </c>
      <c r="BL125" t="s">
        <v>177</v>
      </c>
      <c r="BM125">
        <v>0.82173913043478264</v>
      </c>
      <c r="BN125" t="s">
        <v>67</v>
      </c>
      <c r="BO125" t="s">
        <v>182</v>
      </c>
      <c r="BP125">
        <v>4032.9459999999999</v>
      </c>
    </row>
    <row r="126" spans="1:68" ht="16.5">
      <c r="A126" s="109" t="str">
        <f t="shared" si="70"/>
        <v>동화운수</v>
      </c>
      <c r="B126" s="110" t="str">
        <f t="shared" si="35"/>
        <v>안준모</v>
      </c>
      <c r="C126" s="111" t="str">
        <f t="shared" si="71"/>
        <v>D</v>
      </c>
      <c r="D126" s="112">
        <f t="shared" si="72"/>
        <v>0.83173460962230616</v>
      </c>
      <c r="E126" s="113">
        <f t="shared" si="73"/>
        <v>3559</v>
      </c>
      <c r="F126" s="114" t="str">
        <f t="shared" si="74"/>
        <v>45</v>
      </c>
      <c r="G126" s="115" t="str">
        <f t="shared" si="75"/>
        <v>70바1895</v>
      </c>
      <c r="H126" s="116">
        <f t="shared" si="76"/>
        <v>3</v>
      </c>
      <c r="I126" s="117">
        <f t="shared" si="77"/>
        <v>2353.1130000000003</v>
      </c>
      <c r="J126" s="118">
        <f t="shared" si="78"/>
        <v>1.3846085744550176E-2</v>
      </c>
      <c r="K126" s="118">
        <f t="shared" si="79"/>
        <v>0.33699198058366897</v>
      </c>
      <c r="L126" s="118">
        <f t="shared" si="80"/>
        <v>0.16786274182327834</v>
      </c>
      <c r="M126" s="119">
        <f t="shared" si="81"/>
        <v>12.875999999999999</v>
      </c>
      <c r="N126" s="120">
        <f t="shared" si="82"/>
        <v>0.38247206997708993</v>
      </c>
      <c r="O126" s="120">
        <f t="shared" si="83"/>
        <v>13.216534862541664</v>
      </c>
      <c r="P126" s="234">
        <f t="shared" si="84"/>
        <v>0</v>
      </c>
      <c r="Q126" s="235">
        <f t="shared" si="85"/>
        <v>9</v>
      </c>
      <c r="R126" s="235">
        <f t="shared" si="86"/>
        <v>311</v>
      </c>
      <c r="T126">
        <v>507</v>
      </c>
      <c r="U126">
        <v>3559</v>
      </c>
      <c r="V126" t="s">
        <v>512</v>
      </c>
      <c r="W126">
        <v>2353.1129999999998</v>
      </c>
      <c r="X126">
        <v>1139.644</v>
      </c>
      <c r="Y126">
        <v>2.0649999999999999</v>
      </c>
      <c r="Z126">
        <v>12.875999999999999</v>
      </c>
      <c r="AA126">
        <v>149.25662299999999</v>
      </c>
      <c r="AB126">
        <v>2.0666199999999999</v>
      </c>
      <c r="AC126">
        <v>50.298285</v>
      </c>
      <c r="AD126" s="1">
        <v>395</v>
      </c>
      <c r="AE126">
        <v>9</v>
      </c>
      <c r="AF126">
        <v>311</v>
      </c>
      <c r="AG126">
        <v>66</v>
      </c>
      <c r="AH126">
        <v>15.765551</v>
      </c>
      <c r="AI126">
        <v>21.7</v>
      </c>
      <c r="AJ126">
        <v>0</v>
      </c>
      <c r="AK126">
        <v>0</v>
      </c>
      <c r="AL126">
        <v>0</v>
      </c>
      <c r="AM126" t="s">
        <v>513</v>
      </c>
      <c r="AN126" t="s">
        <v>1032</v>
      </c>
      <c r="AO126">
        <v>2064.6610000000001</v>
      </c>
      <c r="AR126" t="s">
        <v>118</v>
      </c>
      <c r="AS126" t="s">
        <v>122</v>
      </c>
      <c r="AT126" t="s">
        <v>287</v>
      </c>
      <c r="AU126" t="s">
        <v>512</v>
      </c>
      <c r="AV126" t="s">
        <v>48</v>
      </c>
      <c r="AW126">
        <v>3</v>
      </c>
      <c r="BB126">
        <v>0.83173460962230616</v>
      </c>
      <c r="BC126" t="s">
        <v>67</v>
      </c>
      <c r="BF126" t="s">
        <v>118</v>
      </c>
      <c r="BG126" t="s">
        <v>122</v>
      </c>
      <c r="BH126" t="s">
        <v>512</v>
      </c>
      <c r="BI126">
        <v>3559</v>
      </c>
      <c r="BJ126">
        <v>3</v>
      </c>
      <c r="BK126" t="s">
        <v>287</v>
      </c>
      <c r="BL126" t="s">
        <v>245</v>
      </c>
      <c r="BM126">
        <v>0.83173460962230616</v>
      </c>
      <c r="BN126" t="s">
        <v>67</v>
      </c>
      <c r="BO126" t="s">
        <v>182</v>
      </c>
      <c r="BP126">
        <v>2353.1130000000003</v>
      </c>
    </row>
    <row r="127" spans="1:68" ht="16.5">
      <c r="A127" s="126" t="str">
        <f t="shared" si="70"/>
        <v>동화운수</v>
      </c>
      <c r="B127" s="127" t="str">
        <f t="shared" si="35"/>
        <v>양승현</v>
      </c>
      <c r="C127" s="128" t="str">
        <f t="shared" si="71"/>
        <v>C</v>
      </c>
      <c r="D127" s="129">
        <f t="shared" si="72"/>
        <v>0.88208333333333333</v>
      </c>
      <c r="E127" s="130">
        <f t="shared" si="73"/>
        <v>1317</v>
      </c>
      <c r="F127" s="131" t="str">
        <f t="shared" si="74"/>
        <v>2</v>
      </c>
      <c r="G127" s="132" t="str">
        <f t="shared" si="75"/>
        <v>70바1815</v>
      </c>
      <c r="H127" s="133">
        <f t="shared" si="76"/>
        <v>1</v>
      </c>
      <c r="I127" s="134">
        <f t="shared" si="77"/>
        <v>3149.0619999999999</v>
      </c>
      <c r="J127" s="135">
        <f t="shared" si="78"/>
        <v>5.7927823377896996E-3</v>
      </c>
      <c r="K127" s="135">
        <f t="shared" si="79"/>
        <v>0.31685013187998728</v>
      </c>
      <c r="L127" s="135">
        <f t="shared" si="80"/>
        <v>0.12321129275955825</v>
      </c>
      <c r="M127" s="136">
        <f t="shared" si="81"/>
        <v>11.291</v>
      </c>
      <c r="N127" s="137">
        <f t="shared" si="82"/>
        <v>0</v>
      </c>
      <c r="O127" s="137">
        <f t="shared" si="83"/>
        <v>34.199833904483128</v>
      </c>
      <c r="P127" s="232">
        <f t="shared" si="84"/>
        <v>8</v>
      </c>
      <c r="Q127" s="233">
        <f t="shared" si="85"/>
        <v>0</v>
      </c>
      <c r="R127" s="233">
        <f t="shared" si="86"/>
        <v>1088</v>
      </c>
      <c r="T127">
        <v>507</v>
      </c>
      <c r="U127">
        <v>1317</v>
      </c>
      <c r="V127" t="s">
        <v>514</v>
      </c>
      <c r="W127">
        <v>3181.3020000000001</v>
      </c>
      <c r="X127">
        <v>1500.258</v>
      </c>
      <c r="Y127">
        <v>2.121</v>
      </c>
      <c r="Z127">
        <v>11.291</v>
      </c>
      <c r="AA127">
        <v>203.39932200000001</v>
      </c>
      <c r="AB127">
        <v>1.178248</v>
      </c>
      <c r="AC127">
        <v>64.447102000000001</v>
      </c>
      <c r="AD127" s="1">
        <v>388</v>
      </c>
      <c r="AE127">
        <v>0</v>
      </c>
      <c r="AF127">
        <v>1088</v>
      </c>
      <c r="AG127">
        <v>70</v>
      </c>
      <c r="AH127">
        <v>15.640670999999999</v>
      </c>
      <c r="AI127">
        <v>184.8</v>
      </c>
      <c r="AJ127">
        <v>0</v>
      </c>
      <c r="AK127">
        <v>8</v>
      </c>
      <c r="AL127">
        <v>822</v>
      </c>
      <c r="AM127" t="s">
        <v>515</v>
      </c>
      <c r="AN127" t="s">
        <v>1033</v>
      </c>
      <c r="AO127">
        <v>3149.0619999999999</v>
      </c>
      <c r="AR127" t="s">
        <v>118</v>
      </c>
      <c r="AS127" t="s">
        <v>120</v>
      </c>
      <c r="AT127" t="s">
        <v>217</v>
      </c>
      <c r="AU127" t="s">
        <v>514</v>
      </c>
      <c r="AV127" t="s">
        <v>48</v>
      </c>
      <c r="AW127">
        <v>1</v>
      </c>
      <c r="BB127">
        <v>0.88208333333333333</v>
      </c>
      <c r="BC127" t="s">
        <v>69</v>
      </c>
      <c r="BF127" t="s">
        <v>118</v>
      </c>
      <c r="BG127" t="s">
        <v>120</v>
      </c>
      <c r="BH127" t="s">
        <v>514</v>
      </c>
      <c r="BI127">
        <v>1317</v>
      </c>
      <c r="BJ127">
        <v>1</v>
      </c>
      <c r="BK127" t="s">
        <v>217</v>
      </c>
      <c r="BL127" t="s">
        <v>177</v>
      </c>
      <c r="BM127">
        <v>0.88208333333333333</v>
      </c>
      <c r="BN127" t="s">
        <v>69</v>
      </c>
      <c r="BO127" t="s">
        <v>180</v>
      </c>
      <c r="BP127">
        <v>3149.0619999999999</v>
      </c>
    </row>
    <row r="128" spans="1:68" ht="16.5">
      <c r="A128" s="109" t="str">
        <f t="shared" si="70"/>
        <v>동화운수</v>
      </c>
      <c r="B128" s="110" t="str">
        <f t="shared" si="35"/>
        <v>양인병</v>
      </c>
      <c r="C128" s="111" t="str">
        <f t="shared" si="71"/>
        <v>F</v>
      </c>
      <c r="D128" s="112">
        <f t="shared" si="72"/>
        <v>0.75985061094981698</v>
      </c>
      <c r="E128" s="113">
        <f t="shared" si="73"/>
        <v>3442</v>
      </c>
      <c r="F128" s="114" t="str">
        <f t="shared" si="74"/>
        <v>2</v>
      </c>
      <c r="G128" s="115" t="str">
        <f t="shared" si="75"/>
        <v>70바1912</v>
      </c>
      <c r="H128" s="116">
        <f t="shared" si="76"/>
        <v>9</v>
      </c>
      <c r="I128" s="117">
        <f t="shared" si="77"/>
        <v>3291.3139999999999</v>
      </c>
      <c r="J128" s="118">
        <f t="shared" si="78"/>
        <v>2.4938347184167781E-2</v>
      </c>
      <c r="K128" s="118">
        <f t="shared" si="79"/>
        <v>0.37915657295255523</v>
      </c>
      <c r="L128" s="118">
        <f t="shared" si="80"/>
        <v>0.14614223984706412</v>
      </c>
      <c r="M128" s="119">
        <f t="shared" si="81"/>
        <v>17.489000000000001</v>
      </c>
      <c r="N128" s="120">
        <f t="shared" si="82"/>
        <v>0.12153200818882672</v>
      </c>
      <c r="O128" s="120">
        <f t="shared" si="83"/>
        <v>15.616863052264232</v>
      </c>
      <c r="P128" s="234">
        <f t="shared" si="84"/>
        <v>8</v>
      </c>
      <c r="Q128" s="235">
        <f t="shared" si="85"/>
        <v>4</v>
      </c>
      <c r="R128" s="235">
        <f t="shared" si="86"/>
        <v>514</v>
      </c>
      <c r="T128">
        <v>507</v>
      </c>
      <c r="U128">
        <v>3442</v>
      </c>
      <c r="V128" t="s">
        <v>516</v>
      </c>
      <c r="W128">
        <v>3291.3139999999999</v>
      </c>
      <c r="X128">
        <v>1904.2650000000001</v>
      </c>
      <c r="Y128">
        <v>1.728</v>
      </c>
      <c r="Z128">
        <v>17.489000000000001</v>
      </c>
      <c r="AA128">
        <v>223.51493300000001</v>
      </c>
      <c r="AB128">
        <v>5.5740930000000004</v>
      </c>
      <c r="AC128">
        <v>84.747156000000004</v>
      </c>
      <c r="AD128" s="1">
        <v>481</v>
      </c>
      <c r="AE128">
        <v>4</v>
      </c>
      <c r="AF128">
        <v>514</v>
      </c>
      <c r="AG128">
        <v>72</v>
      </c>
      <c r="AH128">
        <v>14.725253</v>
      </c>
      <c r="AI128">
        <v>531.79999999999995</v>
      </c>
      <c r="AJ128">
        <v>0</v>
      </c>
      <c r="AK128">
        <v>8</v>
      </c>
      <c r="AL128">
        <v>3944</v>
      </c>
      <c r="AM128" t="s">
        <v>517</v>
      </c>
      <c r="AN128" t="s">
        <v>1034</v>
      </c>
      <c r="AO128">
        <v>825.19</v>
      </c>
      <c r="AR128" t="s">
        <v>118</v>
      </c>
      <c r="AS128" t="s">
        <v>120</v>
      </c>
      <c r="AT128" t="s">
        <v>239</v>
      </c>
      <c r="AU128" t="s">
        <v>516</v>
      </c>
      <c r="AV128" t="s">
        <v>48</v>
      </c>
      <c r="AW128">
        <v>9</v>
      </c>
      <c r="BB128">
        <v>0.75985061094981698</v>
      </c>
      <c r="BC128" t="s">
        <v>70</v>
      </c>
      <c r="BF128" t="s">
        <v>118</v>
      </c>
      <c r="BG128" t="s">
        <v>120</v>
      </c>
      <c r="BH128" t="s">
        <v>516</v>
      </c>
      <c r="BI128">
        <v>3442</v>
      </c>
      <c r="BJ128">
        <v>9</v>
      </c>
      <c r="BK128" t="s">
        <v>239</v>
      </c>
      <c r="BL128" t="s">
        <v>240</v>
      </c>
      <c r="BM128">
        <v>0.75985061094981698</v>
      </c>
      <c r="BN128" t="s">
        <v>70</v>
      </c>
      <c r="BO128" t="s">
        <v>191</v>
      </c>
      <c r="BP128">
        <v>3291.3139999999999</v>
      </c>
    </row>
    <row r="129" spans="1:68" ht="16.5">
      <c r="A129" s="126" t="str">
        <f t="shared" si="70"/>
        <v>동화운수</v>
      </c>
      <c r="B129" s="127" t="str">
        <f t="shared" si="35"/>
        <v>양회중</v>
      </c>
      <c r="C129" s="128" t="str">
        <f t="shared" si="71"/>
        <v>F</v>
      </c>
      <c r="D129" s="129">
        <f t="shared" si="72"/>
        <v>0.76239999999999997</v>
      </c>
      <c r="E129" s="130">
        <f t="shared" si="73"/>
        <v>4835</v>
      </c>
      <c r="F129" s="131" t="str">
        <f t="shared" si="74"/>
        <v>급행95</v>
      </c>
      <c r="G129" s="132" t="str">
        <f t="shared" si="75"/>
        <v>70바1909</v>
      </c>
      <c r="H129" s="133">
        <f t="shared" si="76"/>
        <v>1</v>
      </c>
      <c r="I129" s="134">
        <f t="shared" si="77"/>
        <v>1918.2329999999999</v>
      </c>
      <c r="J129" s="135">
        <f t="shared" si="78"/>
        <v>9.6756918106475614E-3</v>
      </c>
      <c r="K129" s="135">
        <f t="shared" si="79"/>
        <v>0.36691078505237795</v>
      </c>
      <c r="L129" s="135">
        <f t="shared" si="80"/>
        <v>0.1480529216210961</v>
      </c>
      <c r="M129" s="136">
        <f t="shared" si="81"/>
        <v>17.055</v>
      </c>
      <c r="N129" s="137">
        <f t="shared" si="82"/>
        <v>0.26065655214981703</v>
      </c>
      <c r="O129" s="137">
        <f t="shared" si="83"/>
        <v>9.8528176712630842</v>
      </c>
      <c r="P129" s="232">
        <f t="shared" si="84"/>
        <v>0</v>
      </c>
      <c r="Q129" s="233">
        <f t="shared" si="85"/>
        <v>5</v>
      </c>
      <c r="R129" s="233">
        <f t="shared" si="86"/>
        <v>189</v>
      </c>
      <c r="T129">
        <v>507</v>
      </c>
      <c r="U129">
        <v>4835</v>
      </c>
      <c r="V129" t="s">
        <v>518</v>
      </c>
      <c r="W129">
        <v>1918.2329999999999</v>
      </c>
      <c r="X129">
        <v>1006.648</v>
      </c>
      <c r="Y129">
        <v>1.9059999999999999</v>
      </c>
      <c r="Z129">
        <v>17.055</v>
      </c>
      <c r="AA129">
        <v>112.76496</v>
      </c>
      <c r="AB129">
        <v>1.0910789999999999</v>
      </c>
      <c r="AC129">
        <v>41.374679999999998</v>
      </c>
      <c r="AD129" s="1">
        <v>284</v>
      </c>
      <c r="AE129">
        <v>5</v>
      </c>
      <c r="AF129">
        <v>189</v>
      </c>
      <c r="AG129">
        <v>76</v>
      </c>
      <c r="AH129">
        <v>17.010895000000001</v>
      </c>
      <c r="AI129">
        <v>1586.8</v>
      </c>
      <c r="AJ129">
        <v>0</v>
      </c>
      <c r="AK129">
        <v>0</v>
      </c>
      <c r="AL129">
        <v>0</v>
      </c>
      <c r="AM129" t="s">
        <v>519</v>
      </c>
      <c r="AN129" t="s">
        <v>1035</v>
      </c>
      <c r="AO129">
        <v>1918.2329999999999</v>
      </c>
      <c r="AR129" t="s">
        <v>118</v>
      </c>
      <c r="AS129" t="s">
        <v>123</v>
      </c>
      <c r="AT129" t="s">
        <v>305</v>
      </c>
      <c r="AU129" t="s">
        <v>518</v>
      </c>
      <c r="AV129" t="s">
        <v>48</v>
      </c>
      <c r="AW129">
        <v>1</v>
      </c>
      <c r="BB129">
        <v>0.76239999999999997</v>
      </c>
      <c r="BC129" t="s">
        <v>70</v>
      </c>
      <c r="BF129" t="s">
        <v>118</v>
      </c>
      <c r="BG129" t="s">
        <v>123</v>
      </c>
      <c r="BH129" t="s">
        <v>518</v>
      </c>
      <c r="BI129">
        <v>4835</v>
      </c>
      <c r="BJ129">
        <v>1</v>
      </c>
      <c r="BK129" t="s">
        <v>305</v>
      </c>
      <c r="BL129" t="s">
        <v>177</v>
      </c>
      <c r="BM129">
        <v>0.76239999999999997</v>
      </c>
      <c r="BN129" t="s">
        <v>70</v>
      </c>
      <c r="BO129" t="s">
        <v>191</v>
      </c>
      <c r="BP129">
        <v>1918.2329999999999</v>
      </c>
    </row>
    <row r="130" spans="1:68" ht="16.5">
      <c r="A130" s="109" t="str">
        <f t="shared" si="70"/>
        <v>동화운수</v>
      </c>
      <c r="B130" s="110" t="str">
        <f t="shared" si="35"/>
        <v>어영</v>
      </c>
      <c r="C130" s="111" t="str">
        <f t="shared" si="71"/>
        <v>D</v>
      </c>
      <c r="D130" s="112">
        <f t="shared" si="72"/>
        <v>0.84767531496469573</v>
      </c>
      <c r="E130" s="113">
        <f t="shared" si="73"/>
        <v>623</v>
      </c>
      <c r="F130" s="114" t="str">
        <f t="shared" si="74"/>
        <v>2</v>
      </c>
      <c r="G130" s="115" t="str">
        <f t="shared" si="75"/>
        <v>70바1809</v>
      </c>
      <c r="H130" s="116">
        <f t="shared" si="76"/>
        <v>9</v>
      </c>
      <c r="I130" s="117">
        <f t="shared" si="77"/>
        <v>3833.7400000000007</v>
      </c>
      <c r="J130" s="118">
        <f t="shared" si="78"/>
        <v>3.5317795703758884E-2</v>
      </c>
      <c r="K130" s="118">
        <f t="shared" si="79"/>
        <v>0.36496929772980347</v>
      </c>
      <c r="L130" s="118">
        <f t="shared" si="80"/>
        <v>0.18545858613260155</v>
      </c>
      <c r="M130" s="119">
        <f t="shared" si="81"/>
        <v>14.621</v>
      </c>
      <c r="N130" s="120">
        <f t="shared" si="82"/>
        <v>5.2168378658959659E-2</v>
      </c>
      <c r="O130" s="120">
        <f t="shared" si="83"/>
        <v>9.2859714012948196</v>
      </c>
      <c r="P130" s="234">
        <f t="shared" si="84"/>
        <v>22</v>
      </c>
      <c r="Q130" s="235">
        <f t="shared" si="85"/>
        <v>2</v>
      </c>
      <c r="R130" s="235">
        <f t="shared" si="86"/>
        <v>356</v>
      </c>
      <c r="T130">
        <v>507</v>
      </c>
      <c r="U130">
        <v>623</v>
      </c>
      <c r="V130" t="s">
        <v>520</v>
      </c>
      <c r="W130">
        <v>3833.74</v>
      </c>
      <c r="X130">
        <v>2020.1679999999999</v>
      </c>
      <c r="Y130">
        <v>1.8979999999999999</v>
      </c>
      <c r="Z130">
        <v>14.621</v>
      </c>
      <c r="AA130">
        <v>264.35993000000002</v>
      </c>
      <c r="AB130">
        <v>9.3366100000000003</v>
      </c>
      <c r="AC130">
        <v>96.483258000000006</v>
      </c>
      <c r="AD130" s="1">
        <v>711</v>
      </c>
      <c r="AE130">
        <v>2</v>
      </c>
      <c r="AF130">
        <v>356</v>
      </c>
      <c r="AG130">
        <v>71</v>
      </c>
      <c r="AH130">
        <v>14.50197</v>
      </c>
      <c r="AI130">
        <v>476.8</v>
      </c>
      <c r="AJ130">
        <v>0</v>
      </c>
      <c r="AK130">
        <v>22</v>
      </c>
      <c r="AL130">
        <v>4504</v>
      </c>
      <c r="AM130" t="s">
        <v>521</v>
      </c>
      <c r="AN130" t="s">
        <v>1036</v>
      </c>
      <c r="AO130">
        <v>1115.5160000000001</v>
      </c>
      <c r="AR130" t="s">
        <v>118</v>
      </c>
      <c r="AS130" t="s">
        <v>120</v>
      </c>
      <c r="AT130" t="s">
        <v>216</v>
      </c>
      <c r="AU130" t="s">
        <v>520</v>
      </c>
      <c r="AV130" t="s">
        <v>48</v>
      </c>
      <c r="AW130">
        <v>9</v>
      </c>
      <c r="BB130">
        <v>0.84767531496469573</v>
      </c>
      <c r="BC130" t="s">
        <v>67</v>
      </c>
      <c r="BF130" t="s">
        <v>118</v>
      </c>
      <c r="BG130" t="s">
        <v>120</v>
      </c>
      <c r="BH130" t="s">
        <v>520</v>
      </c>
      <c r="BI130">
        <v>623</v>
      </c>
      <c r="BJ130">
        <v>9</v>
      </c>
      <c r="BK130" t="s">
        <v>216</v>
      </c>
      <c r="BL130" t="s">
        <v>228</v>
      </c>
      <c r="BM130">
        <v>0.84767531496469573</v>
      </c>
      <c r="BN130" t="s">
        <v>67</v>
      </c>
      <c r="BO130" t="s">
        <v>182</v>
      </c>
      <c r="BP130">
        <v>3833.7400000000007</v>
      </c>
    </row>
    <row r="131" spans="1:68" ht="16.5">
      <c r="A131" s="126" t="str">
        <f t="shared" si="70"/>
        <v>동화운수</v>
      </c>
      <c r="B131" s="127" t="str">
        <f t="shared" si="35"/>
        <v>엄일용</v>
      </c>
      <c r="C131" s="128" t="str">
        <f t="shared" si="71"/>
        <v>D</v>
      </c>
      <c r="D131" s="129">
        <f t="shared" si="72"/>
        <v>0.80132351270680346</v>
      </c>
      <c r="E131" s="130">
        <f t="shared" si="73"/>
        <v>9417</v>
      </c>
      <c r="F131" s="131" t="str">
        <f t="shared" si="74"/>
        <v>2</v>
      </c>
      <c r="G131" s="132" t="str">
        <f t="shared" si="75"/>
        <v>70바1915</v>
      </c>
      <c r="H131" s="133">
        <f t="shared" si="76"/>
        <v>2</v>
      </c>
      <c r="I131" s="134">
        <f t="shared" si="77"/>
        <v>4102.5940000000001</v>
      </c>
      <c r="J131" s="135">
        <f t="shared" si="78"/>
        <v>2.9730798433507764E-2</v>
      </c>
      <c r="K131" s="135">
        <f t="shared" si="79"/>
        <v>0.38914468420702136</v>
      </c>
      <c r="L131" s="135">
        <f t="shared" si="80"/>
        <v>0.19816730585575856</v>
      </c>
      <c r="M131" s="136">
        <f t="shared" si="81"/>
        <v>15.493</v>
      </c>
      <c r="N131" s="137">
        <f t="shared" si="82"/>
        <v>0</v>
      </c>
      <c r="O131" s="137">
        <f t="shared" si="83"/>
        <v>38.999715789571184</v>
      </c>
      <c r="P131" s="232">
        <f t="shared" si="84"/>
        <v>38</v>
      </c>
      <c r="Q131" s="233">
        <f t="shared" si="85"/>
        <v>0</v>
      </c>
      <c r="R131" s="233">
        <f t="shared" si="86"/>
        <v>1600</v>
      </c>
      <c r="T131">
        <v>507</v>
      </c>
      <c r="U131">
        <v>9417</v>
      </c>
      <c r="V131" t="s">
        <v>522</v>
      </c>
      <c r="W131">
        <v>4102.5940000000001</v>
      </c>
      <c r="X131">
        <v>2221.0659999999998</v>
      </c>
      <c r="Y131">
        <v>1.847</v>
      </c>
      <c r="Z131">
        <v>15.493</v>
      </c>
      <c r="AA131">
        <v>284.83103199999999</v>
      </c>
      <c r="AB131">
        <v>8.4682539999999999</v>
      </c>
      <c r="AC131">
        <v>110.84048199999999</v>
      </c>
      <c r="AD131" s="1">
        <v>813</v>
      </c>
      <c r="AE131">
        <v>0</v>
      </c>
      <c r="AF131">
        <v>1600</v>
      </c>
      <c r="AG131">
        <v>72</v>
      </c>
      <c r="AH131">
        <v>14.403606</v>
      </c>
      <c r="AI131">
        <v>1854.6</v>
      </c>
      <c r="AJ131">
        <v>0</v>
      </c>
      <c r="AK131">
        <v>38</v>
      </c>
      <c r="AL131">
        <v>8124</v>
      </c>
      <c r="AM131" t="s">
        <v>523</v>
      </c>
      <c r="AN131" t="s">
        <v>1037</v>
      </c>
      <c r="AO131">
        <v>3835.55</v>
      </c>
      <c r="AR131" t="s">
        <v>118</v>
      </c>
      <c r="AS131" t="s">
        <v>120</v>
      </c>
      <c r="AT131" t="s">
        <v>240</v>
      </c>
      <c r="AU131" t="s">
        <v>522</v>
      </c>
      <c r="AV131" t="s">
        <v>48</v>
      </c>
      <c r="AW131">
        <v>2</v>
      </c>
      <c r="BB131">
        <v>0.80132351270680346</v>
      </c>
      <c r="BC131" t="s">
        <v>67</v>
      </c>
      <c r="BF131" t="s">
        <v>118</v>
      </c>
      <c r="BG131" t="s">
        <v>120</v>
      </c>
      <c r="BH131" t="s">
        <v>522</v>
      </c>
      <c r="BI131">
        <v>9417</v>
      </c>
      <c r="BJ131">
        <v>2</v>
      </c>
      <c r="BK131" t="s">
        <v>240</v>
      </c>
      <c r="BL131" t="s">
        <v>222</v>
      </c>
      <c r="BM131">
        <v>0.80132351270680346</v>
      </c>
      <c r="BN131" t="s">
        <v>67</v>
      </c>
      <c r="BO131" t="s">
        <v>182</v>
      </c>
      <c r="BP131">
        <v>4102.5940000000001</v>
      </c>
    </row>
    <row r="132" spans="1:68" ht="16.5">
      <c r="A132" s="109" t="str">
        <f t="shared" si="70"/>
        <v>동화운수</v>
      </c>
      <c r="B132" s="110" t="str">
        <f t="shared" si="35"/>
        <v>오병창</v>
      </c>
      <c r="C132" s="111" t="str">
        <f t="shared" si="71"/>
        <v>F</v>
      </c>
      <c r="D132" s="112">
        <f t="shared" si="72"/>
        <v>0.71079999999999999</v>
      </c>
      <c r="E132" s="113">
        <f t="shared" si="73"/>
        <v>8861</v>
      </c>
      <c r="F132" s="114" t="str">
        <f t="shared" si="74"/>
        <v>10</v>
      </c>
      <c r="G132" s="115" t="str">
        <f t="shared" si="75"/>
        <v>70바1859</v>
      </c>
      <c r="H132" s="116">
        <f t="shared" si="76"/>
        <v>1</v>
      </c>
      <c r="I132" s="117">
        <f t="shared" si="77"/>
        <v>778.97</v>
      </c>
      <c r="J132" s="118">
        <f t="shared" si="78"/>
        <v>2.2981098674209194E-2</v>
      </c>
      <c r="K132" s="118">
        <f t="shared" si="79"/>
        <v>0.33918285166044154</v>
      </c>
      <c r="L132" s="118">
        <f t="shared" si="80"/>
        <v>5.5201098886991797E-2</v>
      </c>
      <c r="M132" s="119">
        <f t="shared" si="81"/>
        <v>15.837</v>
      </c>
      <c r="N132" s="120">
        <f t="shared" si="82"/>
        <v>0.12757656826685956</v>
      </c>
      <c r="O132" s="120">
        <f t="shared" si="83"/>
        <v>28.832304428310263</v>
      </c>
      <c r="P132" s="234">
        <f t="shared" si="84"/>
        <v>10</v>
      </c>
      <c r="Q132" s="235">
        <f t="shared" si="85"/>
        <v>1</v>
      </c>
      <c r="R132" s="235">
        <f t="shared" si="86"/>
        <v>226</v>
      </c>
      <c r="T132">
        <v>507</v>
      </c>
      <c r="U132">
        <v>8861</v>
      </c>
      <c r="V132" t="s">
        <v>816</v>
      </c>
      <c r="W132">
        <v>783.84299999999996</v>
      </c>
      <c r="X132">
        <v>440.077</v>
      </c>
      <c r="Y132">
        <v>1.7809999999999999</v>
      </c>
      <c r="Z132">
        <v>15.837</v>
      </c>
      <c r="AA132">
        <v>49.859147999999998</v>
      </c>
      <c r="AB132">
        <v>1.145818</v>
      </c>
      <c r="AC132">
        <v>16.911368</v>
      </c>
      <c r="AD132" s="1">
        <v>43</v>
      </c>
      <c r="AE132">
        <v>1</v>
      </c>
      <c r="AF132">
        <v>226</v>
      </c>
      <c r="AG132">
        <v>78</v>
      </c>
      <c r="AH132">
        <v>15.721147</v>
      </c>
      <c r="AI132">
        <v>21.8</v>
      </c>
      <c r="AJ132">
        <v>0</v>
      </c>
      <c r="AK132">
        <v>10</v>
      </c>
      <c r="AL132">
        <v>1351</v>
      </c>
      <c r="AM132" t="s">
        <v>817</v>
      </c>
      <c r="AN132" t="s">
        <v>1038</v>
      </c>
      <c r="AO132">
        <v>778.97</v>
      </c>
      <c r="AR132" t="s">
        <v>118</v>
      </c>
      <c r="AS132" t="s">
        <v>119</v>
      </c>
      <c r="AT132" t="s">
        <v>201</v>
      </c>
      <c r="AU132" t="s">
        <v>816</v>
      </c>
      <c r="AV132" t="s">
        <v>48</v>
      </c>
      <c r="AW132">
        <v>1</v>
      </c>
      <c r="BB132">
        <v>0.71079999999999999</v>
      </c>
      <c r="BC132" t="s">
        <v>70</v>
      </c>
      <c r="BF132" t="s">
        <v>118</v>
      </c>
      <c r="BG132" t="s">
        <v>119</v>
      </c>
      <c r="BH132" t="s">
        <v>816</v>
      </c>
      <c r="BI132">
        <v>8861</v>
      </c>
      <c r="BJ132">
        <v>1</v>
      </c>
      <c r="BK132" t="s">
        <v>201</v>
      </c>
      <c r="BL132" t="s">
        <v>177</v>
      </c>
      <c r="BM132">
        <v>0.71079999999999999</v>
      </c>
      <c r="BN132" t="s">
        <v>70</v>
      </c>
      <c r="BO132" t="s">
        <v>191</v>
      </c>
      <c r="BP132">
        <v>778.97</v>
      </c>
    </row>
    <row r="133" spans="1:68" ht="16.5">
      <c r="A133" s="126" t="str">
        <f t="shared" si="70"/>
        <v>동화운수</v>
      </c>
      <c r="B133" s="127" t="str">
        <f t="shared" si="35"/>
        <v>오서진</v>
      </c>
      <c r="C133" s="128" t="str">
        <f t="shared" si="71"/>
        <v>D</v>
      </c>
      <c r="D133" s="129">
        <f t="shared" si="72"/>
        <v>0.82921112112758721</v>
      </c>
      <c r="E133" s="130">
        <f t="shared" si="73"/>
        <v>805</v>
      </c>
      <c r="F133" s="131" t="str">
        <f t="shared" si="74"/>
        <v>2</v>
      </c>
      <c r="G133" s="132" t="str">
        <f t="shared" si="75"/>
        <v>70바1915</v>
      </c>
      <c r="H133" s="133">
        <f t="shared" si="76"/>
        <v>9</v>
      </c>
      <c r="I133" s="134">
        <f t="shared" si="77"/>
        <v>3060.54</v>
      </c>
      <c r="J133" s="135">
        <f t="shared" si="78"/>
        <v>1.6447673555791815E-2</v>
      </c>
      <c r="K133" s="135">
        <f t="shared" si="79"/>
        <v>0.37424267402930517</v>
      </c>
      <c r="L133" s="135">
        <f t="shared" si="80"/>
        <v>0.17741967103844419</v>
      </c>
      <c r="M133" s="136">
        <f t="shared" si="81"/>
        <v>15.304</v>
      </c>
      <c r="N133" s="137">
        <f t="shared" si="82"/>
        <v>6.5347945133865271E-2</v>
      </c>
      <c r="O133" s="137">
        <f t="shared" si="83"/>
        <v>8.2991890320008892</v>
      </c>
      <c r="P133" s="232">
        <f t="shared" si="84"/>
        <v>7</v>
      </c>
      <c r="Q133" s="233">
        <f t="shared" si="85"/>
        <v>2</v>
      </c>
      <c r="R133" s="233">
        <f t="shared" si="86"/>
        <v>254</v>
      </c>
      <c r="T133">
        <v>507</v>
      </c>
      <c r="U133">
        <v>805</v>
      </c>
      <c r="V133" t="s">
        <v>524</v>
      </c>
      <c r="W133">
        <v>3060.54</v>
      </c>
      <c r="X133">
        <v>1615.723</v>
      </c>
      <c r="Y133">
        <v>1.8939999999999999</v>
      </c>
      <c r="Z133">
        <v>15.304</v>
      </c>
      <c r="AA133">
        <v>203.94355400000001</v>
      </c>
      <c r="AB133">
        <v>3.3543970000000001</v>
      </c>
      <c r="AC133">
        <v>76.324381000000002</v>
      </c>
      <c r="AD133" s="1">
        <v>543</v>
      </c>
      <c r="AE133">
        <v>2</v>
      </c>
      <c r="AF133">
        <v>254</v>
      </c>
      <c r="AG133">
        <v>68</v>
      </c>
      <c r="AH133">
        <v>15.006799000000001</v>
      </c>
      <c r="AI133">
        <v>313.7</v>
      </c>
      <c r="AJ133">
        <v>0</v>
      </c>
      <c r="AK133">
        <v>7</v>
      </c>
      <c r="AL133">
        <v>765</v>
      </c>
      <c r="AM133" t="s">
        <v>525</v>
      </c>
      <c r="AN133" t="s">
        <v>1039</v>
      </c>
      <c r="AO133">
        <v>1006.046</v>
      </c>
      <c r="AR133" t="s">
        <v>118</v>
      </c>
      <c r="AS133" t="s">
        <v>120</v>
      </c>
      <c r="AT133" t="s">
        <v>240</v>
      </c>
      <c r="AU133" t="s">
        <v>524</v>
      </c>
      <c r="AV133" t="s">
        <v>48</v>
      </c>
      <c r="AW133">
        <v>9</v>
      </c>
      <c r="BB133">
        <v>0.82921112112758721</v>
      </c>
      <c r="BC133" t="s">
        <v>67</v>
      </c>
      <c r="BF133" t="s">
        <v>118</v>
      </c>
      <c r="BG133" t="s">
        <v>120</v>
      </c>
      <c r="BH133" t="s">
        <v>524</v>
      </c>
      <c r="BI133">
        <v>805</v>
      </c>
      <c r="BJ133">
        <v>9</v>
      </c>
      <c r="BK133" t="s">
        <v>240</v>
      </c>
      <c r="BL133" t="s">
        <v>248</v>
      </c>
      <c r="BM133">
        <v>0.82921112112758721</v>
      </c>
      <c r="BN133" t="s">
        <v>67</v>
      </c>
      <c r="BO133" t="s">
        <v>182</v>
      </c>
      <c r="BP133">
        <v>3060.54</v>
      </c>
    </row>
    <row r="134" spans="1:68" ht="16.5">
      <c r="A134" s="109" t="str">
        <f t="shared" ref="A134:A197" si="87">BF134</f>
        <v>동화운수</v>
      </c>
      <c r="B134" s="110" t="str">
        <f t="shared" ref="B134:B197" si="88">IF(BH134="NULL", E134, BH134)</f>
        <v>오석만</v>
      </c>
      <c r="C134" s="111" t="str">
        <f t="shared" ref="C134:C197" si="89">BN134</f>
        <v>S</v>
      </c>
      <c r="D134" s="112">
        <f t="shared" ref="D134:D197" si="90">BM134</f>
        <v>1.1540909090909091</v>
      </c>
      <c r="E134" s="113">
        <f t="shared" ref="E134:E197" si="91">U134</f>
        <v>7167</v>
      </c>
      <c r="F134" s="114" t="str">
        <f t="shared" ref="F134:F197" si="92">BG134</f>
        <v>2</v>
      </c>
      <c r="G134" s="115" t="str">
        <f t="shared" ref="G134:G197" si="93">BK134</f>
        <v>70바1937</v>
      </c>
      <c r="H134" s="116">
        <f t="shared" ref="H134:H197" si="94">BJ134</f>
        <v>1</v>
      </c>
      <c r="I134" s="117">
        <f t="shared" ref="I134:I197" si="95">BP134</f>
        <v>2858.348</v>
      </c>
      <c r="J134" s="118">
        <f t="shared" ref="J134:J197" si="96">AB134/AA134</f>
        <v>4.3856094251013581E-3</v>
      </c>
      <c r="K134" s="118">
        <f t="shared" ref="K134:K197" si="97">AC134/AA134</f>
        <v>0.35663793970398017</v>
      </c>
      <c r="L134" s="118">
        <f t="shared" ref="L134:L197" si="98">AD134/I134</f>
        <v>0.10880410642790871</v>
      </c>
      <c r="M134" s="119">
        <f t="shared" ref="M134:M197" si="99">Z134</f>
        <v>7.9</v>
      </c>
      <c r="N134" s="120">
        <f t="shared" ref="N134:N197" si="100">AE134*100/W134</f>
        <v>0.13994097289763177</v>
      </c>
      <c r="O134" s="120">
        <f t="shared" ref="O134:O197" si="101">AF134*100/W134</f>
        <v>1.9591736205668449</v>
      </c>
      <c r="P134" s="234">
        <f t="shared" ref="P134:P197" si="102">AK134</f>
        <v>0</v>
      </c>
      <c r="Q134" s="235">
        <f t="shared" ref="Q134:Q197" si="103">AE134</f>
        <v>4</v>
      </c>
      <c r="R134" s="235">
        <f t="shared" ref="R134:R197" si="104">AF134</f>
        <v>56</v>
      </c>
      <c r="T134">
        <v>507</v>
      </c>
      <c r="U134">
        <v>7167</v>
      </c>
      <c r="V134" t="s">
        <v>526</v>
      </c>
      <c r="W134">
        <v>2858.348</v>
      </c>
      <c r="X134">
        <v>1125.654</v>
      </c>
      <c r="Y134">
        <v>2.5390000000000001</v>
      </c>
      <c r="Z134">
        <v>7.9</v>
      </c>
      <c r="AA134">
        <v>198.615498</v>
      </c>
      <c r="AB134">
        <v>0.87104999999999999</v>
      </c>
      <c r="AC134">
        <v>70.833821999999998</v>
      </c>
      <c r="AD134" s="1">
        <v>311</v>
      </c>
      <c r="AE134">
        <v>4</v>
      </c>
      <c r="AF134">
        <v>56</v>
      </c>
      <c r="AG134">
        <v>64</v>
      </c>
      <c r="AH134">
        <v>14.391363999999999</v>
      </c>
      <c r="AI134">
        <v>17.8</v>
      </c>
      <c r="AJ134">
        <v>0</v>
      </c>
      <c r="AK134">
        <v>0</v>
      </c>
      <c r="AL134">
        <v>0</v>
      </c>
      <c r="AM134" t="s">
        <v>527</v>
      </c>
      <c r="AN134" t="s">
        <v>1040</v>
      </c>
      <c r="AO134">
        <v>2858.348</v>
      </c>
      <c r="AR134" t="s">
        <v>118</v>
      </c>
      <c r="AS134" t="s">
        <v>120</v>
      </c>
      <c r="AT134" t="s">
        <v>248</v>
      </c>
      <c r="AU134" t="s">
        <v>526</v>
      </c>
      <c r="AV134" t="s">
        <v>48</v>
      </c>
      <c r="AW134">
        <v>1</v>
      </c>
      <c r="BB134">
        <v>1.1540909090909091</v>
      </c>
      <c r="BC134" t="s">
        <v>71</v>
      </c>
      <c r="BF134" t="s">
        <v>118</v>
      </c>
      <c r="BG134" t="s">
        <v>120</v>
      </c>
      <c r="BH134" t="s">
        <v>526</v>
      </c>
      <c r="BI134">
        <v>7167</v>
      </c>
      <c r="BJ134">
        <v>1</v>
      </c>
      <c r="BK134" t="s">
        <v>248</v>
      </c>
      <c r="BL134" t="s">
        <v>177</v>
      </c>
      <c r="BM134">
        <v>1.1540909090909091</v>
      </c>
      <c r="BN134" t="s">
        <v>71</v>
      </c>
      <c r="BO134" t="s">
        <v>179</v>
      </c>
      <c r="BP134">
        <v>2858.348</v>
      </c>
    </row>
    <row r="135" spans="1:68" ht="16.5">
      <c r="A135" s="126" t="str">
        <f t="shared" si="87"/>
        <v>동화운수</v>
      </c>
      <c r="B135" s="127" t="str">
        <f t="shared" si="88"/>
        <v>오승렬</v>
      </c>
      <c r="C135" s="128" t="str">
        <f t="shared" si="89"/>
        <v>C</v>
      </c>
      <c r="D135" s="129">
        <f t="shared" si="90"/>
        <v>0.89766435810690171</v>
      </c>
      <c r="E135" s="130">
        <f t="shared" si="91"/>
        <v>9530</v>
      </c>
      <c r="F135" s="131" t="str">
        <f t="shared" si="92"/>
        <v>45</v>
      </c>
      <c r="G135" s="132" t="str">
        <f t="shared" si="93"/>
        <v>70바1943</v>
      </c>
      <c r="H135" s="133">
        <f t="shared" si="94"/>
        <v>15</v>
      </c>
      <c r="I135" s="134">
        <f t="shared" si="95"/>
        <v>2620.2900000000004</v>
      </c>
      <c r="J135" s="135">
        <f t="shared" si="96"/>
        <v>5.1045197642870868E-3</v>
      </c>
      <c r="K135" s="135">
        <f t="shared" si="97"/>
        <v>0.31679231590373819</v>
      </c>
      <c r="L135" s="135">
        <f t="shared" si="98"/>
        <v>7.4037606524468655E-2</v>
      </c>
      <c r="M135" s="136">
        <f t="shared" si="99"/>
        <v>11.554</v>
      </c>
      <c r="N135" s="137">
        <f t="shared" si="100"/>
        <v>0</v>
      </c>
      <c r="O135" s="137">
        <f t="shared" si="101"/>
        <v>15.026864736482754</v>
      </c>
      <c r="P135" s="232">
        <f t="shared" si="102"/>
        <v>0</v>
      </c>
      <c r="Q135" s="233">
        <f t="shared" si="103"/>
        <v>0</v>
      </c>
      <c r="R135" s="233">
        <f t="shared" si="104"/>
        <v>401</v>
      </c>
      <c r="T135">
        <v>507</v>
      </c>
      <c r="U135">
        <v>9530</v>
      </c>
      <c r="V135" t="s">
        <v>528</v>
      </c>
      <c r="W135">
        <v>2668.5540000000001</v>
      </c>
      <c r="X135">
        <v>1261.223</v>
      </c>
      <c r="Y135">
        <v>2.1160000000000001</v>
      </c>
      <c r="Z135">
        <v>11.554</v>
      </c>
      <c r="AA135">
        <v>168.19799699999999</v>
      </c>
      <c r="AB135">
        <v>0.85857000000000006</v>
      </c>
      <c r="AC135">
        <v>53.283833000000001</v>
      </c>
      <c r="AD135" s="1">
        <v>194</v>
      </c>
      <c r="AE135">
        <v>0</v>
      </c>
      <c r="AF135">
        <v>401</v>
      </c>
      <c r="AG135">
        <v>75</v>
      </c>
      <c r="AH135">
        <v>15.865551</v>
      </c>
      <c r="AI135">
        <v>169.1</v>
      </c>
      <c r="AJ135">
        <v>0</v>
      </c>
      <c r="AK135">
        <v>0</v>
      </c>
      <c r="AL135">
        <v>0</v>
      </c>
      <c r="AM135" t="s">
        <v>529</v>
      </c>
      <c r="AN135" t="s">
        <v>1041</v>
      </c>
      <c r="AO135">
        <v>507.4</v>
      </c>
      <c r="AR135" t="s">
        <v>118</v>
      </c>
      <c r="AS135" t="s">
        <v>122</v>
      </c>
      <c r="AT135" t="s">
        <v>294</v>
      </c>
      <c r="AU135" t="s">
        <v>528</v>
      </c>
      <c r="AV135" t="s">
        <v>48</v>
      </c>
      <c r="AW135">
        <v>15</v>
      </c>
      <c r="BB135">
        <v>0.89766435810690171</v>
      </c>
      <c r="BC135" t="s">
        <v>69</v>
      </c>
      <c r="BF135" t="s">
        <v>118</v>
      </c>
      <c r="BG135" t="s">
        <v>122</v>
      </c>
      <c r="BH135" t="s">
        <v>528</v>
      </c>
      <c r="BI135">
        <v>9530</v>
      </c>
      <c r="BJ135">
        <v>15</v>
      </c>
      <c r="BK135" t="s">
        <v>294</v>
      </c>
      <c r="BL135" t="s">
        <v>288</v>
      </c>
      <c r="BM135">
        <v>0.89766435810690171</v>
      </c>
      <c r="BN135" t="s">
        <v>69</v>
      </c>
      <c r="BO135" t="s">
        <v>180</v>
      </c>
      <c r="BP135">
        <v>2620.2900000000004</v>
      </c>
    </row>
    <row r="136" spans="1:68" ht="16.5">
      <c r="A136" s="109" t="str">
        <f t="shared" si="87"/>
        <v>동화운수</v>
      </c>
      <c r="B136" s="110" t="str">
        <f t="shared" si="88"/>
        <v>오용태</v>
      </c>
      <c r="C136" s="111" t="str">
        <f t="shared" si="89"/>
        <v>A</v>
      </c>
      <c r="D136" s="112">
        <f t="shared" si="90"/>
        <v>0.97470743317288822</v>
      </c>
      <c r="E136" s="113">
        <f t="shared" si="91"/>
        <v>3652</v>
      </c>
      <c r="F136" s="114" t="str">
        <f t="shared" si="92"/>
        <v>45</v>
      </c>
      <c r="G136" s="115" t="str">
        <f t="shared" si="93"/>
        <v>70바1934</v>
      </c>
      <c r="H136" s="116">
        <f t="shared" si="94"/>
        <v>3</v>
      </c>
      <c r="I136" s="117">
        <f t="shared" si="95"/>
        <v>2212.1309999999999</v>
      </c>
      <c r="J136" s="118">
        <f t="shared" si="96"/>
        <v>2.0206870785991677E-3</v>
      </c>
      <c r="K136" s="118">
        <f t="shared" si="97"/>
        <v>0.35953868468700562</v>
      </c>
      <c r="L136" s="118">
        <f t="shared" si="98"/>
        <v>9.9451614755184034E-2</v>
      </c>
      <c r="M136" s="119">
        <f t="shared" si="99"/>
        <v>12.349</v>
      </c>
      <c r="N136" s="120">
        <f t="shared" si="100"/>
        <v>0.40684751490757104</v>
      </c>
      <c r="O136" s="120">
        <f t="shared" si="101"/>
        <v>7.1424341505995805</v>
      </c>
      <c r="P136" s="234">
        <f t="shared" si="102"/>
        <v>0</v>
      </c>
      <c r="Q136" s="235">
        <f t="shared" si="103"/>
        <v>9</v>
      </c>
      <c r="R136" s="235">
        <f t="shared" si="104"/>
        <v>158</v>
      </c>
      <c r="T136">
        <v>507</v>
      </c>
      <c r="U136">
        <v>3652</v>
      </c>
      <c r="V136" t="s">
        <v>530</v>
      </c>
      <c r="W136">
        <v>2212.1309999999999</v>
      </c>
      <c r="X136">
        <v>984.69200000000001</v>
      </c>
      <c r="Y136">
        <v>2.2469999999999999</v>
      </c>
      <c r="Z136">
        <v>12.349</v>
      </c>
      <c r="AA136">
        <v>138.689955</v>
      </c>
      <c r="AB136">
        <v>0.28024900000000003</v>
      </c>
      <c r="AC136">
        <v>49.864404</v>
      </c>
      <c r="AD136" s="1">
        <v>220</v>
      </c>
      <c r="AE136">
        <v>9</v>
      </c>
      <c r="AF136">
        <v>158</v>
      </c>
      <c r="AG136">
        <v>73</v>
      </c>
      <c r="AH136">
        <v>15.950189</v>
      </c>
      <c r="AI136">
        <v>50.1</v>
      </c>
      <c r="AJ136">
        <v>0</v>
      </c>
      <c r="AK136">
        <v>0</v>
      </c>
      <c r="AL136">
        <v>0</v>
      </c>
      <c r="AM136" t="s">
        <v>531</v>
      </c>
      <c r="AN136" t="s">
        <v>1042</v>
      </c>
      <c r="AO136">
        <v>2006.5619999999999</v>
      </c>
      <c r="AR136" t="s">
        <v>118</v>
      </c>
      <c r="AS136" t="s">
        <v>122</v>
      </c>
      <c r="AT136" t="s">
        <v>293</v>
      </c>
      <c r="AU136" t="s">
        <v>530</v>
      </c>
      <c r="AV136" t="s">
        <v>48</v>
      </c>
      <c r="AW136">
        <v>3</v>
      </c>
      <c r="BB136">
        <v>0.97470743317288822</v>
      </c>
      <c r="BC136" t="s">
        <v>66</v>
      </c>
      <c r="BF136" t="s">
        <v>118</v>
      </c>
      <c r="BG136" t="s">
        <v>122</v>
      </c>
      <c r="BH136" t="s">
        <v>530</v>
      </c>
      <c r="BI136">
        <v>3652</v>
      </c>
      <c r="BJ136">
        <v>3</v>
      </c>
      <c r="BK136" t="s">
        <v>293</v>
      </c>
      <c r="BL136" t="s">
        <v>283</v>
      </c>
      <c r="BM136">
        <v>0.97470743317288822</v>
      </c>
      <c r="BN136" t="s">
        <v>66</v>
      </c>
      <c r="BO136" t="s">
        <v>181</v>
      </c>
      <c r="BP136">
        <v>2212.1309999999999</v>
      </c>
    </row>
    <row r="137" spans="1:68" ht="16.5">
      <c r="A137" s="126" t="str">
        <f t="shared" si="87"/>
        <v>동화운수</v>
      </c>
      <c r="B137" s="127" t="str">
        <f t="shared" si="88"/>
        <v>오인택</v>
      </c>
      <c r="C137" s="128" t="str">
        <f t="shared" si="89"/>
        <v>F</v>
      </c>
      <c r="D137" s="129">
        <f t="shared" si="90"/>
        <v>0.73333333333333339</v>
      </c>
      <c r="E137" s="130">
        <f t="shared" si="91"/>
        <v>5050</v>
      </c>
      <c r="F137" s="131" t="str">
        <f t="shared" si="92"/>
        <v>2</v>
      </c>
      <c r="G137" s="132" t="str">
        <f t="shared" si="93"/>
        <v>70바1911</v>
      </c>
      <c r="H137" s="133">
        <f t="shared" si="94"/>
        <v>1</v>
      </c>
      <c r="I137" s="134">
        <f t="shared" si="95"/>
        <v>1710.162</v>
      </c>
      <c r="J137" s="135">
        <f t="shared" si="96"/>
        <v>1.0559513677229633E-2</v>
      </c>
      <c r="K137" s="135">
        <f t="shared" si="97"/>
        <v>0.31349924313170641</v>
      </c>
      <c r="L137" s="135">
        <f t="shared" si="98"/>
        <v>0.25436186747220441</v>
      </c>
      <c r="M137" s="136">
        <f t="shared" si="99"/>
        <v>15.848000000000001</v>
      </c>
      <c r="N137" s="137">
        <f t="shared" si="100"/>
        <v>0</v>
      </c>
      <c r="O137" s="137">
        <f t="shared" si="101"/>
        <v>3.6253875363854418</v>
      </c>
      <c r="P137" s="232">
        <f t="shared" si="102"/>
        <v>0</v>
      </c>
      <c r="Q137" s="233">
        <f t="shared" si="103"/>
        <v>0</v>
      </c>
      <c r="R137" s="233">
        <f t="shared" si="104"/>
        <v>62</v>
      </c>
      <c r="T137">
        <v>507</v>
      </c>
      <c r="U137">
        <v>5050</v>
      </c>
      <c r="V137" t="s">
        <v>532</v>
      </c>
      <c r="W137">
        <v>1710.162</v>
      </c>
      <c r="X137">
        <v>971.76800000000003</v>
      </c>
      <c r="Y137">
        <v>1.76</v>
      </c>
      <c r="Z137">
        <v>15.848000000000001</v>
      </c>
      <c r="AA137">
        <v>101.958294</v>
      </c>
      <c r="AB137">
        <v>1.07663</v>
      </c>
      <c r="AC137">
        <v>31.963847999999999</v>
      </c>
      <c r="AD137" s="1">
        <v>435</v>
      </c>
      <c r="AE137">
        <v>0</v>
      </c>
      <c r="AF137">
        <v>62</v>
      </c>
      <c r="AG137">
        <v>72</v>
      </c>
      <c r="AH137">
        <v>16.773152</v>
      </c>
      <c r="AI137">
        <v>602.4</v>
      </c>
      <c r="AJ137">
        <v>0</v>
      </c>
      <c r="AK137">
        <v>0</v>
      </c>
      <c r="AL137">
        <v>0</v>
      </c>
      <c r="AM137" t="s">
        <v>533</v>
      </c>
      <c r="AN137" t="s">
        <v>1043</v>
      </c>
      <c r="AO137">
        <v>1710.162</v>
      </c>
      <c r="AR137" t="s">
        <v>118</v>
      </c>
      <c r="AS137" t="s">
        <v>120</v>
      </c>
      <c r="AT137" t="s">
        <v>238</v>
      </c>
      <c r="AU137" t="s">
        <v>532</v>
      </c>
      <c r="AV137" t="s">
        <v>48</v>
      </c>
      <c r="AW137">
        <v>1</v>
      </c>
      <c r="BB137">
        <v>0.73333333333333339</v>
      </c>
      <c r="BC137" t="s">
        <v>70</v>
      </c>
      <c r="BF137" t="s">
        <v>118</v>
      </c>
      <c r="BG137" t="s">
        <v>120</v>
      </c>
      <c r="BH137" t="s">
        <v>532</v>
      </c>
      <c r="BI137">
        <v>5050</v>
      </c>
      <c r="BJ137">
        <v>1</v>
      </c>
      <c r="BK137" t="s">
        <v>238</v>
      </c>
      <c r="BL137" t="s">
        <v>177</v>
      </c>
      <c r="BM137">
        <v>0.73333333333333339</v>
      </c>
      <c r="BN137" t="s">
        <v>70</v>
      </c>
      <c r="BO137" t="s">
        <v>191</v>
      </c>
      <c r="BP137">
        <v>1710.162</v>
      </c>
    </row>
    <row r="138" spans="1:68" ht="16.5">
      <c r="A138" s="109" t="str">
        <f t="shared" si="87"/>
        <v>동화운수</v>
      </c>
      <c r="B138" s="110" t="str">
        <f t="shared" si="88"/>
        <v>오해민</v>
      </c>
      <c r="C138" s="111" t="str">
        <f t="shared" si="89"/>
        <v>F</v>
      </c>
      <c r="D138" s="112">
        <f t="shared" si="90"/>
        <v>0.77846813151008087</v>
      </c>
      <c r="E138" s="113">
        <f t="shared" si="91"/>
        <v>2319</v>
      </c>
      <c r="F138" s="114" t="str">
        <f t="shared" si="92"/>
        <v>2-1</v>
      </c>
      <c r="G138" s="115" t="str">
        <f t="shared" si="93"/>
        <v>70바1913</v>
      </c>
      <c r="H138" s="116">
        <f t="shared" si="94"/>
        <v>17</v>
      </c>
      <c r="I138" s="117">
        <f t="shared" si="95"/>
        <v>3541.4449999999993</v>
      </c>
      <c r="J138" s="118">
        <f t="shared" si="96"/>
        <v>1.1208252723655339E-2</v>
      </c>
      <c r="K138" s="118">
        <f t="shared" si="97"/>
        <v>0.35533787008964629</v>
      </c>
      <c r="L138" s="118">
        <f t="shared" si="98"/>
        <v>0.15953939705402742</v>
      </c>
      <c r="M138" s="119">
        <f t="shared" si="99"/>
        <v>16.254000000000001</v>
      </c>
      <c r="N138" s="120">
        <f t="shared" si="100"/>
        <v>5.647412285098314E-2</v>
      </c>
      <c r="O138" s="120">
        <f t="shared" si="101"/>
        <v>21.375455499097118</v>
      </c>
      <c r="P138" s="234">
        <f t="shared" si="102"/>
        <v>5</v>
      </c>
      <c r="Q138" s="235">
        <f t="shared" si="103"/>
        <v>2</v>
      </c>
      <c r="R138" s="235">
        <f t="shared" si="104"/>
        <v>757</v>
      </c>
      <c r="T138">
        <v>507</v>
      </c>
      <c r="U138">
        <v>2319</v>
      </c>
      <c r="V138" t="s">
        <v>751</v>
      </c>
      <c r="W138">
        <v>3541.4450000000002</v>
      </c>
      <c r="X138">
        <v>1878.2190000000001</v>
      </c>
      <c r="Y138">
        <v>1.8859999999999999</v>
      </c>
      <c r="Z138">
        <v>16.254000000000001</v>
      </c>
      <c r="AA138">
        <v>224.28241600000001</v>
      </c>
      <c r="AB138">
        <v>2.513814</v>
      </c>
      <c r="AC138">
        <v>79.696036000000007</v>
      </c>
      <c r="AD138" s="1">
        <v>565</v>
      </c>
      <c r="AE138">
        <v>2</v>
      </c>
      <c r="AF138">
        <v>757</v>
      </c>
      <c r="AG138">
        <v>69</v>
      </c>
      <c r="AH138">
        <v>15.790114000000001</v>
      </c>
      <c r="AI138">
        <v>669.6</v>
      </c>
      <c r="AJ138">
        <v>0</v>
      </c>
      <c r="AK138">
        <v>5</v>
      </c>
      <c r="AL138">
        <v>651</v>
      </c>
      <c r="AM138" t="s">
        <v>752</v>
      </c>
      <c r="AN138" t="s">
        <v>1044</v>
      </c>
      <c r="AO138">
        <v>642.43399999999997</v>
      </c>
      <c r="AR138" t="s">
        <v>118</v>
      </c>
      <c r="AS138" t="s">
        <v>121</v>
      </c>
      <c r="AT138" t="s">
        <v>256</v>
      </c>
      <c r="AU138" t="s">
        <v>751</v>
      </c>
      <c r="AV138" t="s">
        <v>48</v>
      </c>
      <c r="AW138">
        <v>17</v>
      </c>
      <c r="BB138">
        <v>0.77846813151008087</v>
      </c>
      <c r="BC138" t="s">
        <v>70</v>
      </c>
      <c r="BF138" t="s">
        <v>118</v>
      </c>
      <c r="BG138" t="s">
        <v>121</v>
      </c>
      <c r="BH138" t="s">
        <v>751</v>
      </c>
      <c r="BI138">
        <v>2319</v>
      </c>
      <c r="BJ138">
        <v>17</v>
      </c>
      <c r="BK138" t="s">
        <v>256</v>
      </c>
      <c r="BL138" t="s">
        <v>257</v>
      </c>
      <c r="BM138">
        <v>0.77846813151008087</v>
      </c>
      <c r="BN138" t="s">
        <v>70</v>
      </c>
      <c r="BO138" t="s">
        <v>191</v>
      </c>
      <c r="BP138">
        <v>3541.4449999999993</v>
      </c>
    </row>
    <row r="139" spans="1:68" ht="16.5">
      <c r="A139" s="126" t="str">
        <f t="shared" si="87"/>
        <v>동화운수</v>
      </c>
      <c r="B139" s="127" t="str">
        <f t="shared" si="88"/>
        <v>원유성</v>
      </c>
      <c r="C139" s="128" t="str">
        <f t="shared" si="89"/>
        <v>B</v>
      </c>
      <c r="D139" s="129">
        <f t="shared" si="90"/>
        <v>0.90839999999999999</v>
      </c>
      <c r="E139" s="130">
        <f t="shared" si="91"/>
        <v>6602</v>
      </c>
      <c r="F139" s="131" t="str">
        <f t="shared" si="92"/>
        <v>2-1</v>
      </c>
      <c r="G139" s="132" t="str">
        <f t="shared" si="93"/>
        <v>70바1866</v>
      </c>
      <c r="H139" s="133">
        <f t="shared" si="94"/>
        <v>1</v>
      </c>
      <c r="I139" s="134">
        <f t="shared" si="95"/>
        <v>5374.732</v>
      </c>
      <c r="J139" s="135">
        <f t="shared" si="96"/>
        <v>2.3809740288227695E-2</v>
      </c>
      <c r="K139" s="135">
        <f t="shared" si="97"/>
        <v>0.30993571881366799</v>
      </c>
      <c r="L139" s="135">
        <f t="shared" si="98"/>
        <v>0.13061116349615198</v>
      </c>
      <c r="M139" s="136">
        <f t="shared" si="99"/>
        <v>11.536</v>
      </c>
      <c r="N139" s="137">
        <f t="shared" si="100"/>
        <v>0.11163347307363418</v>
      </c>
      <c r="O139" s="137">
        <f t="shared" si="101"/>
        <v>4.5769723960190012</v>
      </c>
      <c r="P139" s="232">
        <f t="shared" si="102"/>
        <v>10</v>
      </c>
      <c r="Q139" s="233">
        <f t="shared" si="103"/>
        <v>6</v>
      </c>
      <c r="R139" s="233">
        <f t="shared" si="104"/>
        <v>246</v>
      </c>
      <c r="T139">
        <v>507</v>
      </c>
      <c r="U139">
        <v>6602</v>
      </c>
      <c r="V139" t="s">
        <v>534</v>
      </c>
      <c r="W139">
        <v>5374.732</v>
      </c>
      <c r="X139">
        <v>2367.1860000000001</v>
      </c>
      <c r="Y139">
        <v>2.2709999999999999</v>
      </c>
      <c r="Z139">
        <v>11.536</v>
      </c>
      <c r="AA139">
        <v>322.03761600000001</v>
      </c>
      <c r="AB139">
        <v>7.6676320000000002</v>
      </c>
      <c r="AC139">
        <v>99.810959999999994</v>
      </c>
      <c r="AD139" s="1">
        <v>702</v>
      </c>
      <c r="AE139">
        <v>6</v>
      </c>
      <c r="AF139">
        <v>246</v>
      </c>
      <c r="AG139">
        <v>64</v>
      </c>
      <c r="AH139">
        <v>16.689764</v>
      </c>
      <c r="AI139">
        <v>89.8</v>
      </c>
      <c r="AJ139">
        <v>0</v>
      </c>
      <c r="AK139">
        <v>10</v>
      </c>
      <c r="AL139">
        <v>2388</v>
      </c>
      <c r="AM139" t="s">
        <v>535</v>
      </c>
      <c r="AN139" t="s">
        <v>1045</v>
      </c>
      <c r="AO139">
        <v>5374.732</v>
      </c>
      <c r="AR139" t="s">
        <v>118</v>
      </c>
      <c r="AS139" t="s">
        <v>121</v>
      </c>
      <c r="AT139" t="s">
        <v>254</v>
      </c>
      <c r="AU139" t="s">
        <v>534</v>
      </c>
      <c r="AV139" t="s">
        <v>48</v>
      </c>
      <c r="AW139">
        <v>1</v>
      </c>
      <c r="BB139">
        <v>0.90839999999999999</v>
      </c>
      <c r="BC139" t="s">
        <v>68</v>
      </c>
      <c r="BF139" t="s">
        <v>118</v>
      </c>
      <c r="BG139" t="s">
        <v>121</v>
      </c>
      <c r="BH139" t="s">
        <v>534</v>
      </c>
      <c r="BI139">
        <v>6602</v>
      </c>
      <c r="BJ139">
        <v>1</v>
      </c>
      <c r="BK139" t="s">
        <v>254</v>
      </c>
      <c r="BL139" t="s">
        <v>177</v>
      </c>
      <c r="BM139">
        <v>0.90839999999999999</v>
      </c>
      <c r="BN139" t="s">
        <v>68</v>
      </c>
      <c r="BO139" t="s">
        <v>178</v>
      </c>
      <c r="BP139">
        <v>5374.732</v>
      </c>
    </row>
    <row r="140" spans="1:68" ht="16.5">
      <c r="A140" s="109" t="str">
        <f t="shared" si="87"/>
        <v>동화운수</v>
      </c>
      <c r="B140" s="110" t="str">
        <f t="shared" si="88"/>
        <v>유돈수</v>
      </c>
      <c r="C140" s="111" t="str">
        <f t="shared" si="89"/>
        <v>A</v>
      </c>
      <c r="D140" s="112">
        <f t="shared" si="90"/>
        <v>0.9514562923578529</v>
      </c>
      <c r="E140" s="113">
        <f t="shared" si="91"/>
        <v>9531</v>
      </c>
      <c r="F140" s="114" t="str">
        <f t="shared" si="92"/>
        <v>45</v>
      </c>
      <c r="G140" s="115" t="str">
        <f t="shared" si="93"/>
        <v>70바1858</v>
      </c>
      <c r="H140" s="116">
        <f t="shared" si="94"/>
        <v>6</v>
      </c>
      <c r="I140" s="117">
        <f t="shared" si="95"/>
        <v>2291.9089999999997</v>
      </c>
      <c r="J140" s="118">
        <f t="shared" si="96"/>
        <v>2.5163109653955833E-3</v>
      </c>
      <c r="K140" s="118">
        <f t="shared" si="97"/>
        <v>0.32199300718481083</v>
      </c>
      <c r="L140" s="118">
        <f t="shared" si="98"/>
        <v>0.2683352611294777</v>
      </c>
      <c r="M140" s="119">
        <f t="shared" si="99"/>
        <v>8.86</v>
      </c>
      <c r="N140" s="120">
        <f t="shared" si="100"/>
        <v>0</v>
      </c>
      <c r="O140" s="120">
        <f t="shared" si="101"/>
        <v>3.5341717319492179</v>
      </c>
      <c r="P140" s="234">
        <f t="shared" si="102"/>
        <v>0</v>
      </c>
      <c r="Q140" s="235">
        <f t="shared" si="103"/>
        <v>0</v>
      </c>
      <c r="R140" s="235">
        <f t="shared" si="104"/>
        <v>81</v>
      </c>
      <c r="T140">
        <v>507</v>
      </c>
      <c r="U140">
        <v>9531</v>
      </c>
      <c r="V140" t="s">
        <v>536</v>
      </c>
      <c r="W140">
        <v>2291.9090000000001</v>
      </c>
      <c r="X140">
        <v>971.96100000000001</v>
      </c>
      <c r="Y140">
        <v>2.3580000000000001</v>
      </c>
      <c r="Z140">
        <v>8.86</v>
      </c>
      <c r="AA140">
        <v>148.571065</v>
      </c>
      <c r="AB140">
        <v>0.37385099999999999</v>
      </c>
      <c r="AC140">
        <v>47.838844000000002</v>
      </c>
      <c r="AD140" s="1">
        <v>615</v>
      </c>
      <c r="AE140">
        <v>0</v>
      </c>
      <c r="AF140">
        <v>81</v>
      </c>
      <c r="AG140">
        <v>68</v>
      </c>
      <c r="AH140">
        <v>15.426348000000001</v>
      </c>
      <c r="AI140">
        <v>55.2</v>
      </c>
      <c r="AJ140">
        <v>0</v>
      </c>
      <c r="AK140">
        <v>0</v>
      </c>
      <c r="AL140">
        <v>0</v>
      </c>
      <c r="AM140" t="s">
        <v>537</v>
      </c>
      <c r="AN140" t="s">
        <v>1046</v>
      </c>
      <c r="AO140">
        <v>1652.44</v>
      </c>
      <c r="AR140" t="s">
        <v>118</v>
      </c>
      <c r="AS140" t="s">
        <v>122</v>
      </c>
      <c r="AT140" t="s">
        <v>282</v>
      </c>
      <c r="AU140" t="s">
        <v>536</v>
      </c>
      <c r="AV140" t="s">
        <v>48</v>
      </c>
      <c r="AW140">
        <v>6</v>
      </c>
      <c r="BB140">
        <v>0.9514562923578529</v>
      </c>
      <c r="BC140" t="s">
        <v>66</v>
      </c>
      <c r="BF140" t="s">
        <v>118</v>
      </c>
      <c r="BG140" t="s">
        <v>122</v>
      </c>
      <c r="BH140" t="s">
        <v>536</v>
      </c>
      <c r="BI140">
        <v>9531</v>
      </c>
      <c r="BJ140">
        <v>6</v>
      </c>
      <c r="BK140" t="s">
        <v>282</v>
      </c>
      <c r="BL140" t="s">
        <v>278</v>
      </c>
      <c r="BM140">
        <v>0.9514562923578529</v>
      </c>
      <c r="BN140" t="s">
        <v>66</v>
      </c>
      <c r="BO140" t="s">
        <v>181</v>
      </c>
      <c r="BP140">
        <v>2291.9089999999997</v>
      </c>
    </row>
    <row r="141" spans="1:68" ht="16.5">
      <c r="A141" s="126" t="str">
        <f t="shared" si="87"/>
        <v>동화운수</v>
      </c>
      <c r="B141" s="127" t="str">
        <f t="shared" si="88"/>
        <v>유병기</v>
      </c>
      <c r="C141" s="128" t="str">
        <f t="shared" si="89"/>
        <v>D</v>
      </c>
      <c r="D141" s="129">
        <f t="shared" si="90"/>
        <v>0.81213975698403162</v>
      </c>
      <c r="E141" s="130">
        <f t="shared" si="91"/>
        <v>1087</v>
      </c>
      <c r="F141" s="131" t="str">
        <f t="shared" si="92"/>
        <v>45</v>
      </c>
      <c r="G141" s="132" t="str">
        <f t="shared" si="93"/>
        <v>70바1830</v>
      </c>
      <c r="H141" s="133">
        <f t="shared" si="94"/>
        <v>8</v>
      </c>
      <c r="I141" s="134">
        <f t="shared" si="95"/>
        <v>2245.7700000000004</v>
      </c>
      <c r="J141" s="135">
        <f t="shared" si="96"/>
        <v>1.247279585167935E-2</v>
      </c>
      <c r="K141" s="135">
        <f t="shared" si="97"/>
        <v>0.35151679257167656</v>
      </c>
      <c r="L141" s="135">
        <f t="shared" si="98"/>
        <v>0.14026369574800623</v>
      </c>
      <c r="M141" s="136">
        <f t="shared" si="99"/>
        <v>13.196</v>
      </c>
      <c r="N141" s="137">
        <f t="shared" si="100"/>
        <v>4.3924669192335147E-2</v>
      </c>
      <c r="O141" s="137">
        <f t="shared" si="101"/>
        <v>10.893317959699116</v>
      </c>
      <c r="P141" s="232">
        <f t="shared" si="102"/>
        <v>3</v>
      </c>
      <c r="Q141" s="233">
        <f t="shared" si="103"/>
        <v>1</v>
      </c>
      <c r="R141" s="233">
        <f t="shared" si="104"/>
        <v>248</v>
      </c>
      <c r="T141">
        <v>507</v>
      </c>
      <c r="U141">
        <v>1087</v>
      </c>
      <c r="V141" t="s">
        <v>538</v>
      </c>
      <c r="W141">
        <v>2276.625</v>
      </c>
      <c r="X141">
        <v>1161.4079999999999</v>
      </c>
      <c r="Y141">
        <v>1.96</v>
      </c>
      <c r="Z141">
        <v>13.196</v>
      </c>
      <c r="AA141">
        <v>150.435237</v>
      </c>
      <c r="AB141">
        <v>1.8763479999999999</v>
      </c>
      <c r="AC141">
        <v>52.880512000000003</v>
      </c>
      <c r="AD141" s="1">
        <v>315</v>
      </c>
      <c r="AE141">
        <v>1</v>
      </c>
      <c r="AF141">
        <v>248</v>
      </c>
      <c r="AG141">
        <v>63</v>
      </c>
      <c r="AH141">
        <v>15.133588</v>
      </c>
      <c r="AI141">
        <v>20.9</v>
      </c>
      <c r="AJ141">
        <v>0</v>
      </c>
      <c r="AK141">
        <v>3</v>
      </c>
      <c r="AL141">
        <v>273</v>
      </c>
      <c r="AM141" t="s">
        <v>539</v>
      </c>
      <c r="AN141" t="s">
        <v>1047</v>
      </c>
      <c r="AO141">
        <v>747.55</v>
      </c>
      <c r="AR141" t="s">
        <v>118</v>
      </c>
      <c r="AS141" t="s">
        <v>122</v>
      </c>
      <c r="AT141" t="s">
        <v>269</v>
      </c>
      <c r="AU141" t="s">
        <v>538</v>
      </c>
      <c r="AV141" t="s">
        <v>48</v>
      </c>
      <c r="AW141">
        <v>8</v>
      </c>
      <c r="BB141">
        <v>0.81213975698403162</v>
      </c>
      <c r="BC141" t="s">
        <v>67</v>
      </c>
      <c r="BF141" t="s">
        <v>118</v>
      </c>
      <c r="BG141" t="s">
        <v>122</v>
      </c>
      <c r="BH141" t="s">
        <v>538</v>
      </c>
      <c r="BI141">
        <v>1087</v>
      </c>
      <c r="BJ141">
        <v>8</v>
      </c>
      <c r="BK141" t="s">
        <v>269</v>
      </c>
      <c r="BL141" t="s">
        <v>270</v>
      </c>
      <c r="BM141">
        <v>0.81213975698403162</v>
      </c>
      <c r="BN141" t="s">
        <v>67</v>
      </c>
      <c r="BO141" t="s">
        <v>182</v>
      </c>
      <c r="BP141">
        <v>2245.7700000000004</v>
      </c>
    </row>
    <row r="142" spans="1:68" ht="16.5">
      <c r="A142" s="109" t="str">
        <f t="shared" si="87"/>
        <v>동화운수</v>
      </c>
      <c r="B142" s="110" t="str">
        <f t="shared" si="88"/>
        <v>유윤식</v>
      </c>
      <c r="C142" s="111" t="str">
        <f t="shared" si="89"/>
        <v>C</v>
      </c>
      <c r="D142" s="112">
        <f t="shared" si="90"/>
        <v>0.86304347826086969</v>
      </c>
      <c r="E142" s="113">
        <f t="shared" si="91"/>
        <v>8026</v>
      </c>
      <c r="F142" s="114" t="str">
        <f t="shared" si="92"/>
        <v>45</v>
      </c>
      <c r="G142" s="115" t="str">
        <f t="shared" si="93"/>
        <v>70바1947</v>
      </c>
      <c r="H142" s="116">
        <f t="shared" si="94"/>
        <v>1</v>
      </c>
      <c r="I142" s="117">
        <f t="shared" si="95"/>
        <v>732.07500000000005</v>
      </c>
      <c r="J142" s="118">
        <f t="shared" si="96"/>
        <v>4.3234479786517354E-3</v>
      </c>
      <c r="K142" s="118">
        <f t="shared" si="97"/>
        <v>0.30844674921816767</v>
      </c>
      <c r="L142" s="118">
        <f t="shared" si="98"/>
        <v>0.18987125636034557</v>
      </c>
      <c r="M142" s="119">
        <f t="shared" si="99"/>
        <v>13.304</v>
      </c>
      <c r="N142" s="120">
        <f t="shared" si="100"/>
        <v>0.27319605231704402</v>
      </c>
      <c r="O142" s="120">
        <f t="shared" si="101"/>
        <v>5.8737151248164459</v>
      </c>
      <c r="P142" s="234">
        <f t="shared" si="102"/>
        <v>2</v>
      </c>
      <c r="Q142" s="235">
        <f t="shared" si="103"/>
        <v>2</v>
      </c>
      <c r="R142" s="235">
        <f t="shared" si="104"/>
        <v>43</v>
      </c>
      <c r="T142">
        <v>507</v>
      </c>
      <c r="U142">
        <v>8026</v>
      </c>
      <c r="V142" t="s">
        <v>743</v>
      </c>
      <c r="W142">
        <v>732.07500000000005</v>
      </c>
      <c r="X142">
        <v>368.786</v>
      </c>
      <c r="Y142">
        <v>1.9850000000000001</v>
      </c>
      <c r="Z142">
        <v>13.304</v>
      </c>
      <c r="AA142">
        <v>44.394427999999998</v>
      </c>
      <c r="AB142">
        <v>0.191937</v>
      </c>
      <c r="AC142">
        <v>13.693317</v>
      </c>
      <c r="AD142" s="1">
        <v>139</v>
      </c>
      <c r="AE142">
        <v>2</v>
      </c>
      <c r="AF142">
        <v>43</v>
      </c>
      <c r="AG142">
        <v>70</v>
      </c>
      <c r="AH142">
        <v>16.490245000000002</v>
      </c>
      <c r="AI142">
        <v>36.700000000000003</v>
      </c>
      <c r="AJ142">
        <v>0</v>
      </c>
      <c r="AK142">
        <v>2</v>
      </c>
      <c r="AL142">
        <v>1228</v>
      </c>
      <c r="AM142" t="s">
        <v>744</v>
      </c>
      <c r="AN142" t="s">
        <v>1048</v>
      </c>
      <c r="AO142">
        <v>732.07500000000005</v>
      </c>
      <c r="AR142" t="s">
        <v>118</v>
      </c>
      <c r="AS142" t="s">
        <v>122</v>
      </c>
      <c r="AT142" t="s">
        <v>297</v>
      </c>
      <c r="AU142" t="s">
        <v>743</v>
      </c>
      <c r="AV142" t="s">
        <v>48</v>
      </c>
      <c r="AW142">
        <v>1</v>
      </c>
      <c r="BB142">
        <v>0.86304347826086969</v>
      </c>
      <c r="BC142" t="s">
        <v>69</v>
      </c>
      <c r="BF142" t="s">
        <v>118</v>
      </c>
      <c r="BG142" t="s">
        <v>122</v>
      </c>
      <c r="BH142" t="s">
        <v>743</v>
      </c>
      <c r="BI142">
        <v>8026</v>
      </c>
      <c r="BJ142">
        <v>1</v>
      </c>
      <c r="BK142" t="s">
        <v>297</v>
      </c>
      <c r="BL142" t="s">
        <v>177</v>
      </c>
      <c r="BM142">
        <v>0.86304347826086969</v>
      </c>
      <c r="BN142" t="s">
        <v>69</v>
      </c>
      <c r="BO142" t="s">
        <v>180</v>
      </c>
      <c r="BP142">
        <v>732.07500000000005</v>
      </c>
    </row>
    <row r="143" spans="1:68" ht="16.5">
      <c r="A143" s="126" t="str">
        <f t="shared" si="87"/>
        <v>동화운수</v>
      </c>
      <c r="B143" s="127" t="str">
        <f t="shared" si="88"/>
        <v>유인석</v>
      </c>
      <c r="C143" s="128" t="str">
        <f t="shared" si="89"/>
        <v>D</v>
      </c>
      <c r="D143" s="129">
        <f t="shared" si="90"/>
        <v>0.83683950566374699</v>
      </c>
      <c r="E143" s="130">
        <f t="shared" si="91"/>
        <v>401</v>
      </c>
      <c r="F143" s="131" t="str">
        <f t="shared" si="92"/>
        <v>45</v>
      </c>
      <c r="G143" s="132" t="str">
        <f t="shared" si="93"/>
        <v>70바1835</v>
      </c>
      <c r="H143" s="133">
        <f t="shared" si="94"/>
        <v>7</v>
      </c>
      <c r="I143" s="134">
        <f t="shared" si="95"/>
        <v>2599.7919999999999</v>
      </c>
      <c r="J143" s="135">
        <f t="shared" si="96"/>
        <v>6.1134996417707647E-3</v>
      </c>
      <c r="K143" s="135">
        <f t="shared" si="97"/>
        <v>0.35276161755073349</v>
      </c>
      <c r="L143" s="135">
        <f t="shared" si="98"/>
        <v>0.13924190858345592</v>
      </c>
      <c r="M143" s="136">
        <f t="shared" si="99"/>
        <v>12.599</v>
      </c>
      <c r="N143" s="137">
        <f t="shared" si="100"/>
        <v>7.6929231261577857E-2</v>
      </c>
      <c r="O143" s="137">
        <f t="shared" si="101"/>
        <v>4.0387846412328372</v>
      </c>
      <c r="P143" s="232">
        <f t="shared" si="102"/>
        <v>0</v>
      </c>
      <c r="Q143" s="233">
        <f t="shared" si="103"/>
        <v>2</v>
      </c>
      <c r="R143" s="233">
        <f t="shared" si="104"/>
        <v>105</v>
      </c>
      <c r="T143">
        <v>507</v>
      </c>
      <c r="U143">
        <v>401</v>
      </c>
      <c r="V143" t="s">
        <v>540</v>
      </c>
      <c r="W143">
        <v>2599.7919999999999</v>
      </c>
      <c r="X143">
        <v>1295.375</v>
      </c>
      <c r="Y143">
        <v>2.0070000000000001</v>
      </c>
      <c r="Z143">
        <v>12.599</v>
      </c>
      <c r="AA143">
        <v>170.42578900000001</v>
      </c>
      <c r="AB143">
        <v>1.041898</v>
      </c>
      <c r="AC143">
        <v>60.119677000000003</v>
      </c>
      <c r="AD143" s="1">
        <v>362</v>
      </c>
      <c r="AE143">
        <v>2</v>
      </c>
      <c r="AF143">
        <v>105</v>
      </c>
      <c r="AG143">
        <v>69</v>
      </c>
      <c r="AH143">
        <v>15.254686</v>
      </c>
      <c r="AI143">
        <v>253.2</v>
      </c>
      <c r="AJ143">
        <v>0</v>
      </c>
      <c r="AK143">
        <v>0</v>
      </c>
      <c r="AL143">
        <v>0</v>
      </c>
      <c r="AM143" t="s">
        <v>541</v>
      </c>
      <c r="AN143" t="s">
        <v>1049</v>
      </c>
      <c r="AO143">
        <v>785.21400000000006</v>
      </c>
      <c r="AR143" t="s">
        <v>118</v>
      </c>
      <c r="AS143" t="s">
        <v>122</v>
      </c>
      <c r="AT143" t="s">
        <v>270</v>
      </c>
      <c r="AU143" t="s">
        <v>540</v>
      </c>
      <c r="AV143" t="s">
        <v>48</v>
      </c>
      <c r="AW143">
        <v>7</v>
      </c>
      <c r="BB143">
        <v>0.83683950566374699</v>
      </c>
      <c r="BC143" t="s">
        <v>67</v>
      </c>
      <c r="BF143" t="s">
        <v>118</v>
      </c>
      <c r="BG143" t="s">
        <v>122</v>
      </c>
      <c r="BH143" t="s">
        <v>540</v>
      </c>
      <c r="BI143">
        <v>401</v>
      </c>
      <c r="BJ143">
        <v>7</v>
      </c>
      <c r="BK143" t="s">
        <v>270</v>
      </c>
      <c r="BL143" t="s">
        <v>269</v>
      </c>
      <c r="BM143">
        <v>0.83683950566374699</v>
      </c>
      <c r="BN143" t="s">
        <v>67</v>
      </c>
      <c r="BO143" t="s">
        <v>182</v>
      </c>
      <c r="BP143">
        <v>2599.7919999999999</v>
      </c>
    </row>
    <row r="144" spans="1:68" ht="16.5">
      <c r="A144" s="109" t="str">
        <f t="shared" si="87"/>
        <v>동화운수</v>
      </c>
      <c r="B144" s="110" t="str">
        <f t="shared" si="88"/>
        <v>유재신</v>
      </c>
      <c r="C144" s="111" t="str">
        <f t="shared" si="89"/>
        <v>F</v>
      </c>
      <c r="D144" s="112">
        <f t="shared" si="90"/>
        <v>0.78566267128864498</v>
      </c>
      <c r="E144" s="113">
        <f t="shared" si="91"/>
        <v>8027</v>
      </c>
      <c r="F144" s="114" t="str">
        <f t="shared" si="92"/>
        <v>2</v>
      </c>
      <c r="G144" s="115" t="str">
        <f t="shared" si="93"/>
        <v>70바1854</v>
      </c>
      <c r="H144" s="116">
        <f t="shared" si="94"/>
        <v>3</v>
      </c>
      <c r="I144" s="117">
        <f t="shared" si="95"/>
        <v>795.64400000000001</v>
      </c>
      <c r="J144" s="118">
        <f t="shared" si="96"/>
        <v>9.1997147623445134E-3</v>
      </c>
      <c r="K144" s="118">
        <f t="shared" si="97"/>
        <v>0.39342120157315197</v>
      </c>
      <c r="L144" s="118">
        <f t="shared" si="98"/>
        <v>0.16716018721940967</v>
      </c>
      <c r="M144" s="119">
        <f t="shared" si="99"/>
        <v>16.562999999999999</v>
      </c>
      <c r="N144" s="120">
        <f t="shared" si="100"/>
        <v>0</v>
      </c>
      <c r="O144" s="120">
        <f t="shared" si="101"/>
        <v>18.09854658616165</v>
      </c>
      <c r="P144" s="234">
        <f t="shared" si="102"/>
        <v>4</v>
      </c>
      <c r="Q144" s="235">
        <f t="shared" si="103"/>
        <v>0</v>
      </c>
      <c r="R144" s="235">
        <f t="shared" si="104"/>
        <v>144</v>
      </c>
      <c r="T144">
        <v>507</v>
      </c>
      <c r="U144">
        <v>8027</v>
      </c>
      <c r="V144" t="s">
        <v>818</v>
      </c>
      <c r="W144">
        <v>795.64400000000001</v>
      </c>
      <c r="X144">
        <v>445.452</v>
      </c>
      <c r="Y144">
        <v>1.786</v>
      </c>
      <c r="Z144">
        <v>16.562999999999999</v>
      </c>
      <c r="AA144">
        <v>52.475540000000002</v>
      </c>
      <c r="AB144">
        <v>0.48276000000000002</v>
      </c>
      <c r="AC144">
        <v>20.64499</v>
      </c>
      <c r="AD144" s="1">
        <v>133</v>
      </c>
      <c r="AE144">
        <v>0</v>
      </c>
      <c r="AF144">
        <v>144</v>
      </c>
      <c r="AG144">
        <v>72</v>
      </c>
      <c r="AH144">
        <v>15.162186999999999</v>
      </c>
      <c r="AI144">
        <v>52.4</v>
      </c>
      <c r="AJ144">
        <v>0</v>
      </c>
      <c r="AK144">
        <v>4</v>
      </c>
      <c r="AL144">
        <v>514</v>
      </c>
      <c r="AM144" t="s">
        <v>819</v>
      </c>
      <c r="AN144" t="s">
        <v>1050</v>
      </c>
      <c r="AO144">
        <v>443.21600000000001</v>
      </c>
      <c r="AR144" t="s">
        <v>118</v>
      </c>
      <c r="AS144" t="s">
        <v>120</v>
      </c>
      <c r="AT144" t="s">
        <v>803</v>
      </c>
      <c r="AU144" t="s">
        <v>818</v>
      </c>
      <c r="AV144" t="s">
        <v>48</v>
      </c>
      <c r="AW144">
        <v>3</v>
      </c>
      <c r="BB144">
        <v>0.78566267128864498</v>
      </c>
      <c r="BC144" t="s">
        <v>70</v>
      </c>
      <c r="BF144" t="s">
        <v>118</v>
      </c>
      <c r="BG144" t="s">
        <v>120</v>
      </c>
      <c r="BH144" t="s">
        <v>818</v>
      </c>
      <c r="BI144">
        <v>8027</v>
      </c>
      <c r="BJ144">
        <v>3</v>
      </c>
      <c r="BK144" t="s">
        <v>803</v>
      </c>
      <c r="BL144" t="s">
        <v>236</v>
      </c>
      <c r="BM144">
        <v>0.78566267128864498</v>
      </c>
      <c r="BN144" t="s">
        <v>70</v>
      </c>
      <c r="BO144" t="s">
        <v>191</v>
      </c>
      <c r="BP144">
        <v>795.64400000000001</v>
      </c>
    </row>
    <row r="145" spans="1:68" ht="16.5">
      <c r="A145" s="126" t="str">
        <f t="shared" si="87"/>
        <v>동화운수</v>
      </c>
      <c r="B145" s="127" t="str">
        <f t="shared" si="88"/>
        <v>윤보근</v>
      </c>
      <c r="C145" s="128" t="str">
        <f t="shared" si="89"/>
        <v>F</v>
      </c>
      <c r="D145" s="129">
        <f t="shared" si="90"/>
        <v>0.70406745102136614</v>
      </c>
      <c r="E145" s="130">
        <f t="shared" si="91"/>
        <v>2082</v>
      </c>
      <c r="F145" s="131" t="str">
        <f t="shared" si="92"/>
        <v>45</v>
      </c>
      <c r="G145" s="132" t="str">
        <f t="shared" si="93"/>
        <v>70바1840</v>
      </c>
      <c r="H145" s="133">
        <f t="shared" si="94"/>
        <v>5</v>
      </c>
      <c r="I145" s="134">
        <f t="shared" si="95"/>
        <v>1661.1680000000001</v>
      </c>
      <c r="J145" s="135">
        <f t="shared" si="96"/>
        <v>1.1693797464469762E-2</v>
      </c>
      <c r="K145" s="135">
        <f t="shared" si="97"/>
        <v>0.34312647985275641</v>
      </c>
      <c r="L145" s="135">
        <f t="shared" si="98"/>
        <v>0.20407327856062721</v>
      </c>
      <c r="M145" s="136">
        <f t="shared" si="99"/>
        <v>17.603999999999999</v>
      </c>
      <c r="N145" s="137">
        <f t="shared" si="100"/>
        <v>0.12039721449004556</v>
      </c>
      <c r="O145" s="137">
        <f t="shared" si="101"/>
        <v>22.393881895148475</v>
      </c>
      <c r="P145" s="232">
        <f t="shared" si="102"/>
        <v>0</v>
      </c>
      <c r="Q145" s="233">
        <f t="shared" si="103"/>
        <v>2</v>
      </c>
      <c r="R145" s="233">
        <f t="shared" si="104"/>
        <v>372</v>
      </c>
      <c r="T145">
        <v>507</v>
      </c>
      <c r="U145">
        <v>2082</v>
      </c>
      <c r="V145" t="s">
        <v>542</v>
      </c>
      <c r="W145">
        <v>1661.1679999999999</v>
      </c>
      <c r="X145">
        <v>954.495</v>
      </c>
      <c r="Y145">
        <v>1.74</v>
      </c>
      <c r="Z145">
        <v>17.603999999999999</v>
      </c>
      <c r="AA145">
        <v>101.66552</v>
      </c>
      <c r="AB145">
        <v>1.1888559999999999</v>
      </c>
      <c r="AC145">
        <v>34.884132000000001</v>
      </c>
      <c r="AD145" s="1">
        <v>339</v>
      </c>
      <c r="AE145">
        <v>2</v>
      </c>
      <c r="AF145">
        <v>372</v>
      </c>
      <c r="AG145">
        <v>72</v>
      </c>
      <c r="AH145">
        <v>16.339541000000001</v>
      </c>
      <c r="AI145">
        <v>84.4</v>
      </c>
      <c r="AJ145">
        <v>0</v>
      </c>
      <c r="AK145">
        <v>0</v>
      </c>
      <c r="AL145">
        <v>0</v>
      </c>
      <c r="AM145" t="s">
        <v>543</v>
      </c>
      <c r="AN145" t="s">
        <v>1051</v>
      </c>
      <c r="AO145">
        <v>1268.366</v>
      </c>
      <c r="AR145" t="s">
        <v>118</v>
      </c>
      <c r="AS145" t="s">
        <v>122</v>
      </c>
      <c r="AT145" t="s">
        <v>804</v>
      </c>
      <c r="AU145" t="s">
        <v>542</v>
      </c>
      <c r="AV145" t="s">
        <v>48</v>
      </c>
      <c r="AW145">
        <v>5</v>
      </c>
      <c r="BB145">
        <v>0.70406745102136614</v>
      </c>
      <c r="BC145" t="s">
        <v>70</v>
      </c>
      <c r="BF145" t="s">
        <v>118</v>
      </c>
      <c r="BG145" t="s">
        <v>122</v>
      </c>
      <c r="BH145" t="s">
        <v>542</v>
      </c>
      <c r="BI145">
        <v>2082</v>
      </c>
      <c r="BJ145">
        <v>5</v>
      </c>
      <c r="BK145" t="s">
        <v>804</v>
      </c>
      <c r="BL145" t="s">
        <v>280</v>
      </c>
      <c r="BM145">
        <v>0.70406745102136614</v>
      </c>
      <c r="BN145" t="s">
        <v>70</v>
      </c>
      <c r="BO145" t="s">
        <v>191</v>
      </c>
      <c r="BP145">
        <v>1661.1680000000001</v>
      </c>
    </row>
    <row r="146" spans="1:68" ht="16.5">
      <c r="A146" s="109" t="str">
        <f t="shared" si="87"/>
        <v>동화운수</v>
      </c>
      <c r="B146" s="110" t="str">
        <f t="shared" si="88"/>
        <v>윤보현</v>
      </c>
      <c r="C146" s="111" t="str">
        <f t="shared" si="89"/>
        <v>F</v>
      </c>
      <c r="D146" s="112">
        <f t="shared" si="90"/>
        <v>0.78274209656841165</v>
      </c>
      <c r="E146" s="113">
        <f t="shared" si="91"/>
        <v>7965</v>
      </c>
      <c r="F146" s="114" t="str">
        <f t="shared" si="92"/>
        <v>급행95</v>
      </c>
      <c r="G146" s="115" t="str">
        <f t="shared" si="93"/>
        <v>70바1903</v>
      </c>
      <c r="H146" s="116">
        <f t="shared" si="94"/>
        <v>4</v>
      </c>
      <c r="I146" s="117">
        <f t="shared" si="95"/>
        <v>2506.7490000000003</v>
      </c>
      <c r="J146" s="118">
        <f t="shared" si="96"/>
        <v>4.4852083405162967E-3</v>
      </c>
      <c r="K146" s="118">
        <f t="shared" si="97"/>
        <v>0.37674751865589828</v>
      </c>
      <c r="L146" s="118">
        <f t="shared" si="98"/>
        <v>0.15159076556926918</v>
      </c>
      <c r="M146" s="119">
        <f t="shared" si="99"/>
        <v>15.561999999999999</v>
      </c>
      <c r="N146" s="120">
        <f t="shared" si="100"/>
        <v>0.35903076055879551</v>
      </c>
      <c r="O146" s="120">
        <f t="shared" si="101"/>
        <v>13.403815060861699</v>
      </c>
      <c r="P146" s="234">
        <f t="shared" si="102"/>
        <v>0</v>
      </c>
      <c r="Q146" s="235">
        <f t="shared" si="103"/>
        <v>9</v>
      </c>
      <c r="R146" s="235">
        <f t="shared" si="104"/>
        <v>336</v>
      </c>
      <c r="T146">
        <v>507</v>
      </c>
      <c r="U146">
        <v>7965</v>
      </c>
      <c r="V146" t="s">
        <v>544</v>
      </c>
      <c r="W146">
        <v>2506.7489999999998</v>
      </c>
      <c r="X146">
        <v>1237.75</v>
      </c>
      <c r="Y146">
        <v>2.0249999999999999</v>
      </c>
      <c r="Z146">
        <v>15.561999999999999</v>
      </c>
      <c r="AA146">
        <v>149.36965000000001</v>
      </c>
      <c r="AB146">
        <v>0.66995400000000005</v>
      </c>
      <c r="AC146">
        <v>56.274645</v>
      </c>
      <c r="AD146" s="1">
        <v>380</v>
      </c>
      <c r="AE146">
        <v>9</v>
      </c>
      <c r="AF146">
        <v>336</v>
      </c>
      <c r="AG146">
        <v>70</v>
      </c>
      <c r="AH146">
        <v>16.782184000000001</v>
      </c>
      <c r="AI146">
        <v>1977.9</v>
      </c>
      <c r="AJ146">
        <v>0</v>
      </c>
      <c r="AK146">
        <v>0</v>
      </c>
      <c r="AL146">
        <v>0</v>
      </c>
      <c r="AM146" t="s">
        <v>545</v>
      </c>
      <c r="AN146" t="s">
        <v>1052</v>
      </c>
      <c r="AO146">
        <v>2104.1640000000002</v>
      </c>
      <c r="AR146" t="s">
        <v>118</v>
      </c>
      <c r="AS146" t="s">
        <v>123</v>
      </c>
      <c r="AT146" t="s">
        <v>304</v>
      </c>
      <c r="AU146" t="s">
        <v>544</v>
      </c>
      <c r="AV146" t="s">
        <v>48</v>
      </c>
      <c r="AW146">
        <v>4</v>
      </c>
      <c r="BB146">
        <v>0.78274209656841165</v>
      </c>
      <c r="BC146" t="s">
        <v>70</v>
      </c>
      <c r="BF146" t="s">
        <v>118</v>
      </c>
      <c r="BG146" t="s">
        <v>123</v>
      </c>
      <c r="BH146" t="s">
        <v>544</v>
      </c>
      <c r="BI146">
        <v>7965</v>
      </c>
      <c r="BJ146">
        <v>4</v>
      </c>
      <c r="BK146" t="s">
        <v>304</v>
      </c>
      <c r="BL146" t="s">
        <v>307</v>
      </c>
      <c r="BM146">
        <v>0.78274209656841165</v>
      </c>
      <c r="BN146" t="s">
        <v>70</v>
      </c>
      <c r="BO146" t="s">
        <v>191</v>
      </c>
      <c r="BP146">
        <v>2506.7490000000003</v>
      </c>
    </row>
    <row r="147" spans="1:68" ht="16.5">
      <c r="A147" s="126" t="str">
        <f t="shared" si="87"/>
        <v>동화운수</v>
      </c>
      <c r="B147" s="127" t="str">
        <f t="shared" si="88"/>
        <v>윤주헌</v>
      </c>
      <c r="C147" s="128" t="str">
        <f t="shared" si="89"/>
        <v>F</v>
      </c>
      <c r="D147" s="129">
        <f t="shared" si="90"/>
        <v>0.74880479448815096</v>
      </c>
      <c r="E147" s="130">
        <f t="shared" si="91"/>
        <v>8723</v>
      </c>
      <c r="F147" s="131" t="str">
        <f t="shared" si="92"/>
        <v>2-1</v>
      </c>
      <c r="G147" s="132" t="str">
        <f t="shared" si="93"/>
        <v>70바1919</v>
      </c>
      <c r="H147" s="133">
        <f t="shared" si="94"/>
        <v>3</v>
      </c>
      <c r="I147" s="134">
        <f t="shared" si="95"/>
        <v>3012.1759999999999</v>
      </c>
      <c r="J147" s="135">
        <f t="shared" si="96"/>
        <v>2.619290408139292E-2</v>
      </c>
      <c r="K147" s="135">
        <f t="shared" si="97"/>
        <v>0.37507003610223727</v>
      </c>
      <c r="L147" s="135">
        <f t="shared" si="98"/>
        <v>0.20450332251501904</v>
      </c>
      <c r="M147" s="136">
        <f t="shared" si="99"/>
        <v>16.216000000000001</v>
      </c>
      <c r="N147" s="137">
        <f t="shared" si="100"/>
        <v>6.6397182634746449E-2</v>
      </c>
      <c r="O147" s="137">
        <f t="shared" si="101"/>
        <v>14.043004127248873</v>
      </c>
      <c r="P147" s="232">
        <f t="shared" si="102"/>
        <v>27</v>
      </c>
      <c r="Q147" s="233">
        <f t="shared" si="103"/>
        <v>2</v>
      </c>
      <c r="R147" s="233">
        <f t="shared" si="104"/>
        <v>423</v>
      </c>
      <c r="T147">
        <v>507</v>
      </c>
      <c r="U147">
        <v>8723</v>
      </c>
      <c r="V147" t="s">
        <v>785</v>
      </c>
      <c r="W147">
        <v>3012.1759999999999</v>
      </c>
      <c r="X147">
        <v>1563.3140000000001</v>
      </c>
      <c r="Y147">
        <v>1.927</v>
      </c>
      <c r="Z147">
        <v>16.216000000000001</v>
      </c>
      <c r="AA147">
        <v>190.167993</v>
      </c>
      <c r="AB147">
        <v>4.981052</v>
      </c>
      <c r="AC147">
        <v>71.326316000000006</v>
      </c>
      <c r="AD147" s="1">
        <v>616</v>
      </c>
      <c r="AE147">
        <v>2</v>
      </c>
      <c r="AF147">
        <v>423</v>
      </c>
      <c r="AG147">
        <v>65</v>
      </c>
      <c r="AH147">
        <v>15.839551999999999</v>
      </c>
      <c r="AI147">
        <v>82.2</v>
      </c>
      <c r="AJ147">
        <v>0</v>
      </c>
      <c r="AK147">
        <v>27</v>
      </c>
      <c r="AL147">
        <v>11415</v>
      </c>
      <c r="AM147" t="s">
        <v>786</v>
      </c>
      <c r="AN147" t="s">
        <v>1053</v>
      </c>
      <c r="AO147">
        <v>2693.7660000000001</v>
      </c>
      <c r="AR147" t="s">
        <v>118</v>
      </c>
      <c r="AS147" t="s">
        <v>121</v>
      </c>
      <c r="AT147" t="s">
        <v>773</v>
      </c>
      <c r="AU147" t="s">
        <v>785</v>
      </c>
      <c r="AV147" t="s">
        <v>48</v>
      </c>
      <c r="AW147">
        <v>3</v>
      </c>
      <c r="BB147">
        <v>0.74880479448815096</v>
      </c>
      <c r="BC147" t="s">
        <v>70</v>
      </c>
      <c r="BF147" t="s">
        <v>118</v>
      </c>
      <c r="BG147" t="s">
        <v>121</v>
      </c>
      <c r="BH147" t="s">
        <v>785</v>
      </c>
      <c r="BI147">
        <v>8723</v>
      </c>
      <c r="BJ147">
        <v>3</v>
      </c>
      <c r="BK147" t="s">
        <v>773</v>
      </c>
      <c r="BL147" t="s">
        <v>258</v>
      </c>
      <c r="BM147">
        <v>0.74880479448815096</v>
      </c>
      <c r="BN147" t="s">
        <v>70</v>
      </c>
      <c r="BO147" t="s">
        <v>191</v>
      </c>
      <c r="BP147">
        <v>3012.1759999999999</v>
      </c>
    </row>
    <row r="148" spans="1:68" ht="16.5">
      <c r="A148" s="109" t="str">
        <f t="shared" si="87"/>
        <v>동화운수</v>
      </c>
      <c r="B148" s="110" t="str">
        <f t="shared" si="88"/>
        <v>윤준호</v>
      </c>
      <c r="C148" s="111" t="str">
        <f t="shared" si="89"/>
        <v>D</v>
      </c>
      <c r="D148" s="112">
        <f t="shared" si="90"/>
        <v>0.82173786261286019</v>
      </c>
      <c r="E148" s="113">
        <f t="shared" si="91"/>
        <v>7525</v>
      </c>
      <c r="F148" s="114" t="str">
        <f t="shared" si="92"/>
        <v>2-1</v>
      </c>
      <c r="G148" s="115" t="str">
        <f t="shared" si="93"/>
        <v>70바1879</v>
      </c>
      <c r="H148" s="116">
        <f t="shared" si="94"/>
        <v>6</v>
      </c>
      <c r="I148" s="117">
        <f t="shared" si="95"/>
        <v>5157.389000000001</v>
      </c>
      <c r="J148" s="118">
        <f t="shared" si="96"/>
        <v>1.0213079511765141E-2</v>
      </c>
      <c r="K148" s="118">
        <f t="shared" si="97"/>
        <v>0.36581436358410196</v>
      </c>
      <c r="L148" s="118">
        <f t="shared" si="98"/>
        <v>8.4926694495993979E-2</v>
      </c>
      <c r="M148" s="119">
        <f t="shared" si="99"/>
        <v>15.244999999999999</v>
      </c>
      <c r="N148" s="120">
        <f t="shared" si="100"/>
        <v>0.19389656277624201</v>
      </c>
      <c r="O148" s="120">
        <f t="shared" si="101"/>
        <v>13.243135237617329</v>
      </c>
      <c r="P148" s="234">
        <f t="shared" si="102"/>
        <v>4</v>
      </c>
      <c r="Q148" s="235">
        <f t="shared" si="103"/>
        <v>10</v>
      </c>
      <c r="R148" s="235">
        <f t="shared" si="104"/>
        <v>683</v>
      </c>
      <c r="T148">
        <v>507</v>
      </c>
      <c r="U148">
        <v>7525</v>
      </c>
      <c r="V148" t="s">
        <v>546</v>
      </c>
      <c r="W148">
        <v>5157.3890000000001</v>
      </c>
      <c r="X148">
        <v>2459.248</v>
      </c>
      <c r="Y148">
        <v>2.097</v>
      </c>
      <c r="Z148">
        <v>15.244999999999999</v>
      </c>
      <c r="AA148">
        <v>306.94875100000002</v>
      </c>
      <c r="AB148">
        <v>3.1348919999999998</v>
      </c>
      <c r="AC148">
        <v>112.28626199999999</v>
      </c>
      <c r="AD148" s="1">
        <v>438</v>
      </c>
      <c r="AE148">
        <v>10</v>
      </c>
      <c r="AF148">
        <v>683</v>
      </c>
      <c r="AG148">
        <v>73</v>
      </c>
      <c r="AH148">
        <v>16.802116999999999</v>
      </c>
      <c r="AI148">
        <v>462.8</v>
      </c>
      <c r="AJ148">
        <v>0</v>
      </c>
      <c r="AK148">
        <v>4</v>
      </c>
      <c r="AL148">
        <v>1292</v>
      </c>
      <c r="AM148" t="s">
        <v>547</v>
      </c>
      <c r="AN148" t="s">
        <v>1054</v>
      </c>
      <c r="AO148">
        <v>1576.3579999999999</v>
      </c>
      <c r="AR148" t="s">
        <v>118</v>
      </c>
      <c r="AS148" t="s">
        <v>121</v>
      </c>
      <c r="AT148" t="s">
        <v>255</v>
      </c>
      <c r="AU148" t="s">
        <v>546</v>
      </c>
      <c r="AV148" t="s">
        <v>48</v>
      </c>
      <c r="AW148">
        <v>6</v>
      </c>
      <c r="BB148">
        <v>0.82173786261286019</v>
      </c>
      <c r="BC148" t="s">
        <v>67</v>
      </c>
      <c r="BF148" t="s">
        <v>118</v>
      </c>
      <c r="BG148" t="s">
        <v>121</v>
      </c>
      <c r="BH148" t="s">
        <v>546</v>
      </c>
      <c r="BI148">
        <v>7525</v>
      </c>
      <c r="BJ148">
        <v>6</v>
      </c>
      <c r="BK148" t="s">
        <v>255</v>
      </c>
      <c r="BL148" t="s">
        <v>251</v>
      </c>
      <c r="BM148">
        <v>0.82173786261286019</v>
      </c>
      <c r="BN148" t="s">
        <v>67</v>
      </c>
      <c r="BO148" t="s">
        <v>182</v>
      </c>
      <c r="BP148">
        <v>5157.389000000001</v>
      </c>
    </row>
    <row r="149" spans="1:68" ht="16.5">
      <c r="A149" s="126" t="str">
        <f t="shared" si="87"/>
        <v>동화운수</v>
      </c>
      <c r="B149" s="127" t="str">
        <f t="shared" si="88"/>
        <v>윤창훈</v>
      </c>
      <c r="C149" s="128" t="str">
        <f t="shared" si="89"/>
        <v>F</v>
      </c>
      <c r="D149" s="129">
        <f t="shared" si="90"/>
        <v>0.75564433624899219</v>
      </c>
      <c r="E149" s="130">
        <f t="shared" si="91"/>
        <v>3354</v>
      </c>
      <c r="F149" s="131" t="str">
        <f t="shared" si="92"/>
        <v>45</v>
      </c>
      <c r="G149" s="132" t="str">
        <f t="shared" si="93"/>
        <v>70바1827</v>
      </c>
      <c r="H149" s="133">
        <f t="shared" si="94"/>
        <v>16</v>
      </c>
      <c r="I149" s="134">
        <f t="shared" si="95"/>
        <v>3279.3889999999997</v>
      </c>
      <c r="J149" s="135">
        <f t="shared" si="96"/>
        <v>8.8738816635456474E-3</v>
      </c>
      <c r="K149" s="135">
        <f t="shared" si="97"/>
        <v>0.35792036027341334</v>
      </c>
      <c r="L149" s="135">
        <f t="shared" si="98"/>
        <v>0.17228819148932928</v>
      </c>
      <c r="M149" s="136">
        <f t="shared" si="99"/>
        <v>15.705</v>
      </c>
      <c r="N149" s="137">
        <f t="shared" si="100"/>
        <v>0.15246742609675154</v>
      </c>
      <c r="O149" s="137">
        <f t="shared" si="101"/>
        <v>21.711361476177423</v>
      </c>
      <c r="P149" s="232">
        <f t="shared" si="102"/>
        <v>9</v>
      </c>
      <c r="Q149" s="233">
        <f t="shared" si="103"/>
        <v>5</v>
      </c>
      <c r="R149" s="233">
        <f t="shared" si="104"/>
        <v>712</v>
      </c>
      <c r="T149">
        <v>507</v>
      </c>
      <c r="U149">
        <v>3354</v>
      </c>
      <c r="V149" t="s">
        <v>787</v>
      </c>
      <c r="W149">
        <v>3279.3890000000001</v>
      </c>
      <c r="X149">
        <v>1785.8689999999999</v>
      </c>
      <c r="Y149">
        <v>1.8360000000000001</v>
      </c>
      <c r="Z149">
        <v>15.705</v>
      </c>
      <c r="AA149">
        <v>213.32243</v>
      </c>
      <c r="AB149">
        <v>1.892998</v>
      </c>
      <c r="AC149">
        <v>76.352440999999999</v>
      </c>
      <c r="AD149" s="1">
        <v>565</v>
      </c>
      <c r="AE149">
        <v>5</v>
      </c>
      <c r="AF149">
        <v>712</v>
      </c>
      <c r="AG149">
        <v>69</v>
      </c>
      <c r="AH149">
        <v>15.372921</v>
      </c>
      <c r="AI149">
        <v>541.20000000000005</v>
      </c>
      <c r="AJ149">
        <v>0</v>
      </c>
      <c r="AK149">
        <v>9</v>
      </c>
      <c r="AL149">
        <v>2187</v>
      </c>
      <c r="AM149" t="s">
        <v>788</v>
      </c>
      <c r="AN149" t="s">
        <v>1055</v>
      </c>
      <c r="AO149">
        <v>632.62599999999998</v>
      </c>
      <c r="AR149" t="s">
        <v>118</v>
      </c>
      <c r="AS149" t="s">
        <v>122</v>
      </c>
      <c r="AT149" t="s">
        <v>268</v>
      </c>
      <c r="AU149" t="s">
        <v>787</v>
      </c>
      <c r="AV149" t="s">
        <v>48</v>
      </c>
      <c r="AW149">
        <v>16</v>
      </c>
      <c r="BB149">
        <v>0.75564433624899219</v>
      </c>
      <c r="BC149" t="s">
        <v>70</v>
      </c>
      <c r="BF149" t="s">
        <v>118</v>
      </c>
      <c r="BG149" t="s">
        <v>122</v>
      </c>
      <c r="BH149" t="s">
        <v>787</v>
      </c>
      <c r="BI149">
        <v>3354</v>
      </c>
      <c r="BJ149">
        <v>16</v>
      </c>
      <c r="BK149" t="s">
        <v>268</v>
      </c>
      <c r="BL149" t="s">
        <v>236</v>
      </c>
      <c r="BM149">
        <v>0.75564433624899219</v>
      </c>
      <c r="BN149" t="s">
        <v>70</v>
      </c>
      <c r="BO149" t="s">
        <v>191</v>
      </c>
      <c r="BP149">
        <v>3279.3889999999997</v>
      </c>
    </row>
    <row r="150" spans="1:68" ht="16.5">
      <c r="A150" s="109" t="str">
        <f t="shared" si="87"/>
        <v>동화운수</v>
      </c>
      <c r="B150" s="110" t="str">
        <f t="shared" si="88"/>
        <v>윤필봉</v>
      </c>
      <c r="C150" s="111" t="str">
        <f t="shared" si="89"/>
        <v>C</v>
      </c>
      <c r="D150" s="112">
        <f t="shared" si="90"/>
        <v>0.86100747237388697</v>
      </c>
      <c r="E150" s="113">
        <f t="shared" si="91"/>
        <v>1801</v>
      </c>
      <c r="F150" s="114" t="str">
        <f t="shared" si="92"/>
        <v>2-1</v>
      </c>
      <c r="G150" s="115" t="str">
        <f t="shared" si="93"/>
        <v>70바1942</v>
      </c>
      <c r="H150" s="116">
        <f t="shared" si="94"/>
        <v>3</v>
      </c>
      <c r="I150" s="117">
        <f t="shared" si="95"/>
        <v>7942.1509999999998</v>
      </c>
      <c r="J150" s="118">
        <f t="shared" si="96"/>
        <v>1.3500199742564559E-2</v>
      </c>
      <c r="K150" s="118">
        <f t="shared" si="97"/>
        <v>0.35515967357810274</v>
      </c>
      <c r="L150" s="118">
        <f t="shared" si="98"/>
        <v>0.2140478064443751</v>
      </c>
      <c r="M150" s="119">
        <f t="shared" si="99"/>
        <v>15.9</v>
      </c>
      <c r="N150" s="120">
        <f t="shared" si="100"/>
        <v>0.50364189751617672</v>
      </c>
      <c r="O150" s="120">
        <f t="shared" si="101"/>
        <v>13.711650659877909</v>
      </c>
      <c r="P150" s="234">
        <f t="shared" si="102"/>
        <v>26</v>
      </c>
      <c r="Q150" s="235">
        <f t="shared" si="103"/>
        <v>40</v>
      </c>
      <c r="R150" s="235">
        <f t="shared" si="104"/>
        <v>1089</v>
      </c>
      <c r="T150">
        <v>507</v>
      </c>
      <c r="U150">
        <v>1801</v>
      </c>
      <c r="V150" t="s">
        <v>548</v>
      </c>
      <c r="W150">
        <v>7942.1509999999998</v>
      </c>
      <c r="X150">
        <v>3703.4740000000002</v>
      </c>
      <c r="Y150">
        <v>2.145</v>
      </c>
      <c r="Z150">
        <v>15.9</v>
      </c>
      <c r="AA150">
        <v>489.48505399999999</v>
      </c>
      <c r="AB150">
        <v>6.6081459999999996</v>
      </c>
      <c r="AC150">
        <v>173.84535199999999</v>
      </c>
      <c r="AD150" s="1">
        <v>1700</v>
      </c>
      <c r="AE150">
        <v>40</v>
      </c>
      <c r="AF150">
        <v>1089</v>
      </c>
      <c r="AG150">
        <v>68</v>
      </c>
      <c r="AH150">
        <v>16.225522000000002</v>
      </c>
      <c r="AI150">
        <v>48.8</v>
      </c>
      <c r="AJ150">
        <v>0</v>
      </c>
      <c r="AK150">
        <v>26</v>
      </c>
      <c r="AL150">
        <v>5696</v>
      </c>
      <c r="AM150" t="s">
        <v>549</v>
      </c>
      <c r="AN150" t="s">
        <v>1056</v>
      </c>
      <c r="AO150">
        <v>7653.3419999999996</v>
      </c>
      <c r="AR150" t="s">
        <v>118</v>
      </c>
      <c r="AS150" t="s">
        <v>121</v>
      </c>
      <c r="AT150" t="s">
        <v>259</v>
      </c>
      <c r="AU150" t="s">
        <v>548</v>
      </c>
      <c r="AV150" t="s">
        <v>48</v>
      </c>
      <c r="AW150">
        <v>3</v>
      </c>
      <c r="BB150">
        <v>0.86100747237388697</v>
      </c>
      <c r="BC150" t="s">
        <v>69</v>
      </c>
      <c r="BF150" t="s">
        <v>118</v>
      </c>
      <c r="BG150" t="s">
        <v>121</v>
      </c>
      <c r="BH150" t="s">
        <v>548</v>
      </c>
      <c r="BI150">
        <v>1801</v>
      </c>
      <c r="BJ150">
        <v>3</v>
      </c>
      <c r="BK150" t="s">
        <v>259</v>
      </c>
      <c r="BL150" t="s">
        <v>218</v>
      </c>
      <c r="BM150">
        <v>0.86100747237388697</v>
      </c>
      <c r="BN150" t="s">
        <v>69</v>
      </c>
      <c r="BO150" t="s">
        <v>180</v>
      </c>
      <c r="BP150">
        <v>7942.1509999999998</v>
      </c>
    </row>
    <row r="151" spans="1:68" ht="16.5">
      <c r="A151" s="126" t="str">
        <f t="shared" si="87"/>
        <v>동화운수</v>
      </c>
      <c r="B151" s="127" t="str">
        <f t="shared" si="88"/>
        <v>이경호</v>
      </c>
      <c r="C151" s="128" t="str">
        <f t="shared" si="89"/>
        <v>F</v>
      </c>
      <c r="D151" s="129">
        <f t="shared" si="90"/>
        <v>0.76186693592293953</v>
      </c>
      <c r="E151" s="130">
        <f t="shared" si="91"/>
        <v>8062</v>
      </c>
      <c r="F151" s="131" t="str">
        <f t="shared" si="92"/>
        <v>45</v>
      </c>
      <c r="G151" s="132" t="str">
        <f t="shared" si="93"/>
        <v>70바1849</v>
      </c>
      <c r="H151" s="133">
        <f t="shared" si="94"/>
        <v>4</v>
      </c>
      <c r="I151" s="134">
        <f t="shared" si="95"/>
        <v>2301.5060000000003</v>
      </c>
      <c r="J151" s="135">
        <f t="shared" si="96"/>
        <v>1.1666227789176628E-2</v>
      </c>
      <c r="K151" s="135">
        <f t="shared" si="97"/>
        <v>0.33040609981711555</v>
      </c>
      <c r="L151" s="135">
        <f t="shared" si="98"/>
        <v>0.11774898696766377</v>
      </c>
      <c r="M151" s="136">
        <f t="shared" si="99"/>
        <v>13.372999999999999</v>
      </c>
      <c r="N151" s="137">
        <f t="shared" si="100"/>
        <v>0</v>
      </c>
      <c r="O151" s="137">
        <f t="shared" si="101"/>
        <v>13.686690367090071</v>
      </c>
      <c r="P151" s="232">
        <f t="shared" si="102"/>
        <v>0</v>
      </c>
      <c r="Q151" s="233">
        <f t="shared" si="103"/>
        <v>0</v>
      </c>
      <c r="R151" s="233">
        <f t="shared" si="104"/>
        <v>315</v>
      </c>
      <c r="T151">
        <v>507</v>
      </c>
      <c r="U151">
        <v>8062</v>
      </c>
      <c r="V151" t="s">
        <v>550</v>
      </c>
      <c r="W151">
        <v>2301.5059999999999</v>
      </c>
      <c r="X151">
        <v>1217.489</v>
      </c>
      <c r="Y151">
        <v>1.89</v>
      </c>
      <c r="Z151">
        <v>13.372999999999999</v>
      </c>
      <c r="AA151">
        <v>144.31134299999999</v>
      </c>
      <c r="AB151">
        <v>1.6835690000000001</v>
      </c>
      <c r="AC151">
        <v>47.681348</v>
      </c>
      <c r="AD151" s="1">
        <v>271</v>
      </c>
      <c r="AE151">
        <v>0</v>
      </c>
      <c r="AF151">
        <v>315</v>
      </c>
      <c r="AG151">
        <v>69</v>
      </c>
      <c r="AH151">
        <v>15.948198</v>
      </c>
      <c r="AI151">
        <v>46.9</v>
      </c>
      <c r="AJ151">
        <v>0</v>
      </c>
      <c r="AK151">
        <v>0</v>
      </c>
      <c r="AL151">
        <v>0</v>
      </c>
      <c r="AM151" t="s">
        <v>551</v>
      </c>
      <c r="AN151" t="s">
        <v>1057</v>
      </c>
      <c r="AO151">
        <v>1888.4280000000001</v>
      </c>
      <c r="AR151" t="s">
        <v>118</v>
      </c>
      <c r="AS151" t="s">
        <v>122</v>
      </c>
      <c r="AT151" t="s">
        <v>275</v>
      </c>
      <c r="AU151" t="s">
        <v>550</v>
      </c>
      <c r="AV151" t="s">
        <v>48</v>
      </c>
      <c r="AW151">
        <v>4</v>
      </c>
      <c r="BB151">
        <v>0.76186693592293953</v>
      </c>
      <c r="BC151" t="s">
        <v>70</v>
      </c>
      <c r="BF151" t="s">
        <v>118</v>
      </c>
      <c r="BG151" t="s">
        <v>122</v>
      </c>
      <c r="BH151" t="s">
        <v>550</v>
      </c>
      <c r="BI151">
        <v>8062</v>
      </c>
      <c r="BJ151">
        <v>4</v>
      </c>
      <c r="BK151" t="s">
        <v>275</v>
      </c>
      <c r="BL151" t="s">
        <v>288</v>
      </c>
      <c r="BM151">
        <v>0.76186693592293953</v>
      </c>
      <c r="BN151" t="s">
        <v>70</v>
      </c>
      <c r="BO151" t="s">
        <v>191</v>
      </c>
      <c r="BP151">
        <v>2301.5060000000003</v>
      </c>
    </row>
    <row r="152" spans="1:68" ht="16.5">
      <c r="A152" s="109" t="str">
        <f t="shared" si="87"/>
        <v>동화운수</v>
      </c>
      <c r="B152" s="110" t="str">
        <f t="shared" si="88"/>
        <v>이계명</v>
      </c>
      <c r="C152" s="111" t="str">
        <f t="shared" si="89"/>
        <v>F</v>
      </c>
      <c r="D152" s="112">
        <f t="shared" si="90"/>
        <v>0.78909090909090907</v>
      </c>
      <c r="E152" s="113">
        <f t="shared" si="91"/>
        <v>2306</v>
      </c>
      <c r="F152" s="114" t="str">
        <f t="shared" si="92"/>
        <v>10</v>
      </c>
      <c r="G152" s="115" t="str">
        <f t="shared" si="93"/>
        <v>70바1940</v>
      </c>
      <c r="H152" s="116">
        <f t="shared" si="94"/>
        <v>1</v>
      </c>
      <c r="I152" s="117">
        <f t="shared" si="95"/>
        <v>2304.6979999999999</v>
      </c>
      <c r="J152" s="118">
        <f t="shared" si="96"/>
        <v>3.8168081622489643E-2</v>
      </c>
      <c r="K152" s="118">
        <f t="shared" si="97"/>
        <v>0.38837857588872371</v>
      </c>
      <c r="L152" s="118">
        <f t="shared" si="98"/>
        <v>0.20132789632307574</v>
      </c>
      <c r="M152" s="119">
        <f t="shared" si="99"/>
        <v>18.838999999999999</v>
      </c>
      <c r="N152" s="120">
        <f t="shared" si="100"/>
        <v>0</v>
      </c>
      <c r="O152" s="120">
        <f t="shared" si="101"/>
        <v>32.17836703027065</v>
      </c>
      <c r="P152" s="234">
        <f t="shared" si="102"/>
        <v>38</v>
      </c>
      <c r="Q152" s="235">
        <f t="shared" si="103"/>
        <v>0</v>
      </c>
      <c r="R152" s="235">
        <f t="shared" si="104"/>
        <v>742</v>
      </c>
      <c r="T152">
        <v>507</v>
      </c>
      <c r="U152">
        <v>2306</v>
      </c>
      <c r="V152" t="s">
        <v>552</v>
      </c>
      <c r="W152">
        <v>2305.8969999999999</v>
      </c>
      <c r="X152">
        <v>1328.3330000000001</v>
      </c>
      <c r="Y152">
        <v>1.736</v>
      </c>
      <c r="Z152">
        <v>18.838999999999999</v>
      </c>
      <c r="AA152">
        <v>150.64828399999999</v>
      </c>
      <c r="AB152">
        <v>5.7499560000000001</v>
      </c>
      <c r="AC152">
        <v>58.508566000000002</v>
      </c>
      <c r="AD152" s="1">
        <v>464</v>
      </c>
      <c r="AE152">
        <v>0</v>
      </c>
      <c r="AF152">
        <v>742</v>
      </c>
      <c r="AG152">
        <v>79</v>
      </c>
      <c r="AH152">
        <v>15.306493</v>
      </c>
      <c r="AI152">
        <v>170.4</v>
      </c>
      <c r="AJ152">
        <v>0</v>
      </c>
      <c r="AK152">
        <v>38</v>
      </c>
      <c r="AL152">
        <v>13070</v>
      </c>
      <c r="AM152" t="s">
        <v>553</v>
      </c>
      <c r="AN152" t="s">
        <v>1058</v>
      </c>
      <c r="AO152">
        <v>2304.6979999999999</v>
      </c>
      <c r="AR152" t="s">
        <v>118</v>
      </c>
      <c r="AS152" t="s">
        <v>119</v>
      </c>
      <c r="AT152" t="s">
        <v>213</v>
      </c>
      <c r="AU152" t="s">
        <v>552</v>
      </c>
      <c r="AV152" t="s">
        <v>48</v>
      </c>
      <c r="AW152">
        <v>1</v>
      </c>
      <c r="BB152">
        <v>0.78909090909090907</v>
      </c>
      <c r="BC152" t="s">
        <v>70</v>
      </c>
      <c r="BF152" t="s">
        <v>118</v>
      </c>
      <c r="BG152" t="s">
        <v>119</v>
      </c>
      <c r="BH152" t="s">
        <v>552</v>
      </c>
      <c r="BI152">
        <v>2306</v>
      </c>
      <c r="BJ152">
        <v>1</v>
      </c>
      <c r="BK152" t="s">
        <v>213</v>
      </c>
      <c r="BL152" t="s">
        <v>177</v>
      </c>
      <c r="BM152">
        <v>0.78909090909090907</v>
      </c>
      <c r="BN152" t="s">
        <v>70</v>
      </c>
      <c r="BO152" t="s">
        <v>191</v>
      </c>
      <c r="BP152">
        <v>2304.6979999999999</v>
      </c>
    </row>
    <row r="153" spans="1:68" ht="16.5">
      <c r="A153" s="126" t="str">
        <f t="shared" si="87"/>
        <v>동화운수</v>
      </c>
      <c r="B153" s="127" t="str">
        <f t="shared" si="88"/>
        <v>이구연</v>
      </c>
      <c r="C153" s="128" t="str">
        <f t="shared" si="89"/>
        <v>D</v>
      </c>
      <c r="D153" s="129">
        <f t="shared" si="90"/>
        <v>0.80709422263308761</v>
      </c>
      <c r="E153" s="130">
        <f t="shared" si="91"/>
        <v>2839</v>
      </c>
      <c r="F153" s="131" t="str">
        <f t="shared" si="92"/>
        <v>2-1</v>
      </c>
      <c r="G153" s="132" t="str">
        <f t="shared" si="93"/>
        <v>70바1820</v>
      </c>
      <c r="H153" s="133">
        <f t="shared" si="94"/>
        <v>2</v>
      </c>
      <c r="I153" s="134">
        <f t="shared" si="95"/>
        <v>5594.6940000000004</v>
      </c>
      <c r="J153" s="135">
        <f t="shared" si="96"/>
        <v>2.6681018407203074E-2</v>
      </c>
      <c r="K153" s="135">
        <f t="shared" si="97"/>
        <v>0.36094799655102427</v>
      </c>
      <c r="L153" s="135">
        <f t="shared" si="98"/>
        <v>0.11600276976721156</v>
      </c>
      <c r="M153" s="136">
        <f t="shared" si="99"/>
        <v>14.964</v>
      </c>
      <c r="N153" s="137">
        <f t="shared" si="100"/>
        <v>7.1263240710123937E-2</v>
      </c>
      <c r="O153" s="137">
        <f t="shared" si="101"/>
        <v>22.608263115286821</v>
      </c>
      <c r="P153" s="232">
        <f t="shared" si="102"/>
        <v>101</v>
      </c>
      <c r="Q153" s="233">
        <f t="shared" si="103"/>
        <v>4</v>
      </c>
      <c r="R153" s="233">
        <f t="shared" si="104"/>
        <v>1269</v>
      </c>
      <c r="T153">
        <v>507</v>
      </c>
      <c r="U153">
        <v>2839</v>
      </c>
      <c r="V153" t="s">
        <v>1059</v>
      </c>
      <c r="W153">
        <v>5612.9920000000002</v>
      </c>
      <c r="X153">
        <v>2786.8560000000002</v>
      </c>
      <c r="Y153">
        <v>2.0139999999999998</v>
      </c>
      <c r="Z153">
        <v>14.964</v>
      </c>
      <c r="AA153">
        <v>348.22628800000001</v>
      </c>
      <c r="AB153">
        <v>9.2910319999999995</v>
      </c>
      <c r="AC153">
        <v>125.691581</v>
      </c>
      <c r="AD153" s="1">
        <v>649</v>
      </c>
      <c r="AE153">
        <v>4</v>
      </c>
      <c r="AF153">
        <v>1269</v>
      </c>
      <c r="AG153">
        <v>70</v>
      </c>
      <c r="AH153">
        <v>16.118805999999999</v>
      </c>
      <c r="AI153">
        <v>306.8</v>
      </c>
      <c r="AJ153">
        <v>0</v>
      </c>
      <c r="AK153">
        <v>101</v>
      </c>
      <c r="AL153">
        <v>23798</v>
      </c>
      <c r="AM153" t="s">
        <v>1060</v>
      </c>
      <c r="AN153" t="s">
        <v>1061</v>
      </c>
      <c r="AO153">
        <v>5522.232</v>
      </c>
      <c r="AR153" t="s">
        <v>118</v>
      </c>
      <c r="AS153" t="s">
        <v>121</v>
      </c>
      <c r="AT153" t="s">
        <v>252</v>
      </c>
      <c r="AU153" t="s">
        <v>1059</v>
      </c>
      <c r="AV153" t="s">
        <v>48</v>
      </c>
      <c r="AW153">
        <v>2</v>
      </c>
      <c r="BB153">
        <v>0.80709422263308761</v>
      </c>
      <c r="BC153" t="s">
        <v>67</v>
      </c>
      <c r="BF153" t="s">
        <v>118</v>
      </c>
      <c r="BG153" t="s">
        <v>121</v>
      </c>
      <c r="BH153" t="s">
        <v>1059</v>
      </c>
      <c r="BI153">
        <v>2839</v>
      </c>
      <c r="BJ153">
        <v>2</v>
      </c>
      <c r="BK153" t="s">
        <v>252</v>
      </c>
      <c r="BL153" t="s">
        <v>273</v>
      </c>
      <c r="BM153">
        <v>0.80709422263308761</v>
      </c>
      <c r="BN153" t="s">
        <v>67</v>
      </c>
      <c r="BO153" t="s">
        <v>182</v>
      </c>
      <c r="BP153">
        <v>5594.6940000000004</v>
      </c>
    </row>
    <row r="154" spans="1:68" ht="16.5">
      <c r="A154" s="109" t="str">
        <f t="shared" si="87"/>
        <v>동화운수</v>
      </c>
      <c r="B154" s="110" t="str">
        <f t="shared" si="88"/>
        <v>이명철</v>
      </c>
      <c r="C154" s="111" t="str">
        <f t="shared" si="89"/>
        <v>D</v>
      </c>
      <c r="D154" s="112">
        <f t="shared" si="90"/>
        <v>0.80833333333333335</v>
      </c>
      <c r="E154" s="113">
        <f t="shared" si="91"/>
        <v>3862</v>
      </c>
      <c r="F154" s="114" t="str">
        <f t="shared" si="92"/>
        <v>45</v>
      </c>
      <c r="G154" s="115" t="str">
        <f t="shared" si="93"/>
        <v>70바1808</v>
      </c>
      <c r="H154" s="116">
        <f t="shared" si="94"/>
        <v>1</v>
      </c>
      <c r="I154" s="117">
        <f t="shared" si="95"/>
        <v>4769.9539999999997</v>
      </c>
      <c r="J154" s="118">
        <f t="shared" si="96"/>
        <v>4.6741939855509543E-3</v>
      </c>
      <c r="K154" s="118">
        <f t="shared" si="97"/>
        <v>0.33578403029646725</v>
      </c>
      <c r="L154" s="118">
        <f t="shared" si="98"/>
        <v>0.11677261457867309</v>
      </c>
      <c r="M154" s="119">
        <f t="shared" si="99"/>
        <v>13.340999999999999</v>
      </c>
      <c r="N154" s="120">
        <f t="shared" si="100"/>
        <v>0.25157475313179123</v>
      </c>
      <c r="O154" s="120">
        <f t="shared" si="101"/>
        <v>2.8511805354936337</v>
      </c>
      <c r="P154" s="234">
        <f t="shared" si="102"/>
        <v>0</v>
      </c>
      <c r="Q154" s="235">
        <f t="shared" si="103"/>
        <v>12</v>
      </c>
      <c r="R154" s="235">
        <f t="shared" si="104"/>
        <v>136</v>
      </c>
      <c r="T154">
        <v>507</v>
      </c>
      <c r="U154">
        <v>3862</v>
      </c>
      <c r="V154" t="s">
        <v>554</v>
      </c>
      <c r="W154">
        <v>4769.9539999999997</v>
      </c>
      <c r="X154">
        <v>2458.2620000000002</v>
      </c>
      <c r="Y154">
        <v>1.94</v>
      </c>
      <c r="Z154">
        <v>13.340999999999999</v>
      </c>
      <c r="AA154">
        <v>307.81991599999998</v>
      </c>
      <c r="AB154">
        <v>1.4388099999999999</v>
      </c>
      <c r="AC154">
        <v>103.361012</v>
      </c>
      <c r="AD154" s="1">
        <v>557</v>
      </c>
      <c r="AE154">
        <v>12</v>
      </c>
      <c r="AF154">
        <v>136</v>
      </c>
      <c r="AG154">
        <v>72</v>
      </c>
      <c r="AH154">
        <v>15.495922999999999</v>
      </c>
      <c r="AI154">
        <v>18.8</v>
      </c>
      <c r="AJ154">
        <v>0</v>
      </c>
      <c r="AK154">
        <v>0</v>
      </c>
      <c r="AL154">
        <v>0</v>
      </c>
      <c r="AM154" t="s">
        <v>555</v>
      </c>
      <c r="AN154" t="s">
        <v>1062</v>
      </c>
      <c r="AO154">
        <v>4769.9539999999997</v>
      </c>
      <c r="AR154" t="s">
        <v>118</v>
      </c>
      <c r="AS154" t="s">
        <v>122</v>
      </c>
      <c r="AT154" t="s">
        <v>262</v>
      </c>
      <c r="AU154" t="s">
        <v>554</v>
      </c>
      <c r="AV154" t="s">
        <v>48</v>
      </c>
      <c r="AW154">
        <v>1</v>
      </c>
      <c r="BB154">
        <v>0.80833333333333335</v>
      </c>
      <c r="BC154" t="s">
        <v>67</v>
      </c>
      <c r="BF154" t="s">
        <v>118</v>
      </c>
      <c r="BG154" t="s">
        <v>122</v>
      </c>
      <c r="BH154" t="s">
        <v>554</v>
      </c>
      <c r="BI154">
        <v>3862</v>
      </c>
      <c r="BJ154">
        <v>1</v>
      </c>
      <c r="BK154" t="s">
        <v>262</v>
      </c>
      <c r="BL154" t="s">
        <v>177</v>
      </c>
      <c r="BM154">
        <v>0.80833333333333335</v>
      </c>
      <c r="BN154" t="s">
        <v>67</v>
      </c>
      <c r="BO154" t="s">
        <v>182</v>
      </c>
      <c r="BP154">
        <v>4769.9539999999997</v>
      </c>
    </row>
    <row r="155" spans="1:68" ht="16.5">
      <c r="A155" s="126" t="str">
        <f t="shared" si="87"/>
        <v>동화운수</v>
      </c>
      <c r="B155" s="127" t="str">
        <f t="shared" si="88"/>
        <v>이명철B</v>
      </c>
      <c r="C155" s="128" t="str">
        <f t="shared" si="89"/>
        <v>D</v>
      </c>
      <c r="D155" s="129">
        <f t="shared" si="90"/>
        <v>0.80547908735097873</v>
      </c>
      <c r="E155" s="130">
        <f t="shared" si="91"/>
        <v>4034</v>
      </c>
      <c r="F155" s="131" t="str">
        <f t="shared" si="92"/>
        <v>2</v>
      </c>
      <c r="G155" s="132" t="str">
        <f t="shared" si="93"/>
        <v>70바1930</v>
      </c>
      <c r="H155" s="133">
        <f t="shared" si="94"/>
        <v>3</v>
      </c>
      <c r="I155" s="134">
        <f t="shared" si="95"/>
        <v>1495.2860000000001</v>
      </c>
      <c r="J155" s="135">
        <f t="shared" si="96"/>
        <v>3.0704667150828605E-2</v>
      </c>
      <c r="K155" s="135">
        <f t="shared" si="97"/>
        <v>0.39803241128454775</v>
      </c>
      <c r="L155" s="135">
        <f t="shared" si="98"/>
        <v>0.24543799647692816</v>
      </c>
      <c r="M155" s="136">
        <f t="shared" si="99"/>
        <v>15.364000000000001</v>
      </c>
      <c r="N155" s="137">
        <f t="shared" si="100"/>
        <v>0</v>
      </c>
      <c r="O155" s="137">
        <f t="shared" si="101"/>
        <v>27.419503693607776</v>
      </c>
      <c r="P155" s="232">
        <f t="shared" si="102"/>
        <v>16</v>
      </c>
      <c r="Q155" s="233">
        <f t="shared" si="103"/>
        <v>0</v>
      </c>
      <c r="R155" s="233">
        <f t="shared" si="104"/>
        <v>410</v>
      </c>
      <c r="T155">
        <v>507</v>
      </c>
      <c r="U155">
        <v>4034</v>
      </c>
      <c r="V155" t="s">
        <v>556</v>
      </c>
      <c r="W155">
        <v>1495.2860000000001</v>
      </c>
      <c r="X155">
        <v>818.23199999999997</v>
      </c>
      <c r="Y155">
        <v>1.827</v>
      </c>
      <c r="Z155">
        <v>15.364000000000001</v>
      </c>
      <c r="AA155">
        <v>108.542196</v>
      </c>
      <c r="AB155">
        <v>3.3327520000000002</v>
      </c>
      <c r="AC155">
        <v>43.203311999999997</v>
      </c>
      <c r="AD155" s="1">
        <v>367</v>
      </c>
      <c r="AE155">
        <v>0</v>
      </c>
      <c r="AF155">
        <v>410</v>
      </c>
      <c r="AG155">
        <v>72</v>
      </c>
      <c r="AH155">
        <v>13.77608</v>
      </c>
      <c r="AI155">
        <v>223.6</v>
      </c>
      <c r="AJ155">
        <v>0</v>
      </c>
      <c r="AK155">
        <v>16</v>
      </c>
      <c r="AL155">
        <v>2550</v>
      </c>
      <c r="AM155" t="s">
        <v>557</v>
      </c>
      <c r="AN155" t="s">
        <v>1063</v>
      </c>
      <c r="AO155">
        <v>1052.482</v>
      </c>
      <c r="AR155" t="s">
        <v>118</v>
      </c>
      <c r="AS155" t="s">
        <v>120</v>
      </c>
      <c r="AT155" t="s">
        <v>247</v>
      </c>
      <c r="AU155" t="s">
        <v>556</v>
      </c>
      <c r="AV155" t="s">
        <v>48</v>
      </c>
      <c r="AW155">
        <v>3</v>
      </c>
      <c r="BB155">
        <v>0.80547908735097873</v>
      </c>
      <c r="BC155" t="s">
        <v>67</v>
      </c>
      <c r="BF155" t="s">
        <v>118</v>
      </c>
      <c r="BG155" t="s">
        <v>120</v>
      </c>
      <c r="BH155" t="s">
        <v>556</v>
      </c>
      <c r="BI155">
        <v>4034</v>
      </c>
      <c r="BJ155">
        <v>3</v>
      </c>
      <c r="BK155" t="s">
        <v>247</v>
      </c>
      <c r="BL155" t="s">
        <v>240</v>
      </c>
      <c r="BM155">
        <v>0.80547908735097873</v>
      </c>
      <c r="BN155" t="s">
        <v>67</v>
      </c>
      <c r="BO155" t="s">
        <v>182</v>
      </c>
      <c r="BP155">
        <v>1495.2860000000001</v>
      </c>
    </row>
    <row r="156" spans="1:68" ht="16.5">
      <c r="A156" s="109" t="str">
        <f t="shared" si="87"/>
        <v>동화운수</v>
      </c>
      <c r="B156" s="110" t="str">
        <f t="shared" si="88"/>
        <v>이몽기</v>
      </c>
      <c r="C156" s="111" t="str">
        <f t="shared" si="89"/>
        <v>C</v>
      </c>
      <c r="D156" s="112">
        <f t="shared" si="90"/>
        <v>0.86925955183260384</v>
      </c>
      <c r="E156" s="113">
        <f t="shared" si="91"/>
        <v>3884</v>
      </c>
      <c r="F156" s="114" t="str">
        <f t="shared" si="92"/>
        <v>45</v>
      </c>
      <c r="G156" s="115" t="str">
        <f t="shared" si="93"/>
        <v>70바1818</v>
      </c>
      <c r="H156" s="116">
        <f t="shared" si="94"/>
        <v>2</v>
      </c>
      <c r="I156" s="117">
        <f t="shared" si="95"/>
        <v>2590.319</v>
      </c>
      <c r="J156" s="118">
        <f t="shared" si="96"/>
        <v>1.7761156395245666E-2</v>
      </c>
      <c r="K156" s="118">
        <f t="shared" si="97"/>
        <v>0.3559442768507724</v>
      </c>
      <c r="L156" s="118">
        <f t="shared" si="98"/>
        <v>0.11813216827734345</v>
      </c>
      <c r="M156" s="119">
        <f t="shared" si="99"/>
        <v>13.714</v>
      </c>
      <c r="N156" s="120">
        <f t="shared" si="100"/>
        <v>0.1158158512522975</v>
      </c>
      <c r="O156" s="120">
        <f t="shared" si="101"/>
        <v>11.774611543983578</v>
      </c>
      <c r="P156" s="234">
        <f t="shared" si="102"/>
        <v>1</v>
      </c>
      <c r="Q156" s="235">
        <f t="shared" si="103"/>
        <v>3</v>
      </c>
      <c r="R156" s="235">
        <f t="shared" si="104"/>
        <v>305</v>
      </c>
      <c r="T156">
        <v>507</v>
      </c>
      <c r="U156">
        <v>3884</v>
      </c>
      <c r="V156" t="s">
        <v>558</v>
      </c>
      <c r="W156">
        <v>2590.319</v>
      </c>
      <c r="X156">
        <v>1295.558</v>
      </c>
      <c r="Y156">
        <v>1.9990000000000001</v>
      </c>
      <c r="Z156">
        <v>13.714</v>
      </c>
      <c r="AA156">
        <v>168.013835</v>
      </c>
      <c r="AB156">
        <v>2.9841199999999999</v>
      </c>
      <c r="AC156">
        <v>59.803562999999997</v>
      </c>
      <c r="AD156" s="1">
        <v>306</v>
      </c>
      <c r="AE156">
        <v>3</v>
      </c>
      <c r="AF156">
        <v>305</v>
      </c>
      <c r="AG156">
        <v>70</v>
      </c>
      <c r="AH156">
        <v>15.417294999999999</v>
      </c>
      <c r="AI156">
        <v>52.9</v>
      </c>
      <c r="AJ156">
        <v>0</v>
      </c>
      <c r="AK156">
        <v>1</v>
      </c>
      <c r="AL156">
        <v>536</v>
      </c>
      <c r="AM156" t="s">
        <v>559</v>
      </c>
      <c r="AN156" t="s">
        <v>1064</v>
      </c>
      <c r="AO156">
        <v>2494.473</v>
      </c>
      <c r="AR156" t="s">
        <v>118</v>
      </c>
      <c r="AS156" t="s">
        <v>122</v>
      </c>
      <c r="AT156" t="s">
        <v>265</v>
      </c>
      <c r="AU156" t="s">
        <v>558</v>
      </c>
      <c r="AV156" t="s">
        <v>48</v>
      </c>
      <c r="AW156">
        <v>2</v>
      </c>
      <c r="BB156">
        <v>0.86925955183260384</v>
      </c>
      <c r="BC156" t="s">
        <v>69</v>
      </c>
      <c r="BF156" t="s">
        <v>118</v>
      </c>
      <c r="BG156" t="s">
        <v>122</v>
      </c>
      <c r="BH156" t="s">
        <v>558</v>
      </c>
      <c r="BI156">
        <v>3884</v>
      </c>
      <c r="BJ156">
        <v>2</v>
      </c>
      <c r="BK156" t="s">
        <v>265</v>
      </c>
      <c r="BL156" t="s">
        <v>292</v>
      </c>
      <c r="BM156">
        <v>0.86925955183260384</v>
      </c>
      <c r="BN156" t="s">
        <v>69</v>
      </c>
      <c r="BO156" t="s">
        <v>180</v>
      </c>
      <c r="BP156">
        <v>2590.319</v>
      </c>
    </row>
    <row r="157" spans="1:68" ht="16.5">
      <c r="A157" s="126" t="str">
        <f t="shared" si="87"/>
        <v>동화운수</v>
      </c>
      <c r="B157" s="127" t="str">
        <f t="shared" si="88"/>
        <v>이민경</v>
      </c>
      <c r="C157" s="128" t="str">
        <f t="shared" si="89"/>
        <v>F</v>
      </c>
      <c r="D157" s="129">
        <f t="shared" si="90"/>
        <v>0.77347826086956528</v>
      </c>
      <c r="E157" s="130">
        <f t="shared" si="91"/>
        <v>4595</v>
      </c>
      <c r="F157" s="131" t="str">
        <f t="shared" si="92"/>
        <v>45</v>
      </c>
      <c r="G157" s="132" t="str">
        <f t="shared" si="93"/>
        <v>70바1818</v>
      </c>
      <c r="H157" s="133">
        <f t="shared" si="94"/>
        <v>1</v>
      </c>
      <c r="I157" s="134">
        <f t="shared" si="95"/>
        <v>2282.0990000000002</v>
      </c>
      <c r="J157" s="135">
        <f t="shared" si="96"/>
        <v>1.2968226066989353E-2</v>
      </c>
      <c r="K157" s="135">
        <f t="shared" si="97"/>
        <v>0.35779946354957531</v>
      </c>
      <c r="L157" s="135">
        <f t="shared" si="98"/>
        <v>0.21164725982527488</v>
      </c>
      <c r="M157" s="136">
        <f t="shared" si="99"/>
        <v>17.393999999999998</v>
      </c>
      <c r="N157" s="137">
        <f t="shared" si="100"/>
        <v>0.1314579253573136</v>
      </c>
      <c r="O157" s="137">
        <f t="shared" si="101"/>
        <v>20.069243271216539</v>
      </c>
      <c r="P157" s="232">
        <f t="shared" si="102"/>
        <v>0</v>
      </c>
      <c r="Q157" s="233">
        <f t="shared" si="103"/>
        <v>3</v>
      </c>
      <c r="R157" s="233">
        <f t="shared" si="104"/>
        <v>458</v>
      </c>
      <c r="T157">
        <v>507</v>
      </c>
      <c r="U157">
        <v>4595</v>
      </c>
      <c r="V157" t="s">
        <v>560</v>
      </c>
      <c r="W157">
        <v>2282.0990000000002</v>
      </c>
      <c r="X157">
        <v>1282.7</v>
      </c>
      <c r="Y157">
        <v>1.7789999999999999</v>
      </c>
      <c r="Z157">
        <v>17.393999999999998</v>
      </c>
      <c r="AA157">
        <v>140.40440000000001</v>
      </c>
      <c r="AB157">
        <v>1.8207960000000001</v>
      </c>
      <c r="AC157">
        <v>50.236618999999997</v>
      </c>
      <c r="AD157" s="1">
        <v>483</v>
      </c>
      <c r="AE157">
        <v>3</v>
      </c>
      <c r="AF157">
        <v>458</v>
      </c>
      <c r="AG157">
        <v>69</v>
      </c>
      <c r="AH157">
        <v>16.253757</v>
      </c>
      <c r="AI157">
        <v>70.400000000000006</v>
      </c>
      <c r="AJ157">
        <v>0</v>
      </c>
      <c r="AK157">
        <v>0</v>
      </c>
      <c r="AL157">
        <v>0</v>
      </c>
      <c r="AM157" t="s">
        <v>561</v>
      </c>
      <c r="AN157" t="s">
        <v>1065</v>
      </c>
      <c r="AO157">
        <v>2282.0990000000002</v>
      </c>
      <c r="AR157" t="s">
        <v>118</v>
      </c>
      <c r="AS157" t="s">
        <v>122</v>
      </c>
      <c r="AT157" t="s">
        <v>265</v>
      </c>
      <c r="AU157" t="s">
        <v>560</v>
      </c>
      <c r="AV157" t="s">
        <v>48</v>
      </c>
      <c r="AW157">
        <v>1</v>
      </c>
      <c r="BB157">
        <v>0.77347826086956528</v>
      </c>
      <c r="BC157" t="s">
        <v>70</v>
      </c>
      <c r="BF157" t="s">
        <v>118</v>
      </c>
      <c r="BG157" t="s">
        <v>122</v>
      </c>
      <c r="BH157" t="s">
        <v>560</v>
      </c>
      <c r="BI157">
        <v>4595</v>
      </c>
      <c r="BJ157">
        <v>1</v>
      </c>
      <c r="BK157" t="s">
        <v>265</v>
      </c>
      <c r="BL157" t="s">
        <v>177</v>
      </c>
      <c r="BM157">
        <v>0.77347826086956528</v>
      </c>
      <c r="BN157" t="s">
        <v>70</v>
      </c>
      <c r="BO157" t="s">
        <v>191</v>
      </c>
      <c r="BP157">
        <v>2282.0990000000002</v>
      </c>
    </row>
    <row r="158" spans="1:68" ht="16.5">
      <c r="A158" s="109" t="str">
        <f t="shared" si="87"/>
        <v>동화운수</v>
      </c>
      <c r="B158" s="110" t="str">
        <f t="shared" si="88"/>
        <v>이민우</v>
      </c>
      <c r="C158" s="111" t="str">
        <f t="shared" si="89"/>
        <v>C</v>
      </c>
      <c r="D158" s="112">
        <f t="shared" si="90"/>
        <v>0.85519999999999996</v>
      </c>
      <c r="E158" s="113">
        <f t="shared" si="91"/>
        <v>78</v>
      </c>
      <c r="F158" s="114" t="str">
        <f t="shared" si="92"/>
        <v>10</v>
      </c>
      <c r="G158" s="115" t="str">
        <f t="shared" si="93"/>
        <v>70바1807</v>
      </c>
      <c r="H158" s="116">
        <f t="shared" si="94"/>
        <v>1</v>
      </c>
      <c r="I158" s="117">
        <f t="shared" si="95"/>
        <v>2357.8040000000001</v>
      </c>
      <c r="J158" s="118">
        <f t="shared" si="96"/>
        <v>9.316124663905018E-3</v>
      </c>
      <c r="K158" s="118">
        <f t="shared" si="97"/>
        <v>0.34155464771298844</v>
      </c>
      <c r="L158" s="118">
        <f t="shared" si="98"/>
        <v>8.4400569343338117E-2</v>
      </c>
      <c r="M158" s="119">
        <f t="shared" si="99"/>
        <v>12.428000000000001</v>
      </c>
      <c r="N158" s="120">
        <f t="shared" si="100"/>
        <v>1.3147827385143125</v>
      </c>
      <c r="O158" s="120">
        <f t="shared" si="101"/>
        <v>18.025247221567188</v>
      </c>
      <c r="P158" s="234">
        <f t="shared" si="102"/>
        <v>3</v>
      </c>
      <c r="Q158" s="235">
        <f t="shared" si="103"/>
        <v>31</v>
      </c>
      <c r="R158" s="235">
        <f t="shared" si="104"/>
        <v>425</v>
      </c>
      <c r="T158">
        <v>507</v>
      </c>
      <c r="U158">
        <v>78</v>
      </c>
      <c r="V158" t="s">
        <v>820</v>
      </c>
      <c r="W158">
        <v>2357.8040000000001</v>
      </c>
      <c r="X158">
        <v>1102.8530000000001</v>
      </c>
      <c r="Y158">
        <v>2.1379999999999999</v>
      </c>
      <c r="Z158">
        <v>12.428000000000001</v>
      </c>
      <c r="AA158">
        <v>146.89820599999999</v>
      </c>
      <c r="AB158">
        <v>1.368522</v>
      </c>
      <c r="AC158">
        <v>50.173765000000003</v>
      </c>
      <c r="AD158" s="1">
        <v>199</v>
      </c>
      <c r="AE158">
        <v>31</v>
      </c>
      <c r="AF158">
        <v>425</v>
      </c>
      <c r="AG158">
        <v>65</v>
      </c>
      <c r="AH158">
        <v>16.050597</v>
      </c>
      <c r="AI158">
        <v>16.7</v>
      </c>
      <c r="AJ158">
        <v>0</v>
      </c>
      <c r="AK158">
        <v>3</v>
      </c>
      <c r="AL158">
        <v>2170</v>
      </c>
      <c r="AM158" t="s">
        <v>821</v>
      </c>
      <c r="AN158" t="s">
        <v>1066</v>
      </c>
      <c r="AO158">
        <v>2357.8040000000001</v>
      </c>
      <c r="AR158" t="s">
        <v>118</v>
      </c>
      <c r="AS158" t="s">
        <v>119</v>
      </c>
      <c r="AT158" t="s">
        <v>798</v>
      </c>
      <c r="AU158" t="s">
        <v>820</v>
      </c>
      <c r="AV158" t="s">
        <v>48</v>
      </c>
      <c r="AW158">
        <v>1</v>
      </c>
      <c r="BB158">
        <v>0.85519999999999996</v>
      </c>
      <c r="BC158" t="s">
        <v>69</v>
      </c>
      <c r="BF158" t="s">
        <v>118</v>
      </c>
      <c r="BG158" t="s">
        <v>119</v>
      </c>
      <c r="BH158" t="s">
        <v>820</v>
      </c>
      <c r="BI158">
        <v>78</v>
      </c>
      <c r="BJ158">
        <v>1</v>
      </c>
      <c r="BK158" t="s">
        <v>798</v>
      </c>
      <c r="BL158" t="s">
        <v>177</v>
      </c>
      <c r="BM158">
        <v>0.85519999999999996</v>
      </c>
      <c r="BN158" t="s">
        <v>69</v>
      </c>
      <c r="BO158" t="s">
        <v>180</v>
      </c>
      <c r="BP158">
        <v>2357.8040000000001</v>
      </c>
    </row>
    <row r="159" spans="1:68" ht="16.5">
      <c r="A159" s="126" t="str">
        <f t="shared" si="87"/>
        <v>동화운수</v>
      </c>
      <c r="B159" s="127" t="str">
        <f t="shared" si="88"/>
        <v>이상덕</v>
      </c>
      <c r="C159" s="128" t="str">
        <f t="shared" si="89"/>
        <v>F</v>
      </c>
      <c r="D159" s="129">
        <f t="shared" si="90"/>
        <v>0.73599999999999999</v>
      </c>
      <c r="E159" s="130">
        <f t="shared" si="91"/>
        <v>2004</v>
      </c>
      <c r="F159" s="131" t="str">
        <f t="shared" si="92"/>
        <v>10</v>
      </c>
      <c r="G159" s="132" t="str">
        <f t="shared" si="93"/>
        <v>70바1928</v>
      </c>
      <c r="H159" s="133">
        <f t="shared" si="94"/>
        <v>1</v>
      </c>
      <c r="I159" s="134">
        <f t="shared" si="95"/>
        <v>4651.8459999999995</v>
      </c>
      <c r="J159" s="135">
        <f t="shared" si="96"/>
        <v>8.5566255955494518E-3</v>
      </c>
      <c r="K159" s="135">
        <f t="shared" si="97"/>
        <v>0.3603280872584958</v>
      </c>
      <c r="L159" s="135">
        <f t="shared" si="98"/>
        <v>0.10404471687153875</v>
      </c>
      <c r="M159" s="136">
        <f t="shared" si="99"/>
        <v>18.593</v>
      </c>
      <c r="N159" s="137">
        <f t="shared" si="100"/>
        <v>4.2993684657660639E-2</v>
      </c>
      <c r="O159" s="137">
        <f t="shared" si="101"/>
        <v>0.9888547471261947</v>
      </c>
      <c r="P159" s="232">
        <f t="shared" si="102"/>
        <v>106</v>
      </c>
      <c r="Q159" s="233">
        <f t="shared" si="103"/>
        <v>2</v>
      </c>
      <c r="R159" s="233">
        <f t="shared" si="104"/>
        <v>46</v>
      </c>
      <c r="T159">
        <v>507</v>
      </c>
      <c r="U159">
        <v>2004</v>
      </c>
      <c r="V159" t="s">
        <v>562</v>
      </c>
      <c r="W159">
        <v>4651.8459999999995</v>
      </c>
      <c r="X159">
        <v>2528.1460000000002</v>
      </c>
      <c r="Y159">
        <v>1.84</v>
      </c>
      <c r="Z159">
        <v>18.593</v>
      </c>
      <c r="AA159">
        <v>323.97771399999999</v>
      </c>
      <c r="AB159">
        <v>2.7721559999999998</v>
      </c>
      <c r="AC159">
        <v>116.73827</v>
      </c>
      <c r="AD159" s="1">
        <v>484</v>
      </c>
      <c r="AE159">
        <v>2</v>
      </c>
      <c r="AF159">
        <v>46</v>
      </c>
      <c r="AG159">
        <v>72</v>
      </c>
      <c r="AH159">
        <v>14.358537</v>
      </c>
      <c r="AI159">
        <v>151.19999999999999</v>
      </c>
      <c r="AJ159">
        <v>0</v>
      </c>
      <c r="AK159">
        <v>106</v>
      </c>
      <c r="AL159">
        <v>26176</v>
      </c>
      <c r="AM159" t="s">
        <v>563</v>
      </c>
      <c r="AN159" t="s">
        <v>1067</v>
      </c>
      <c r="AO159">
        <v>4651.8459999999995</v>
      </c>
      <c r="AR159" t="s">
        <v>118</v>
      </c>
      <c r="AS159" t="s">
        <v>119</v>
      </c>
      <c r="AT159" t="s">
        <v>209</v>
      </c>
      <c r="AU159" t="s">
        <v>562</v>
      </c>
      <c r="AV159" t="s">
        <v>48</v>
      </c>
      <c r="AW159">
        <v>1</v>
      </c>
      <c r="BB159">
        <v>0.73599999999999999</v>
      </c>
      <c r="BC159" t="s">
        <v>70</v>
      </c>
      <c r="BF159" t="s">
        <v>118</v>
      </c>
      <c r="BG159" t="s">
        <v>119</v>
      </c>
      <c r="BH159" t="s">
        <v>562</v>
      </c>
      <c r="BI159">
        <v>2004</v>
      </c>
      <c r="BJ159">
        <v>1</v>
      </c>
      <c r="BK159" t="s">
        <v>209</v>
      </c>
      <c r="BL159" t="s">
        <v>177</v>
      </c>
      <c r="BM159">
        <v>0.73599999999999999</v>
      </c>
      <c r="BN159" t="s">
        <v>70</v>
      </c>
      <c r="BO159" t="s">
        <v>191</v>
      </c>
      <c r="BP159">
        <v>4651.8459999999995</v>
      </c>
    </row>
    <row r="160" spans="1:68" ht="16.5">
      <c r="A160" s="109" t="str">
        <f t="shared" si="87"/>
        <v>동화운수</v>
      </c>
      <c r="B160" s="110" t="str">
        <f t="shared" si="88"/>
        <v>이상옥</v>
      </c>
      <c r="C160" s="111" t="str">
        <f t="shared" si="89"/>
        <v>F</v>
      </c>
      <c r="D160" s="112">
        <f t="shared" si="90"/>
        <v>0.7710238053538232</v>
      </c>
      <c r="E160" s="113">
        <f t="shared" si="91"/>
        <v>2579</v>
      </c>
      <c r="F160" s="114" t="str">
        <f t="shared" si="92"/>
        <v>45</v>
      </c>
      <c r="G160" s="115" t="str">
        <f t="shared" si="93"/>
        <v>70바1889</v>
      </c>
      <c r="H160" s="116">
        <f t="shared" si="94"/>
        <v>11</v>
      </c>
      <c r="I160" s="117">
        <f t="shared" si="95"/>
        <v>2145.7190000000001</v>
      </c>
      <c r="J160" s="118">
        <f t="shared" si="96"/>
        <v>8.5564343034088552E-3</v>
      </c>
      <c r="K160" s="118">
        <f t="shared" si="97"/>
        <v>0.35002030350757063</v>
      </c>
      <c r="L160" s="118">
        <f t="shared" si="98"/>
        <v>0.18222330137357221</v>
      </c>
      <c r="M160" s="119">
        <f t="shared" si="99"/>
        <v>16.257000000000001</v>
      </c>
      <c r="N160" s="120">
        <f t="shared" si="100"/>
        <v>4.6604424903726911E-2</v>
      </c>
      <c r="O160" s="120">
        <f t="shared" si="101"/>
        <v>13.794909771503164</v>
      </c>
      <c r="P160" s="234">
        <f t="shared" si="102"/>
        <v>0</v>
      </c>
      <c r="Q160" s="235">
        <f t="shared" si="103"/>
        <v>1</v>
      </c>
      <c r="R160" s="235">
        <f t="shared" si="104"/>
        <v>296</v>
      </c>
      <c r="T160">
        <v>507</v>
      </c>
      <c r="U160">
        <v>2579</v>
      </c>
      <c r="V160" t="s">
        <v>564</v>
      </c>
      <c r="W160">
        <v>2145.7190000000001</v>
      </c>
      <c r="X160">
        <v>1149.761</v>
      </c>
      <c r="Y160">
        <v>1.8660000000000001</v>
      </c>
      <c r="Z160">
        <v>16.257000000000001</v>
      </c>
      <c r="AA160">
        <v>131.83190099999999</v>
      </c>
      <c r="AB160">
        <v>1.1280110000000001</v>
      </c>
      <c r="AC160">
        <v>46.143841999999999</v>
      </c>
      <c r="AD160" s="1">
        <v>391</v>
      </c>
      <c r="AE160">
        <v>1</v>
      </c>
      <c r="AF160">
        <v>296</v>
      </c>
      <c r="AG160">
        <v>73</v>
      </c>
      <c r="AH160">
        <v>16.276174000000001</v>
      </c>
      <c r="AI160">
        <v>259</v>
      </c>
      <c r="AJ160">
        <v>0</v>
      </c>
      <c r="AK160">
        <v>0</v>
      </c>
      <c r="AL160">
        <v>0</v>
      </c>
      <c r="AM160" t="s">
        <v>565</v>
      </c>
      <c r="AN160" t="s">
        <v>1068</v>
      </c>
      <c r="AO160">
        <v>482.34899999999999</v>
      </c>
      <c r="AR160" t="s">
        <v>118</v>
      </c>
      <c r="AS160" t="s">
        <v>122</v>
      </c>
      <c r="AT160" t="s">
        <v>286</v>
      </c>
      <c r="AU160" t="s">
        <v>564</v>
      </c>
      <c r="AV160" t="s">
        <v>48</v>
      </c>
      <c r="AW160">
        <v>11</v>
      </c>
      <c r="BB160">
        <v>0.7710238053538232</v>
      </c>
      <c r="BC160" t="s">
        <v>70</v>
      </c>
      <c r="BF160" t="s">
        <v>118</v>
      </c>
      <c r="BG160" t="s">
        <v>122</v>
      </c>
      <c r="BH160" t="s">
        <v>564</v>
      </c>
      <c r="BI160">
        <v>2579</v>
      </c>
      <c r="BJ160">
        <v>11</v>
      </c>
      <c r="BK160" t="s">
        <v>286</v>
      </c>
      <c r="BL160" t="s">
        <v>272</v>
      </c>
      <c r="BM160">
        <v>0.7710238053538232</v>
      </c>
      <c r="BN160" t="s">
        <v>70</v>
      </c>
      <c r="BO160" t="s">
        <v>191</v>
      </c>
      <c r="BP160">
        <v>2145.7190000000001</v>
      </c>
    </row>
    <row r="161" spans="1:68" ht="16.5">
      <c r="A161" s="126" t="str">
        <f t="shared" si="87"/>
        <v>동화운수</v>
      </c>
      <c r="B161" s="127" t="str">
        <f t="shared" si="88"/>
        <v>이선우</v>
      </c>
      <c r="C161" s="128" t="str">
        <f t="shared" si="89"/>
        <v>F</v>
      </c>
      <c r="D161" s="129">
        <f t="shared" si="90"/>
        <v>0.75708333333333333</v>
      </c>
      <c r="E161" s="130">
        <f t="shared" si="91"/>
        <v>8355</v>
      </c>
      <c r="F161" s="131" t="str">
        <f t="shared" si="92"/>
        <v>2</v>
      </c>
      <c r="G161" s="132" t="str">
        <f t="shared" si="93"/>
        <v>70바1845</v>
      </c>
      <c r="H161" s="133">
        <f t="shared" si="94"/>
        <v>1</v>
      </c>
      <c r="I161" s="134">
        <f t="shared" si="95"/>
        <v>4337.2219999999998</v>
      </c>
      <c r="J161" s="135">
        <f t="shared" si="96"/>
        <v>2.3234227607916106E-2</v>
      </c>
      <c r="K161" s="135">
        <f t="shared" si="97"/>
        <v>0.35215880886129203</v>
      </c>
      <c r="L161" s="135">
        <f t="shared" si="98"/>
        <v>0.15586013351403272</v>
      </c>
      <c r="M161" s="136">
        <f t="shared" si="99"/>
        <v>14.878</v>
      </c>
      <c r="N161" s="137">
        <f t="shared" si="100"/>
        <v>4.6112465536696075E-2</v>
      </c>
      <c r="O161" s="137">
        <f t="shared" si="101"/>
        <v>7.5624443480181558</v>
      </c>
      <c r="P161" s="232">
        <f t="shared" si="102"/>
        <v>14</v>
      </c>
      <c r="Q161" s="233">
        <f t="shared" si="103"/>
        <v>2</v>
      </c>
      <c r="R161" s="233">
        <f t="shared" si="104"/>
        <v>328</v>
      </c>
      <c r="T161">
        <v>507</v>
      </c>
      <c r="U161">
        <v>8355</v>
      </c>
      <c r="V161" t="s">
        <v>566</v>
      </c>
      <c r="W161">
        <v>4337.2219999999998</v>
      </c>
      <c r="X161">
        <v>2386.66</v>
      </c>
      <c r="Y161">
        <v>1.8169999999999999</v>
      </c>
      <c r="Z161">
        <v>14.878</v>
      </c>
      <c r="AA161">
        <v>293.43269400000003</v>
      </c>
      <c r="AB161">
        <v>6.8176819999999996</v>
      </c>
      <c r="AC161">
        <v>103.334908</v>
      </c>
      <c r="AD161" s="1">
        <v>676</v>
      </c>
      <c r="AE161">
        <v>2</v>
      </c>
      <c r="AF161">
        <v>328</v>
      </c>
      <c r="AG161">
        <v>71</v>
      </c>
      <c r="AH161">
        <v>14.780977</v>
      </c>
      <c r="AI161">
        <v>416.2</v>
      </c>
      <c r="AJ161">
        <v>0</v>
      </c>
      <c r="AK161">
        <v>14</v>
      </c>
      <c r="AL161">
        <v>1426</v>
      </c>
      <c r="AM161" t="s">
        <v>567</v>
      </c>
      <c r="AN161" t="s">
        <v>1069</v>
      </c>
      <c r="AO161">
        <v>4337.2219999999998</v>
      </c>
      <c r="AR161" t="s">
        <v>118</v>
      </c>
      <c r="AS161" t="s">
        <v>120</v>
      </c>
      <c r="AT161" t="s">
        <v>221</v>
      </c>
      <c r="AU161" t="s">
        <v>566</v>
      </c>
      <c r="AV161" t="s">
        <v>48</v>
      </c>
      <c r="AW161">
        <v>1</v>
      </c>
      <c r="BB161">
        <v>0.75708333333333333</v>
      </c>
      <c r="BC161" t="s">
        <v>70</v>
      </c>
      <c r="BF161" t="s">
        <v>118</v>
      </c>
      <c r="BG161" t="s">
        <v>120</v>
      </c>
      <c r="BH161" t="s">
        <v>566</v>
      </c>
      <c r="BI161">
        <v>8355</v>
      </c>
      <c r="BJ161">
        <v>1</v>
      </c>
      <c r="BK161" t="s">
        <v>221</v>
      </c>
      <c r="BL161" t="s">
        <v>177</v>
      </c>
      <c r="BM161">
        <v>0.75708333333333333</v>
      </c>
      <c r="BN161" t="s">
        <v>70</v>
      </c>
      <c r="BO161" t="s">
        <v>191</v>
      </c>
      <c r="BP161">
        <v>4337.2219999999998</v>
      </c>
    </row>
    <row r="162" spans="1:68" ht="16.5">
      <c r="A162" s="109" t="str">
        <f t="shared" si="87"/>
        <v>동화운수</v>
      </c>
      <c r="B162" s="110" t="str">
        <f t="shared" si="88"/>
        <v>이성재</v>
      </c>
      <c r="C162" s="111" t="str">
        <f t="shared" si="89"/>
        <v>F</v>
      </c>
      <c r="D162" s="112">
        <f t="shared" si="90"/>
        <v>0.73899753075795194</v>
      </c>
      <c r="E162" s="113">
        <f t="shared" si="91"/>
        <v>2744</v>
      </c>
      <c r="F162" s="114" t="str">
        <f t="shared" si="92"/>
        <v>45</v>
      </c>
      <c r="G162" s="115" t="str">
        <f t="shared" si="93"/>
        <v>70바1822</v>
      </c>
      <c r="H162" s="116">
        <f t="shared" si="94"/>
        <v>2</v>
      </c>
      <c r="I162" s="117">
        <f t="shared" si="95"/>
        <v>2318.181</v>
      </c>
      <c r="J162" s="118">
        <f t="shared" si="96"/>
        <v>6.5323753597074903E-3</v>
      </c>
      <c r="K162" s="118">
        <f t="shared" si="97"/>
        <v>0.36954978166446628</v>
      </c>
      <c r="L162" s="118">
        <f t="shared" si="98"/>
        <v>0.24156871271052605</v>
      </c>
      <c r="M162" s="119">
        <f t="shared" si="99"/>
        <v>15.361000000000001</v>
      </c>
      <c r="N162" s="120">
        <f t="shared" si="100"/>
        <v>8.6274540253759302E-2</v>
      </c>
      <c r="O162" s="120">
        <f t="shared" si="101"/>
        <v>22.086282304962381</v>
      </c>
      <c r="P162" s="234">
        <f t="shared" si="102"/>
        <v>7</v>
      </c>
      <c r="Q162" s="235">
        <f t="shared" si="103"/>
        <v>2</v>
      </c>
      <c r="R162" s="235">
        <f t="shared" si="104"/>
        <v>512</v>
      </c>
      <c r="T162">
        <v>507</v>
      </c>
      <c r="U162">
        <v>2744</v>
      </c>
      <c r="V162" t="s">
        <v>568</v>
      </c>
      <c r="W162">
        <v>2318.181</v>
      </c>
      <c r="X162">
        <v>1303.57</v>
      </c>
      <c r="Y162">
        <v>1.778</v>
      </c>
      <c r="Z162">
        <v>15.361000000000001</v>
      </c>
      <c r="AA162">
        <v>156.77773300000001</v>
      </c>
      <c r="AB162">
        <v>1.0241309999999999</v>
      </c>
      <c r="AC162">
        <v>57.937176999999998</v>
      </c>
      <c r="AD162" s="1">
        <v>560</v>
      </c>
      <c r="AE162">
        <v>2</v>
      </c>
      <c r="AF162">
        <v>512</v>
      </c>
      <c r="AG162">
        <v>71</v>
      </c>
      <c r="AH162">
        <v>14.786417</v>
      </c>
      <c r="AI162">
        <v>186.4</v>
      </c>
      <c r="AJ162">
        <v>0</v>
      </c>
      <c r="AK162">
        <v>7</v>
      </c>
      <c r="AL162">
        <v>1205</v>
      </c>
      <c r="AM162" t="s">
        <v>569</v>
      </c>
      <c r="AN162" t="s">
        <v>1070</v>
      </c>
      <c r="AO162">
        <v>2163.123</v>
      </c>
      <c r="AR162" t="s">
        <v>118</v>
      </c>
      <c r="AS162" t="s">
        <v>122</v>
      </c>
      <c r="AT162" t="s">
        <v>267</v>
      </c>
      <c r="AU162" t="s">
        <v>568</v>
      </c>
      <c r="AV162" t="s">
        <v>48</v>
      </c>
      <c r="AW162">
        <v>2</v>
      </c>
      <c r="BB162">
        <v>0.73899753075795194</v>
      </c>
      <c r="BC162" t="s">
        <v>70</v>
      </c>
      <c r="BF162" t="s">
        <v>118</v>
      </c>
      <c r="BG162" t="s">
        <v>122</v>
      </c>
      <c r="BH162" t="s">
        <v>568</v>
      </c>
      <c r="BI162">
        <v>2744</v>
      </c>
      <c r="BJ162">
        <v>2</v>
      </c>
      <c r="BK162" t="s">
        <v>267</v>
      </c>
      <c r="BL162" t="s">
        <v>269</v>
      </c>
      <c r="BM162">
        <v>0.73899753075795194</v>
      </c>
      <c r="BN162" t="s">
        <v>70</v>
      </c>
      <c r="BO162" t="s">
        <v>191</v>
      </c>
      <c r="BP162">
        <v>2318.181</v>
      </c>
    </row>
    <row r="163" spans="1:68" ht="16.5">
      <c r="A163" s="126" t="str">
        <f t="shared" si="87"/>
        <v>동화운수</v>
      </c>
      <c r="B163" s="127" t="str">
        <f t="shared" si="88"/>
        <v>이영균</v>
      </c>
      <c r="C163" s="128" t="str">
        <f t="shared" si="89"/>
        <v>C</v>
      </c>
      <c r="D163" s="129">
        <f t="shared" si="90"/>
        <v>0.8797791938589945</v>
      </c>
      <c r="E163" s="130">
        <f t="shared" si="91"/>
        <v>4578</v>
      </c>
      <c r="F163" s="131" t="str">
        <f t="shared" si="92"/>
        <v>45</v>
      </c>
      <c r="G163" s="132" t="str">
        <f t="shared" si="93"/>
        <v>70바1810</v>
      </c>
      <c r="H163" s="133">
        <f t="shared" si="94"/>
        <v>2</v>
      </c>
      <c r="I163" s="134">
        <f t="shared" si="95"/>
        <v>3730.9850000000001</v>
      </c>
      <c r="J163" s="135">
        <f t="shared" si="96"/>
        <v>1.3735526462679998E-2</v>
      </c>
      <c r="K163" s="135">
        <f t="shared" si="97"/>
        <v>0.3179901560900823</v>
      </c>
      <c r="L163" s="135">
        <f t="shared" si="98"/>
        <v>0.13642509953805765</v>
      </c>
      <c r="M163" s="136">
        <f t="shared" si="99"/>
        <v>10.840999999999999</v>
      </c>
      <c r="N163" s="137">
        <f t="shared" si="100"/>
        <v>0.21442058866492361</v>
      </c>
      <c r="O163" s="137">
        <f t="shared" si="101"/>
        <v>4.7440555242114346</v>
      </c>
      <c r="P163" s="232">
        <f t="shared" si="102"/>
        <v>0</v>
      </c>
      <c r="Q163" s="233">
        <f t="shared" si="103"/>
        <v>8</v>
      </c>
      <c r="R163" s="233">
        <f t="shared" si="104"/>
        <v>177</v>
      </c>
      <c r="T163">
        <v>507</v>
      </c>
      <c r="U163">
        <v>4578</v>
      </c>
      <c r="V163" t="s">
        <v>570</v>
      </c>
      <c r="W163">
        <v>3730.9850000000001</v>
      </c>
      <c r="X163">
        <v>1696.454</v>
      </c>
      <c r="Y163">
        <v>2.1989999999999998</v>
      </c>
      <c r="Z163">
        <v>10.840999999999999</v>
      </c>
      <c r="AA163">
        <v>239.034085</v>
      </c>
      <c r="AB163">
        <v>3.2832590000000001</v>
      </c>
      <c r="AC163">
        <v>76.010486</v>
      </c>
      <c r="AD163" s="1">
        <v>509</v>
      </c>
      <c r="AE163">
        <v>8</v>
      </c>
      <c r="AF163">
        <v>177</v>
      </c>
      <c r="AG163">
        <v>67</v>
      </c>
      <c r="AH163">
        <v>15.608589</v>
      </c>
      <c r="AI163">
        <v>3</v>
      </c>
      <c r="AJ163">
        <v>0</v>
      </c>
      <c r="AK163">
        <v>0</v>
      </c>
      <c r="AL163">
        <v>0</v>
      </c>
      <c r="AM163" t="s">
        <v>571</v>
      </c>
      <c r="AN163" t="s">
        <v>1071</v>
      </c>
      <c r="AO163">
        <v>3631.1480000000001</v>
      </c>
      <c r="AR163" t="s">
        <v>118</v>
      </c>
      <c r="AS163" t="s">
        <v>122</v>
      </c>
      <c r="AT163" t="s">
        <v>263</v>
      </c>
      <c r="AU163" t="s">
        <v>570</v>
      </c>
      <c r="AV163" t="s">
        <v>48</v>
      </c>
      <c r="AW163">
        <v>2</v>
      </c>
      <c r="BB163">
        <v>0.8797791938589945</v>
      </c>
      <c r="BC163" t="s">
        <v>69</v>
      </c>
      <c r="BF163" t="s">
        <v>118</v>
      </c>
      <c r="BG163" t="s">
        <v>122</v>
      </c>
      <c r="BH163" t="s">
        <v>570</v>
      </c>
      <c r="BI163">
        <v>4578</v>
      </c>
      <c r="BJ163">
        <v>2</v>
      </c>
      <c r="BK163" t="s">
        <v>263</v>
      </c>
      <c r="BL163" t="s">
        <v>272</v>
      </c>
      <c r="BM163">
        <v>0.8797791938589945</v>
      </c>
      <c r="BN163" t="s">
        <v>69</v>
      </c>
      <c r="BO163" t="s">
        <v>180</v>
      </c>
      <c r="BP163">
        <v>3730.9850000000001</v>
      </c>
    </row>
    <row r="164" spans="1:68" ht="16.5">
      <c r="A164" s="109" t="str">
        <f t="shared" si="87"/>
        <v>동화운수</v>
      </c>
      <c r="B164" s="110" t="str">
        <f t="shared" si="88"/>
        <v>이용상</v>
      </c>
      <c r="C164" s="111" t="str">
        <f t="shared" si="89"/>
        <v>A</v>
      </c>
      <c r="D164" s="112">
        <f t="shared" si="90"/>
        <v>0.95756892794286796</v>
      </c>
      <c r="E164" s="113">
        <f t="shared" si="91"/>
        <v>2049</v>
      </c>
      <c r="F164" s="114" t="str">
        <f t="shared" si="92"/>
        <v>45</v>
      </c>
      <c r="G164" s="115" t="str">
        <f t="shared" si="93"/>
        <v>70바1944</v>
      </c>
      <c r="H164" s="116">
        <f t="shared" si="94"/>
        <v>3</v>
      </c>
      <c r="I164" s="117">
        <f t="shared" si="95"/>
        <v>2395.0499999999997</v>
      </c>
      <c r="J164" s="118">
        <f t="shared" si="96"/>
        <v>8.112061845886356E-3</v>
      </c>
      <c r="K164" s="118">
        <f t="shared" si="97"/>
        <v>0.33455996982635677</v>
      </c>
      <c r="L164" s="118">
        <f t="shared" si="98"/>
        <v>9.5613870274107018E-2</v>
      </c>
      <c r="M164" s="119">
        <f t="shared" si="99"/>
        <v>12.634</v>
      </c>
      <c r="N164" s="120">
        <f t="shared" si="100"/>
        <v>0</v>
      </c>
      <c r="O164" s="120">
        <f t="shared" si="101"/>
        <v>3.9247614872340866</v>
      </c>
      <c r="P164" s="234">
        <f t="shared" si="102"/>
        <v>1</v>
      </c>
      <c r="Q164" s="235">
        <f t="shared" si="103"/>
        <v>0</v>
      </c>
      <c r="R164" s="235">
        <f t="shared" si="104"/>
        <v>94</v>
      </c>
      <c r="T164">
        <v>507</v>
      </c>
      <c r="U164">
        <v>2049</v>
      </c>
      <c r="V164" t="s">
        <v>572</v>
      </c>
      <c r="W164">
        <v>2395.0500000000002</v>
      </c>
      <c r="X164">
        <v>1090.078</v>
      </c>
      <c r="Y164">
        <v>2.1970000000000001</v>
      </c>
      <c r="Z164">
        <v>12.634</v>
      </c>
      <c r="AA164">
        <v>146.793013</v>
      </c>
      <c r="AB164">
        <v>1.1907939999999999</v>
      </c>
      <c r="AC164">
        <v>49.111066000000001</v>
      </c>
      <c r="AD164" s="1">
        <v>229</v>
      </c>
      <c r="AE164">
        <v>0</v>
      </c>
      <c r="AF164">
        <v>94</v>
      </c>
      <c r="AG164">
        <v>71</v>
      </c>
      <c r="AH164">
        <v>16.315830999999999</v>
      </c>
      <c r="AI164">
        <v>81.5</v>
      </c>
      <c r="AJ164">
        <v>0</v>
      </c>
      <c r="AK164">
        <v>1</v>
      </c>
      <c r="AL164">
        <v>95</v>
      </c>
      <c r="AM164" t="s">
        <v>573</v>
      </c>
      <c r="AN164" t="s">
        <v>1072</v>
      </c>
      <c r="AO164">
        <v>2107.681</v>
      </c>
      <c r="AR164" t="s">
        <v>118</v>
      </c>
      <c r="AS164" t="s">
        <v>122</v>
      </c>
      <c r="AT164" t="s">
        <v>295</v>
      </c>
      <c r="AU164" t="s">
        <v>572</v>
      </c>
      <c r="AV164" t="s">
        <v>48</v>
      </c>
      <c r="AW164">
        <v>3</v>
      </c>
      <c r="BB164">
        <v>0.95756892794286796</v>
      </c>
      <c r="BC164" t="s">
        <v>66</v>
      </c>
      <c r="BF164" t="s">
        <v>118</v>
      </c>
      <c r="BG164" t="s">
        <v>122</v>
      </c>
      <c r="BH164" t="s">
        <v>572</v>
      </c>
      <c r="BI164">
        <v>2049</v>
      </c>
      <c r="BJ164">
        <v>3</v>
      </c>
      <c r="BK164" t="s">
        <v>295</v>
      </c>
      <c r="BL164" t="s">
        <v>297</v>
      </c>
      <c r="BM164">
        <v>0.95756892794286796</v>
      </c>
      <c r="BN164" t="s">
        <v>66</v>
      </c>
      <c r="BO164" t="s">
        <v>181</v>
      </c>
      <c r="BP164">
        <v>2395.0499999999997</v>
      </c>
    </row>
    <row r="165" spans="1:68" ht="16.5">
      <c r="A165" s="126" t="str">
        <f t="shared" si="87"/>
        <v>동화운수</v>
      </c>
      <c r="B165" s="127" t="str">
        <f t="shared" si="88"/>
        <v>이원호</v>
      </c>
      <c r="C165" s="128" t="str">
        <f t="shared" si="89"/>
        <v>F</v>
      </c>
      <c r="D165" s="129">
        <f t="shared" si="90"/>
        <v>0.73502277747868772</v>
      </c>
      <c r="E165" s="130">
        <f t="shared" si="91"/>
        <v>9786</v>
      </c>
      <c r="F165" s="131" t="str">
        <f t="shared" si="92"/>
        <v>2-1</v>
      </c>
      <c r="G165" s="132" t="str">
        <f t="shared" si="93"/>
        <v>70바1913</v>
      </c>
      <c r="H165" s="133">
        <f t="shared" si="94"/>
        <v>3</v>
      </c>
      <c r="I165" s="134">
        <f t="shared" si="95"/>
        <v>5974.2439999999997</v>
      </c>
      <c r="J165" s="135">
        <f t="shared" si="96"/>
        <v>1.1496564282862299E-2</v>
      </c>
      <c r="K165" s="135">
        <f t="shared" si="97"/>
        <v>0.34910017406119248</v>
      </c>
      <c r="L165" s="135">
        <f t="shared" si="98"/>
        <v>0.24488454103983703</v>
      </c>
      <c r="M165" s="136">
        <f t="shared" si="99"/>
        <v>17.138999999999999</v>
      </c>
      <c r="N165" s="137">
        <f t="shared" si="100"/>
        <v>3.3477039103190297E-2</v>
      </c>
      <c r="O165" s="137">
        <f t="shared" si="101"/>
        <v>9.005323518758189</v>
      </c>
      <c r="P165" s="232">
        <f t="shared" si="102"/>
        <v>16</v>
      </c>
      <c r="Q165" s="233">
        <f t="shared" si="103"/>
        <v>2</v>
      </c>
      <c r="R165" s="233">
        <f t="shared" si="104"/>
        <v>538</v>
      </c>
      <c r="T165">
        <v>507</v>
      </c>
      <c r="U165">
        <v>9786</v>
      </c>
      <c r="V165" t="s">
        <v>574</v>
      </c>
      <c r="W165">
        <v>5974.2439999999997</v>
      </c>
      <c r="X165">
        <v>3248.6959999999999</v>
      </c>
      <c r="Y165">
        <v>1.839</v>
      </c>
      <c r="Z165">
        <v>17.138999999999999</v>
      </c>
      <c r="AA165">
        <v>353.61816800000003</v>
      </c>
      <c r="AB165">
        <v>4.0653940000000004</v>
      </c>
      <c r="AC165">
        <v>123.44816400000001</v>
      </c>
      <c r="AD165" s="1">
        <v>1463</v>
      </c>
      <c r="AE165">
        <v>2</v>
      </c>
      <c r="AF165">
        <v>538</v>
      </c>
      <c r="AG165">
        <v>66</v>
      </c>
      <c r="AH165">
        <v>16.894618000000001</v>
      </c>
      <c r="AI165">
        <v>83.8</v>
      </c>
      <c r="AJ165">
        <v>0</v>
      </c>
      <c r="AK165">
        <v>16</v>
      </c>
      <c r="AL165">
        <v>1054</v>
      </c>
      <c r="AM165" t="s">
        <v>575</v>
      </c>
      <c r="AN165" t="s">
        <v>1073</v>
      </c>
      <c r="AO165">
        <v>5523.8159999999998</v>
      </c>
      <c r="AR165" t="s">
        <v>118</v>
      </c>
      <c r="AS165" t="s">
        <v>121</v>
      </c>
      <c r="AT165" t="s">
        <v>256</v>
      </c>
      <c r="AU165" t="s">
        <v>574</v>
      </c>
      <c r="AV165" t="s">
        <v>48</v>
      </c>
      <c r="AW165">
        <v>3</v>
      </c>
      <c r="BB165">
        <v>0.73502277747868772</v>
      </c>
      <c r="BC165" t="s">
        <v>70</v>
      </c>
      <c r="BF165" t="s">
        <v>118</v>
      </c>
      <c r="BG165" t="s">
        <v>121</v>
      </c>
      <c r="BH165" t="s">
        <v>574</v>
      </c>
      <c r="BI165">
        <v>9786</v>
      </c>
      <c r="BJ165">
        <v>3</v>
      </c>
      <c r="BK165" t="s">
        <v>256</v>
      </c>
      <c r="BL165" t="s">
        <v>251</v>
      </c>
      <c r="BM165">
        <v>0.73502277747868772</v>
      </c>
      <c r="BN165" t="s">
        <v>70</v>
      </c>
      <c r="BO165" t="s">
        <v>191</v>
      </c>
      <c r="BP165">
        <v>5974.2439999999997</v>
      </c>
    </row>
    <row r="166" spans="1:68" ht="16.5">
      <c r="A166" s="109" t="str">
        <f t="shared" si="87"/>
        <v>동화운수</v>
      </c>
      <c r="B166" s="110" t="str">
        <f t="shared" si="88"/>
        <v>이유돈</v>
      </c>
      <c r="C166" s="111" t="str">
        <f t="shared" si="89"/>
        <v>F</v>
      </c>
      <c r="D166" s="112">
        <f t="shared" si="90"/>
        <v>0.70640000000000003</v>
      </c>
      <c r="E166" s="113">
        <f t="shared" si="91"/>
        <v>4494</v>
      </c>
      <c r="F166" s="114" t="str">
        <f t="shared" si="92"/>
        <v>10</v>
      </c>
      <c r="G166" s="115" t="str">
        <f t="shared" si="93"/>
        <v>70바1874</v>
      </c>
      <c r="H166" s="116">
        <f t="shared" si="94"/>
        <v>1</v>
      </c>
      <c r="I166" s="117">
        <f t="shared" si="95"/>
        <v>1640.5329999999999</v>
      </c>
      <c r="J166" s="118">
        <f t="shared" si="96"/>
        <v>8.9916811847596985E-3</v>
      </c>
      <c r="K166" s="118">
        <f t="shared" si="97"/>
        <v>0.36010186555729978</v>
      </c>
      <c r="L166" s="118">
        <f t="shared" si="98"/>
        <v>0.18103872339050786</v>
      </c>
      <c r="M166" s="119">
        <f t="shared" si="99"/>
        <v>14.811</v>
      </c>
      <c r="N166" s="120">
        <f t="shared" si="100"/>
        <v>1.6458065762773442</v>
      </c>
      <c r="O166" s="120">
        <f t="shared" si="101"/>
        <v>4.449773335860967</v>
      </c>
      <c r="P166" s="234">
        <f t="shared" si="102"/>
        <v>16</v>
      </c>
      <c r="Q166" s="235">
        <f t="shared" si="103"/>
        <v>27</v>
      </c>
      <c r="R166" s="235">
        <f t="shared" si="104"/>
        <v>73</v>
      </c>
      <c r="T166">
        <v>507</v>
      </c>
      <c r="U166">
        <v>4494</v>
      </c>
      <c r="V166" t="s">
        <v>822</v>
      </c>
      <c r="W166">
        <v>1640.5329999999999</v>
      </c>
      <c r="X166">
        <v>928.97199999999998</v>
      </c>
      <c r="Y166">
        <v>1.766</v>
      </c>
      <c r="Z166">
        <v>14.811</v>
      </c>
      <c r="AA166">
        <v>111.396632</v>
      </c>
      <c r="AB166">
        <v>1.0016430000000001</v>
      </c>
      <c r="AC166">
        <v>40.114134999999997</v>
      </c>
      <c r="AD166" s="1">
        <v>297</v>
      </c>
      <c r="AE166">
        <v>27</v>
      </c>
      <c r="AF166">
        <v>73</v>
      </c>
      <c r="AG166">
        <v>70</v>
      </c>
      <c r="AH166">
        <v>14.726953</v>
      </c>
      <c r="AI166">
        <v>7.8</v>
      </c>
      <c r="AJ166">
        <v>0</v>
      </c>
      <c r="AK166">
        <v>16</v>
      </c>
      <c r="AL166">
        <v>3715</v>
      </c>
      <c r="AM166" t="s">
        <v>823</v>
      </c>
      <c r="AN166" t="s">
        <v>1074</v>
      </c>
      <c r="AO166">
        <v>1640.5329999999999</v>
      </c>
      <c r="AR166" t="s">
        <v>118</v>
      </c>
      <c r="AS166" t="s">
        <v>119</v>
      </c>
      <c r="AT166" t="s">
        <v>801</v>
      </c>
      <c r="AU166" t="s">
        <v>822</v>
      </c>
      <c r="AV166" t="s">
        <v>48</v>
      </c>
      <c r="AW166">
        <v>1</v>
      </c>
      <c r="BB166">
        <v>0.70640000000000003</v>
      </c>
      <c r="BC166" t="s">
        <v>70</v>
      </c>
      <c r="BF166" t="s">
        <v>118</v>
      </c>
      <c r="BG166" t="s">
        <v>119</v>
      </c>
      <c r="BH166" t="s">
        <v>822</v>
      </c>
      <c r="BI166">
        <v>4494</v>
      </c>
      <c r="BJ166">
        <v>1</v>
      </c>
      <c r="BK166" t="s">
        <v>801</v>
      </c>
      <c r="BL166" t="s">
        <v>177</v>
      </c>
      <c r="BM166">
        <v>0.70640000000000003</v>
      </c>
      <c r="BN166" t="s">
        <v>70</v>
      </c>
      <c r="BO166" t="s">
        <v>191</v>
      </c>
      <c r="BP166">
        <v>1640.5329999999999</v>
      </c>
    </row>
    <row r="167" spans="1:68" ht="16.5">
      <c r="A167" s="126" t="str">
        <f t="shared" si="87"/>
        <v>동화운수</v>
      </c>
      <c r="B167" s="127" t="str">
        <f t="shared" si="88"/>
        <v>이응우</v>
      </c>
      <c r="C167" s="128" t="str">
        <f t="shared" si="89"/>
        <v>D</v>
      </c>
      <c r="D167" s="129">
        <f t="shared" si="90"/>
        <v>0.8148396821557965</v>
      </c>
      <c r="E167" s="130">
        <f t="shared" si="91"/>
        <v>8037</v>
      </c>
      <c r="F167" s="131" t="str">
        <f t="shared" si="92"/>
        <v>2</v>
      </c>
      <c r="G167" s="132" t="str">
        <f t="shared" si="93"/>
        <v>70바1923</v>
      </c>
      <c r="H167" s="133">
        <f t="shared" si="94"/>
        <v>6</v>
      </c>
      <c r="I167" s="134">
        <f t="shared" si="95"/>
        <v>2545.058</v>
      </c>
      <c r="J167" s="135">
        <f t="shared" si="96"/>
        <v>2.1927214796954132E-2</v>
      </c>
      <c r="K167" s="135">
        <f t="shared" si="97"/>
        <v>0.39582739616804197</v>
      </c>
      <c r="L167" s="135">
        <f t="shared" si="98"/>
        <v>0.22042719655111986</v>
      </c>
      <c r="M167" s="136">
        <f t="shared" si="99"/>
        <v>16.491</v>
      </c>
      <c r="N167" s="137">
        <f t="shared" si="100"/>
        <v>0</v>
      </c>
      <c r="O167" s="137">
        <f t="shared" si="101"/>
        <v>27.800334220939011</v>
      </c>
      <c r="P167" s="232">
        <f t="shared" si="102"/>
        <v>18</v>
      </c>
      <c r="Q167" s="233">
        <f t="shared" si="103"/>
        <v>0</v>
      </c>
      <c r="R167" s="233">
        <f t="shared" si="104"/>
        <v>721</v>
      </c>
      <c r="T167">
        <v>507</v>
      </c>
      <c r="U167">
        <v>8037</v>
      </c>
      <c r="V167" t="s">
        <v>576</v>
      </c>
      <c r="W167">
        <v>2593.4940000000001</v>
      </c>
      <c r="X167">
        <v>1426.415</v>
      </c>
      <c r="Y167">
        <v>1.8180000000000001</v>
      </c>
      <c r="Z167">
        <v>16.491</v>
      </c>
      <c r="AA167">
        <v>184.12967800000001</v>
      </c>
      <c r="AB167">
        <v>4.0374509999999999</v>
      </c>
      <c r="AC167">
        <v>72.883571000000003</v>
      </c>
      <c r="AD167" s="1">
        <v>561</v>
      </c>
      <c r="AE167">
        <v>0</v>
      </c>
      <c r="AF167">
        <v>721</v>
      </c>
      <c r="AG167">
        <v>75</v>
      </c>
      <c r="AH167">
        <v>14.085148999999999</v>
      </c>
      <c r="AI167">
        <v>541.6</v>
      </c>
      <c r="AJ167">
        <v>0</v>
      </c>
      <c r="AK167">
        <v>18</v>
      </c>
      <c r="AL167">
        <v>4674</v>
      </c>
      <c r="AM167" t="s">
        <v>577</v>
      </c>
      <c r="AN167" t="s">
        <v>1075</v>
      </c>
      <c r="AO167">
        <v>694.44</v>
      </c>
      <c r="AR167" t="s">
        <v>118</v>
      </c>
      <c r="AS167" t="s">
        <v>120</v>
      </c>
      <c r="AT167" t="s">
        <v>246</v>
      </c>
      <c r="AU167" t="s">
        <v>576</v>
      </c>
      <c r="AV167" t="s">
        <v>48</v>
      </c>
      <c r="AW167">
        <v>6</v>
      </c>
      <c r="BB167">
        <v>0.8148396821557965</v>
      </c>
      <c r="BC167" t="s">
        <v>67</v>
      </c>
      <c r="BF167" t="s">
        <v>118</v>
      </c>
      <c r="BG167" t="s">
        <v>120</v>
      </c>
      <c r="BH167" t="s">
        <v>576</v>
      </c>
      <c r="BI167">
        <v>8037</v>
      </c>
      <c r="BJ167">
        <v>6</v>
      </c>
      <c r="BK167" t="s">
        <v>246</v>
      </c>
      <c r="BL167" t="s">
        <v>237</v>
      </c>
      <c r="BM167">
        <v>0.8148396821557965</v>
      </c>
      <c r="BN167" t="s">
        <v>67</v>
      </c>
      <c r="BO167" t="s">
        <v>182</v>
      </c>
      <c r="BP167">
        <v>2545.058</v>
      </c>
    </row>
    <row r="168" spans="1:68" ht="16.5">
      <c r="A168" s="109" t="str">
        <f t="shared" si="87"/>
        <v>동화운수</v>
      </c>
      <c r="B168" s="110" t="str">
        <f t="shared" si="88"/>
        <v>이재철</v>
      </c>
      <c r="C168" s="111" t="str">
        <f t="shared" si="89"/>
        <v>F</v>
      </c>
      <c r="D168" s="112">
        <f t="shared" si="90"/>
        <v>0.75733806311436624</v>
      </c>
      <c r="E168" s="113">
        <f t="shared" si="91"/>
        <v>3733</v>
      </c>
      <c r="F168" s="114" t="str">
        <f t="shared" si="92"/>
        <v>10</v>
      </c>
      <c r="G168" s="115" t="str">
        <f t="shared" si="93"/>
        <v>70바1928</v>
      </c>
      <c r="H168" s="116">
        <f t="shared" si="94"/>
        <v>7</v>
      </c>
      <c r="I168" s="117">
        <f t="shared" si="95"/>
        <v>1067.5239999999999</v>
      </c>
      <c r="J168" s="118">
        <f t="shared" si="96"/>
        <v>1.3064638644342466E-2</v>
      </c>
      <c r="K168" s="118">
        <f t="shared" si="97"/>
        <v>0.35707707777988124</v>
      </c>
      <c r="L168" s="118">
        <f t="shared" si="98"/>
        <v>9.9295191489840048E-2</v>
      </c>
      <c r="M168" s="119">
        <f t="shared" si="99"/>
        <v>16.879000000000001</v>
      </c>
      <c r="N168" s="120">
        <f t="shared" si="100"/>
        <v>0.16194161518947575</v>
      </c>
      <c r="O168" s="120">
        <f t="shared" si="101"/>
        <v>23.886388240447673</v>
      </c>
      <c r="P168" s="234">
        <f t="shared" si="102"/>
        <v>5</v>
      </c>
      <c r="Q168" s="235">
        <f t="shared" si="103"/>
        <v>2</v>
      </c>
      <c r="R168" s="235">
        <f t="shared" si="104"/>
        <v>295</v>
      </c>
      <c r="T168">
        <v>507</v>
      </c>
      <c r="U168">
        <v>3733</v>
      </c>
      <c r="V168" t="s">
        <v>1076</v>
      </c>
      <c r="W168">
        <v>1235.0129999999999</v>
      </c>
      <c r="X168">
        <v>710.12</v>
      </c>
      <c r="Y168">
        <v>1.7390000000000001</v>
      </c>
      <c r="Z168">
        <v>16.879000000000001</v>
      </c>
      <c r="AA168">
        <v>83.748585000000006</v>
      </c>
      <c r="AB168">
        <v>1.0941449999999999</v>
      </c>
      <c r="AC168">
        <v>29.904699999999998</v>
      </c>
      <c r="AD168" s="1">
        <v>106</v>
      </c>
      <c r="AE168">
        <v>2</v>
      </c>
      <c r="AF168">
        <v>295</v>
      </c>
      <c r="AG168">
        <v>70</v>
      </c>
      <c r="AH168">
        <v>14.746672999999999</v>
      </c>
      <c r="AI168">
        <v>160.69999999999999</v>
      </c>
      <c r="AJ168">
        <v>0</v>
      </c>
      <c r="AK168">
        <v>5</v>
      </c>
      <c r="AL168">
        <v>1664</v>
      </c>
      <c r="AM168" t="s">
        <v>1077</v>
      </c>
      <c r="AN168" t="s">
        <v>1078</v>
      </c>
      <c r="AO168">
        <v>246.56</v>
      </c>
      <c r="AR168" t="s">
        <v>118</v>
      </c>
      <c r="AS168" t="s">
        <v>119</v>
      </c>
      <c r="AT168" t="s">
        <v>209</v>
      </c>
      <c r="AU168" t="s">
        <v>1076</v>
      </c>
      <c r="AV168" t="s">
        <v>48</v>
      </c>
      <c r="AW168">
        <v>7</v>
      </c>
      <c r="BB168">
        <v>0.75733806311436624</v>
      </c>
      <c r="BC168" t="s">
        <v>70</v>
      </c>
      <c r="BF168" t="s">
        <v>118</v>
      </c>
      <c r="BG168" t="s">
        <v>119</v>
      </c>
      <c r="BH168" t="s">
        <v>1076</v>
      </c>
      <c r="BI168">
        <v>3733</v>
      </c>
      <c r="BJ168">
        <v>7</v>
      </c>
      <c r="BK168" t="s">
        <v>209</v>
      </c>
      <c r="BL168" t="s">
        <v>267</v>
      </c>
      <c r="BM168">
        <v>0.75733806311436624</v>
      </c>
      <c r="BN168" t="s">
        <v>70</v>
      </c>
      <c r="BO168" t="s">
        <v>191</v>
      </c>
      <c r="BP168">
        <v>1067.5239999999999</v>
      </c>
    </row>
    <row r="169" spans="1:68" ht="16.5">
      <c r="A169" s="126" t="str">
        <f t="shared" si="87"/>
        <v>동화운수</v>
      </c>
      <c r="B169" s="127" t="str">
        <f t="shared" si="88"/>
        <v>이정호</v>
      </c>
      <c r="C169" s="128" t="str">
        <f t="shared" si="89"/>
        <v>F</v>
      </c>
      <c r="D169" s="129">
        <f t="shared" si="90"/>
        <v>0.69432422526734339</v>
      </c>
      <c r="E169" s="130">
        <f t="shared" si="91"/>
        <v>7583</v>
      </c>
      <c r="F169" s="131" t="str">
        <f t="shared" si="92"/>
        <v>급행95</v>
      </c>
      <c r="G169" s="132" t="str">
        <f t="shared" si="93"/>
        <v>70바1909</v>
      </c>
      <c r="H169" s="133">
        <f t="shared" si="94"/>
        <v>4</v>
      </c>
      <c r="I169" s="134">
        <f t="shared" si="95"/>
        <v>1689.63</v>
      </c>
      <c r="J169" s="135">
        <f t="shared" si="96"/>
        <v>1.6688536405004846E-2</v>
      </c>
      <c r="K169" s="135">
        <f t="shared" si="97"/>
        <v>0.42339434422625766</v>
      </c>
      <c r="L169" s="135">
        <f t="shared" si="98"/>
        <v>0.14204293247634098</v>
      </c>
      <c r="M169" s="136">
        <f t="shared" si="99"/>
        <v>20.605</v>
      </c>
      <c r="N169" s="137">
        <f t="shared" si="100"/>
        <v>0.23673822079390161</v>
      </c>
      <c r="O169" s="137">
        <f t="shared" si="101"/>
        <v>13.908370471641719</v>
      </c>
      <c r="P169" s="232">
        <f t="shared" si="102"/>
        <v>18</v>
      </c>
      <c r="Q169" s="233">
        <f t="shared" si="103"/>
        <v>4</v>
      </c>
      <c r="R169" s="233">
        <f t="shared" si="104"/>
        <v>235</v>
      </c>
      <c r="T169">
        <v>507</v>
      </c>
      <c r="U169">
        <v>7583</v>
      </c>
      <c r="V169" t="s">
        <v>578</v>
      </c>
      <c r="W169">
        <v>1689.63</v>
      </c>
      <c r="X169">
        <v>969.02300000000002</v>
      </c>
      <c r="Y169">
        <v>1.744</v>
      </c>
      <c r="Z169">
        <v>20.605</v>
      </c>
      <c r="AA169">
        <v>104.661365</v>
      </c>
      <c r="AB169">
        <v>1.746645</v>
      </c>
      <c r="AC169">
        <v>44.313029999999998</v>
      </c>
      <c r="AD169" s="1">
        <v>240</v>
      </c>
      <c r="AE169">
        <v>4</v>
      </c>
      <c r="AF169">
        <v>235</v>
      </c>
      <c r="AG169">
        <v>70</v>
      </c>
      <c r="AH169">
        <v>16.143778999999999</v>
      </c>
      <c r="AI169">
        <v>3546.7</v>
      </c>
      <c r="AJ169">
        <v>0</v>
      </c>
      <c r="AK169">
        <v>18</v>
      </c>
      <c r="AL169">
        <v>3818</v>
      </c>
      <c r="AM169" t="s">
        <v>579</v>
      </c>
      <c r="AN169" t="s">
        <v>1079</v>
      </c>
      <c r="AO169">
        <v>684.55600000000004</v>
      </c>
      <c r="AR169" t="s">
        <v>118</v>
      </c>
      <c r="AS169" t="s">
        <v>123</v>
      </c>
      <c r="AT169" t="s">
        <v>305</v>
      </c>
      <c r="AU169" t="s">
        <v>578</v>
      </c>
      <c r="AV169" t="s">
        <v>48</v>
      </c>
      <c r="AW169">
        <v>4</v>
      </c>
      <c r="BB169">
        <v>0.69432422526734339</v>
      </c>
      <c r="BC169" t="s">
        <v>70</v>
      </c>
      <c r="BF169" t="s">
        <v>118</v>
      </c>
      <c r="BG169" t="s">
        <v>123</v>
      </c>
      <c r="BH169" t="s">
        <v>578</v>
      </c>
      <c r="BI169">
        <v>7583</v>
      </c>
      <c r="BJ169">
        <v>4</v>
      </c>
      <c r="BK169" t="s">
        <v>305</v>
      </c>
      <c r="BL169" t="s">
        <v>301</v>
      </c>
      <c r="BM169">
        <v>0.69432422526734339</v>
      </c>
      <c r="BN169" t="s">
        <v>70</v>
      </c>
      <c r="BO169" t="s">
        <v>191</v>
      </c>
      <c r="BP169">
        <v>1689.63</v>
      </c>
    </row>
    <row r="170" spans="1:68" ht="16.5">
      <c r="A170" s="109" t="str">
        <f t="shared" si="87"/>
        <v>동화운수</v>
      </c>
      <c r="B170" s="110" t="str">
        <f t="shared" si="88"/>
        <v>이정후</v>
      </c>
      <c r="C170" s="111" t="str">
        <f t="shared" si="89"/>
        <v>F</v>
      </c>
      <c r="D170" s="112">
        <f t="shared" si="90"/>
        <v>0.79083333333333328</v>
      </c>
      <c r="E170" s="113">
        <f t="shared" si="91"/>
        <v>7584</v>
      </c>
      <c r="F170" s="114" t="str">
        <f t="shared" si="92"/>
        <v>2</v>
      </c>
      <c r="G170" s="115" t="str">
        <f t="shared" si="93"/>
        <v>70바1853</v>
      </c>
      <c r="H170" s="116">
        <f t="shared" si="94"/>
        <v>1</v>
      </c>
      <c r="I170" s="117">
        <f t="shared" si="95"/>
        <v>3769.5520000000001</v>
      </c>
      <c r="J170" s="118">
        <f t="shared" si="96"/>
        <v>9.663608545412386E-3</v>
      </c>
      <c r="K170" s="118">
        <f t="shared" si="97"/>
        <v>0.35402721633802547</v>
      </c>
      <c r="L170" s="118">
        <f t="shared" si="98"/>
        <v>0.16898559828860299</v>
      </c>
      <c r="M170" s="119">
        <f t="shared" si="99"/>
        <v>17.510000000000002</v>
      </c>
      <c r="N170" s="120">
        <f t="shared" si="100"/>
        <v>5.3056702759372992E-2</v>
      </c>
      <c r="O170" s="120">
        <f t="shared" si="101"/>
        <v>9.6032631994465127</v>
      </c>
      <c r="P170" s="234">
        <f t="shared" si="102"/>
        <v>2</v>
      </c>
      <c r="Q170" s="235">
        <f t="shared" si="103"/>
        <v>2</v>
      </c>
      <c r="R170" s="235">
        <f t="shared" si="104"/>
        <v>362</v>
      </c>
      <c r="T170">
        <v>507</v>
      </c>
      <c r="U170">
        <v>7584</v>
      </c>
      <c r="V170" t="s">
        <v>580</v>
      </c>
      <c r="W170">
        <v>3769.5520000000001</v>
      </c>
      <c r="X170">
        <v>1985.9960000000001</v>
      </c>
      <c r="Y170">
        <v>1.8979999999999999</v>
      </c>
      <c r="Z170">
        <v>17.510000000000002</v>
      </c>
      <c r="AA170">
        <v>240.701596</v>
      </c>
      <c r="AB170">
        <v>2.3260459999999998</v>
      </c>
      <c r="AC170">
        <v>85.214916000000002</v>
      </c>
      <c r="AD170" s="1">
        <v>637</v>
      </c>
      <c r="AE170">
        <v>2</v>
      </c>
      <c r="AF170">
        <v>362</v>
      </c>
      <c r="AG170">
        <v>73</v>
      </c>
      <c r="AH170">
        <v>15.660685000000001</v>
      </c>
      <c r="AI170">
        <v>139</v>
      </c>
      <c r="AJ170">
        <v>0</v>
      </c>
      <c r="AK170">
        <v>2</v>
      </c>
      <c r="AL170">
        <v>154</v>
      </c>
      <c r="AM170" t="s">
        <v>581</v>
      </c>
      <c r="AN170" t="s">
        <v>1080</v>
      </c>
      <c r="AO170">
        <v>3769.5520000000001</v>
      </c>
      <c r="AR170" t="s">
        <v>118</v>
      </c>
      <c r="AS170" t="s">
        <v>120</v>
      </c>
      <c r="AT170" t="s">
        <v>223</v>
      </c>
      <c r="AU170" t="s">
        <v>580</v>
      </c>
      <c r="AV170" t="s">
        <v>48</v>
      </c>
      <c r="AW170">
        <v>1</v>
      </c>
      <c r="BB170">
        <v>0.79083333333333328</v>
      </c>
      <c r="BC170" t="s">
        <v>70</v>
      </c>
      <c r="BF170" t="s">
        <v>118</v>
      </c>
      <c r="BG170" t="s">
        <v>120</v>
      </c>
      <c r="BH170" t="s">
        <v>580</v>
      </c>
      <c r="BI170">
        <v>7584</v>
      </c>
      <c r="BJ170">
        <v>1</v>
      </c>
      <c r="BK170" t="s">
        <v>223</v>
      </c>
      <c r="BL170" t="s">
        <v>177</v>
      </c>
      <c r="BM170">
        <v>0.79083333333333328</v>
      </c>
      <c r="BN170" t="s">
        <v>70</v>
      </c>
      <c r="BO170" t="s">
        <v>191</v>
      </c>
      <c r="BP170">
        <v>3769.5520000000001</v>
      </c>
    </row>
    <row r="171" spans="1:68" ht="16.5">
      <c r="A171" s="126" t="str">
        <f t="shared" si="87"/>
        <v>동화운수</v>
      </c>
      <c r="B171" s="127" t="str">
        <f t="shared" si="88"/>
        <v>이종대</v>
      </c>
      <c r="C171" s="128" t="str">
        <f t="shared" si="89"/>
        <v>F</v>
      </c>
      <c r="D171" s="129">
        <f t="shared" si="90"/>
        <v>0.78760000000000008</v>
      </c>
      <c r="E171" s="130">
        <f t="shared" si="91"/>
        <v>4584</v>
      </c>
      <c r="F171" s="131" t="str">
        <f t="shared" si="92"/>
        <v>10</v>
      </c>
      <c r="G171" s="132" t="str">
        <f t="shared" si="93"/>
        <v>70바1856</v>
      </c>
      <c r="H171" s="133">
        <f t="shared" si="94"/>
        <v>1</v>
      </c>
      <c r="I171" s="134">
        <f t="shared" si="95"/>
        <v>2031.9659999999999</v>
      </c>
      <c r="J171" s="135">
        <f t="shared" si="96"/>
        <v>8.4829594833910355E-3</v>
      </c>
      <c r="K171" s="135">
        <f t="shared" si="97"/>
        <v>0.3565239110737799</v>
      </c>
      <c r="L171" s="135">
        <f t="shared" si="98"/>
        <v>1.5256160782217814E-2</v>
      </c>
      <c r="M171" s="136">
        <f t="shared" si="99"/>
        <v>12.504</v>
      </c>
      <c r="N171" s="137">
        <f t="shared" si="100"/>
        <v>0</v>
      </c>
      <c r="O171" s="137">
        <f t="shared" si="101"/>
        <v>5.6595435159840273</v>
      </c>
      <c r="P171" s="232">
        <f t="shared" si="102"/>
        <v>12</v>
      </c>
      <c r="Q171" s="233">
        <f t="shared" si="103"/>
        <v>0</v>
      </c>
      <c r="R171" s="233">
        <f t="shared" si="104"/>
        <v>115</v>
      </c>
      <c r="T171">
        <v>507</v>
      </c>
      <c r="U171">
        <v>4584</v>
      </c>
      <c r="V171" t="s">
        <v>582</v>
      </c>
      <c r="W171">
        <v>2031.9659999999999</v>
      </c>
      <c r="X171">
        <v>1031.893</v>
      </c>
      <c r="Y171">
        <v>1.9690000000000001</v>
      </c>
      <c r="Z171">
        <v>12.504</v>
      </c>
      <c r="AA171">
        <v>139.95080400000001</v>
      </c>
      <c r="AB171">
        <v>1.1871970000000001</v>
      </c>
      <c r="AC171">
        <v>49.895808000000002</v>
      </c>
      <c r="AD171" s="1">
        <v>31</v>
      </c>
      <c r="AE171">
        <v>0</v>
      </c>
      <c r="AF171">
        <v>115</v>
      </c>
      <c r="AG171">
        <v>67</v>
      </c>
      <c r="AH171">
        <v>14.519144000000001</v>
      </c>
      <c r="AI171">
        <v>54.7</v>
      </c>
      <c r="AJ171">
        <v>0</v>
      </c>
      <c r="AK171">
        <v>12</v>
      </c>
      <c r="AL171">
        <v>2574</v>
      </c>
      <c r="AM171" t="s">
        <v>583</v>
      </c>
      <c r="AN171" t="s">
        <v>1081</v>
      </c>
      <c r="AO171">
        <v>2031.9659999999999</v>
      </c>
      <c r="AR171" t="s">
        <v>118</v>
      </c>
      <c r="AS171" t="s">
        <v>119</v>
      </c>
      <c r="AT171" t="s">
        <v>200</v>
      </c>
      <c r="AU171" t="s">
        <v>582</v>
      </c>
      <c r="AV171" t="s">
        <v>48</v>
      </c>
      <c r="AW171">
        <v>1</v>
      </c>
      <c r="BB171">
        <v>0.78760000000000008</v>
      </c>
      <c r="BC171" t="s">
        <v>70</v>
      </c>
      <c r="BF171" t="s">
        <v>118</v>
      </c>
      <c r="BG171" t="s">
        <v>119</v>
      </c>
      <c r="BH171" t="s">
        <v>582</v>
      </c>
      <c r="BI171">
        <v>4584</v>
      </c>
      <c r="BJ171">
        <v>1</v>
      </c>
      <c r="BK171" t="s">
        <v>200</v>
      </c>
      <c r="BL171" t="s">
        <v>177</v>
      </c>
      <c r="BM171">
        <v>0.78760000000000008</v>
      </c>
      <c r="BN171" t="s">
        <v>70</v>
      </c>
      <c r="BO171" t="s">
        <v>191</v>
      </c>
      <c r="BP171">
        <v>2031.9659999999999</v>
      </c>
    </row>
    <row r="172" spans="1:68" ht="16.5">
      <c r="A172" s="109" t="str">
        <f t="shared" si="87"/>
        <v>동화운수</v>
      </c>
      <c r="B172" s="110" t="str">
        <f t="shared" si="88"/>
        <v>이진학</v>
      </c>
      <c r="C172" s="111" t="str">
        <f t="shared" si="89"/>
        <v>F</v>
      </c>
      <c r="D172" s="112">
        <f t="shared" si="90"/>
        <v>0.75159222053267316</v>
      </c>
      <c r="E172" s="113">
        <f t="shared" si="91"/>
        <v>7610</v>
      </c>
      <c r="F172" s="114" t="str">
        <f t="shared" si="92"/>
        <v>45</v>
      </c>
      <c r="G172" s="115" t="str">
        <f t="shared" si="93"/>
        <v>70바1899</v>
      </c>
      <c r="H172" s="116">
        <f t="shared" si="94"/>
        <v>6</v>
      </c>
      <c r="I172" s="117">
        <f t="shared" si="95"/>
        <v>1577.3009999999999</v>
      </c>
      <c r="J172" s="118">
        <f t="shared" si="96"/>
        <v>9.4364161003543182E-3</v>
      </c>
      <c r="K172" s="118">
        <f t="shared" si="97"/>
        <v>0.3529807943299218</v>
      </c>
      <c r="L172" s="118">
        <f t="shared" si="98"/>
        <v>0.21746007895766251</v>
      </c>
      <c r="M172" s="119">
        <f t="shared" si="99"/>
        <v>15.611000000000001</v>
      </c>
      <c r="N172" s="120">
        <f t="shared" si="100"/>
        <v>0</v>
      </c>
      <c r="O172" s="120">
        <f t="shared" si="101"/>
        <v>13.123684065374967</v>
      </c>
      <c r="P172" s="234">
        <f t="shared" si="102"/>
        <v>2</v>
      </c>
      <c r="Q172" s="235">
        <f t="shared" si="103"/>
        <v>0</v>
      </c>
      <c r="R172" s="235">
        <f t="shared" si="104"/>
        <v>207</v>
      </c>
      <c r="T172">
        <v>507</v>
      </c>
      <c r="U172">
        <v>7610</v>
      </c>
      <c r="V172" t="s">
        <v>584</v>
      </c>
      <c r="W172">
        <v>1577.3009999999999</v>
      </c>
      <c r="X172">
        <v>849.91099999999994</v>
      </c>
      <c r="Y172">
        <v>1.8560000000000001</v>
      </c>
      <c r="Z172">
        <v>15.611000000000001</v>
      </c>
      <c r="AA172">
        <v>97.34469</v>
      </c>
      <c r="AB172">
        <v>0.91858499999999998</v>
      </c>
      <c r="AC172">
        <v>34.360805999999997</v>
      </c>
      <c r="AD172" s="1">
        <v>343</v>
      </c>
      <c r="AE172">
        <v>0</v>
      </c>
      <c r="AF172">
        <v>207</v>
      </c>
      <c r="AG172">
        <v>74</v>
      </c>
      <c r="AH172">
        <v>16.203256</v>
      </c>
      <c r="AI172">
        <v>90.5</v>
      </c>
      <c r="AJ172">
        <v>0</v>
      </c>
      <c r="AK172">
        <v>2</v>
      </c>
      <c r="AL172">
        <v>1633</v>
      </c>
      <c r="AM172" t="s">
        <v>585</v>
      </c>
      <c r="AN172" t="s">
        <v>1082</v>
      </c>
      <c r="AO172">
        <v>634.24300000000005</v>
      </c>
      <c r="AR172" t="s">
        <v>118</v>
      </c>
      <c r="AS172" t="s">
        <v>122</v>
      </c>
      <c r="AT172" t="s">
        <v>288</v>
      </c>
      <c r="AU172" t="s">
        <v>584</v>
      </c>
      <c r="AV172" t="s">
        <v>48</v>
      </c>
      <c r="AW172">
        <v>6</v>
      </c>
      <c r="BB172">
        <v>0.75159222053267316</v>
      </c>
      <c r="BC172" t="s">
        <v>70</v>
      </c>
      <c r="BF172" t="s">
        <v>118</v>
      </c>
      <c r="BG172" t="s">
        <v>122</v>
      </c>
      <c r="BH172" t="s">
        <v>584</v>
      </c>
      <c r="BI172">
        <v>7610</v>
      </c>
      <c r="BJ172">
        <v>6</v>
      </c>
      <c r="BK172" t="s">
        <v>288</v>
      </c>
      <c r="BL172" t="s">
        <v>294</v>
      </c>
      <c r="BM172">
        <v>0.75159222053267316</v>
      </c>
      <c r="BN172" t="s">
        <v>70</v>
      </c>
      <c r="BO172" t="s">
        <v>191</v>
      </c>
      <c r="BP172">
        <v>1577.3009999999999</v>
      </c>
    </row>
    <row r="173" spans="1:68" ht="16.5">
      <c r="A173" s="126" t="str">
        <f t="shared" si="87"/>
        <v>동화운수</v>
      </c>
      <c r="B173" s="127" t="str">
        <f t="shared" si="88"/>
        <v>이창용</v>
      </c>
      <c r="C173" s="128" t="str">
        <f t="shared" si="89"/>
        <v>F</v>
      </c>
      <c r="D173" s="129">
        <f t="shared" si="90"/>
        <v>0.75761596803829079</v>
      </c>
      <c r="E173" s="130">
        <f t="shared" si="91"/>
        <v>8934</v>
      </c>
      <c r="F173" s="131" t="str">
        <f t="shared" si="92"/>
        <v>급행95</v>
      </c>
      <c r="G173" s="132" t="str">
        <f t="shared" si="93"/>
        <v>70바1864</v>
      </c>
      <c r="H173" s="133">
        <f t="shared" si="94"/>
        <v>3</v>
      </c>
      <c r="I173" s="134">
        <f t="shared" si="95"/>
        <v>2242.337</v>
      </c>
      <c r="J173" s="135">
        <f t="shared" si="96"/>
        <v>4.8035434938325842E-2</v>
      </c>
      <c r="K173" s="135">
        <f t="shared" si="97"/>
        <v>0.34978716142874822</v>
      </c>
      <c r="L173" s="135">
        <f t="shared" si="98"/>
        <v>0.16322256645633551</v>
      </c>
      <c r="M173" s="136">
        <f t="shared" si="99"/>
        <v>14.968999999999999</v>
      </c>
      <c r="N173" s="137">
        <f t="shared" si="100"/>
        <v>0.35677063706302842</v>
      </c>
      <c r="O173" s="137">
        <f t="shared" si="101"/>
        <v>11.728834693447061</v>
      </c>
      <c r="P173" s="232">
        <f t="shared" si="102"/>
        <v>9</v>
      </c>
      <c r="Q173" s="233">
        <f t="shared" si="103"/>
        <v>8</v>
      </c>
      <c r="R173" s="233">
        <f t="shared" si="104"/>
        <v>263</v>
      </c>
      <c r="T173">
        <v>507</v>
      </c>
      <c r="U173">
        <v>8934</v>
      </c>
      <c r="V173" t="s">
        <v>586</v>
      </c>
      <c r="W173">
        <v>2242.337</v>
      </c>
      <c r="X173">
        <v>1138.395</v>
      </c>
      <c r="Y173">
        <v>1.97</v>
      </c>
      <c r="Z173">
        <v>14.968999999999999</v>
      </c>
      <c r="AA173">
        <v>138.21883800000001</v>
      </c>
      <c r="AB173">
        <v>6.6394019999999996</v>
      </c>
      <c r="AC173">
        <v>48.347175</v>
      </c>
      <c r="AD173" s="1">
        <v>366</v>
      </c>
      <c r="AE173">
        <v>8</v>
      </c>
      <c r="AF173">
        <v>263</v>
      </c>
      <c r="AG173">
        <v>77</v>
      </c>
      <c r="AH173">
        <v>16.223092000000001</v>
      </c>
      <c r="AI173">
        <v>2425.6</v>
      </c>
      <c r="AJ173">
        <v>0</v>
      </c>
      <c r="AK173">
        <v>9</v>
      </c>
      <c r="AL173">
        <v>2909</v>
      </c>
      <c r="AM173" t="s">
        <v>587</v>
      </c>
      <c r="AN173" t="s">
        <v>1083</v>
      </c>
      <c r="AO173">
        <v>1837.306</v>
      </c>
      <c r="AR173" t="s">
        <v>118</v>
      </c>
      <c r="AS173" t="s">
        <v>123</v>
      </c>
      <c r="AT173" t="s">
        <v>303</v>
      </c>
      <c r="AU173" t="s">
        <v>586</v>
      </c>
      <c r="AV173" t="s">
        <v>48</v>
      </c>
      <c r="AW173">
        <v>3</v>
      </c>
      <c r="BB173">
        <v>0.75761596803829079</v>
      </c>
      <c r="BC173" t="s">
        <v>70</v>
      </c>
      <c r="BF173" t="s">
        <v>118</v>
      </c>
      <c r="BG173" t="s">
        <v>123</v>
      </c>
      <c r="BH173" t="s">
        <v>586</v>
      </c>
      <c r="BI173">
        <v>8934</v>
      </c>
      <c r="BJ173">
        <v>3</v>
      </c>
      <c r="BK173" t="s">
        <v>303</v>
      </c>
      <c r="BL173" t="s">
        <v>304</v>
      </c>
      <c r="BM173">
        <v>0.75761596803829079</v>
      </c>
      <c r="BN173" t="s">
        <v>70</v>
      </c>
      <c r="BO173" t="s">
        <v>191</v>
      </c>
      <c r="BP173">
        <v>2242.337</v>
      </c>
    </row>
    <row r="174" spans="1:68" ht="16.5">
      <c r="A174" s="109" t="str">
        <f t="shared" si="87"/>
        <v>동화운수</v>
      </c>
      <c r="B174" s="110" t="str">
        <f t="shared" si="88"/>
        <v>이창우</v>
      </c>
      <c r="C174" s="111" t="str">
        <f t="shared" si="89"/>
        <v>D</v>
      </c>
      <c r="D174" s="112">
        <f t="shared" si="90"/>
        <v>0.82452671029571045</v>
      </c>
      <c r="E174" s="113">
        <f t="shared" si="91"/>
        <v>2158</v>
      </c>
      <c r="F174" s="114" t="str">
        <f t="shared" si="92"/>
        <v>10</v>
      </c>
      <c r="G174" s="115" t="str">
        <f t="shared" si="93"/>
        <v>70바1920</v>
      </c>
      <c r="H174" s="116">
        <f t="shared" si="94"/>
        <v>2</v>
      </c>
      <c r="I174" s="117">
        <f t="shared" si="95"/>
        <v>3665.2190000000001</v>
      </c>
      <c r="J174" s="118">
        <f t="shared" si="96"/>
        <v>1.7318129222093453E-2</v>
      </c>
      <c r="K174" s="118">
        <f t="shared" si="97"/>
        <v>0.37267909542226263</v>
      </c>
      <c r="L174" s="118">
        <f t="shared" si="98"/>
        <v>0.1549702759916938</v>
      </c>
      <c r="M174" s="119">
        <f t="shared" si="99"/>
        <v>13.141999999999999</v>
      </c>
      <c r="N174" s="120">
        <f t="shared" si="100"/>
        <v>5.4566998588624578E-2</v>
      </c>
      <c r="O174" s="120">
        <f t="shared" si="101"/>
        <v>1.6642934569530496</v>
      </c>
      <c r="P174" s="234">
        <f t="shared" si="102"/>
        <v>60</v>
      </c>
      <c r="Q174" s="235">
        <f t="shared" si="103"/>
        <v>2</v>
      </c>
      <c r="R174" s="235">
        <f t="shared" si="104"/>
        <v>61</v>
      </c>
      <c r="T174">
        <v>507</v>
      </c>
      <c r="U174">
        <v>2158</v>
      </c>
      <c r="V174" t="s">
        <v>588</v>
      </c>
      <c r="W174">
        <v>3665.2190000000001</v>
      </c>
      <c r="X174">
        <v>1853.0160000000001</v>
      </c>
      <c r="Y174">
        <v>1.978</v>
      </c>
      <c r="Z174">
        <v>13.141999999999999</v>
      </c>
      <c r="AA174">
        <v>253.34410800000001</v>
      </c>
      <c r="AB174">
        <v>4.3874459999999997</v>
      </c>
      <c r="AC174">
        <v>94.416053000000005</v>
      </c>
      <c r="AD174" s="1">
        <v>568</v>
      </c>
      <c r="AE174">
        <v>2</v>
      </c>
      <c r="AF174">
        <v>61</v>
      </c>
      <c r="AG174">
        <v>69</v>
      </c>
      <c r="AH174">
        <v>14.467354</v>
      </c>
      <c r="AI174">
        <v>52.4</v>
      </c>
      <c r="AJ174">
        <v>0</v>
      </c>
      <c r="AK174">
        <v>60</v>
      </c>
      <c r="AL174">
        <v>16310</v>
      </c>
      <c r="AM174" t="s">
        <v>589</v>
      </c>
      <c r="AN174" t="s">
        <v>1084</v>
      </c>
      <c r="AO174">
        <v>3542.9940000000001</v>
      </c>
      <c r="AR174" t="s">
        <v>118</v>
      </c>
      <c r="AS174" t="s">
        <v>119</v>
      </c>
      <c r="AT174" t="s">
        <v>206</v>
      </c>
      <c r="AU174" t="s">
        <v>588</v>
      </c>
      <c r="AV174" t="s">
        <v>48</v>
      </c>
      <c r="AW174">
        <v>2</v>
      </c>
      <c r="BB174">
        <v>0.82452671029571045</v>
      </c>
      <c r="BC174" t="s">
        <v>67</v>
      </c>
      <c r="BF174" t="s">
        <v>118</v>
      </c>
      <c r="BG174" t="s">
        <v>119</v>
      </c>
      <c r="BH174" t="s">
        <v>588</v>
      </c>
      <c r="BI174">
        <v>2158</v>
      </c>
      <c r="BJ174">
        <v>2</v>
      </c>
      <c r="BK174" t="s">
        <v>206</v>
      </c>
      <c r="BL174" t="s">
        <v>846</v>
      </c>
      <c r="BM174">
        <v>0.82452671029571045</v>
      </c>
      <c r="BN174" t="s">
        <v>67</v>
      </c>
      <c r="BO174" t="s">
        <v>182</v>
      </c>
      <c r="BP174">
        <v>3665.2190000000001</v>
      </c>
    </row>
    <row r="175" spans="1:68" ht="16.5">
      <c r="A175" s="126" t="str">
        <f t="shared" si="87"/>
        <v>동화운수</v>
      </c>
      <c r="B175" s="127" t="str">
        <f t="shared" si="88"/>
        <v>이희수</v>
      </c>
      <c r="C175" s="128" t="str">
        <f t="shared" si="89"/>
        <v>F</v>
      </c>
      <c r="D175" s="129">
        <f t="shared" si="90"/>
        <v>0.68799999999999994</v>
      </c>
      <c r="E175" s="130">
        <f t="shared" si="91"/>
        <v>5611</v>
      </c>
      <c r="F175" s="131" t="str">
        <f t="shared" si="92"/>
        <v>10</v>
      </c>
      <c r="G175" s="132" t="str">
        <f t="shared" si="93"/>
        <v>70바1902</v>
      </c>
      <c r="H175" s="133">
        <f t="shared" si="94"/>
        <v>1</v>
      </c>
      <c r="I175" s="134">
        <f t="shared" si="95"/>
        <v>1083.443</v>
      </c>
      <c r="J175" s="135">
        <f t="shared" si="96"/>
        <v>5.451441711426197E-3</v>
      </c>
      <c r="K175" s="135">
        <f t="shared" si="97"/>
        <v>0.42413519177113784</v>
      </c>
      <c r="L175" s="135">
        <f t="shared" si="98"/>
        <v>0.1707519454184484</v>
      </c>
      <c r="M175" s="136">
        <f t="shared" si="99"/>
        <v>21.901</v>
      </c>
      <c r="N175" s="137">
        <f t="shared" si="100"/>
        <v>0</v>
      </c>
      <c r="O175" s="137">
        <f t="shared" si="101"/>
        <v>31.935228710693593</v>
      </c>
      <c r="P175" s="232">
        <f t="shared" si="102"/>
        <v>22</v>
      </c>
      <c r="Q175" s="233">
        <f t="shared" si="103"/>
        <v>0</v>
      </c>
      <c r="R175" s="233">
        <f t="shared" si="104"/>
        <v>346</v>
      </c>
      <c r="T175">
        <v>507</v>
      </c>
      <c r="U175">
        <v>5611</v>
      </c>
      <c r="V175" t="s">
        <v>590</v>
      </c>
      <c r="W175">
        <v>1083.443</v>
      </c>
      <c r="X175">
        <v>630.04300000000001</v>
      </c>
      <c r="Y175">
        <v>1.72</v>
      </c>
      <c r="Z175">
        <v>21.901</v>
      </c>
      <c r="AA175">
        <v>79.130260000000007</v>
      </c>
      <c r="AB175">
        <v>0.43137399999999998</v>
      </c>
      <c r="AC175">
        <v>33.561928000000002</v>
      </c>
      <c r="AD175" s="1">
        <v>185</v>
      </c>
      <c r="AE175">
        <v>0</v>
      </c>
      <c r="AF175">
        <v>346</v>
      </c>
      <c r="AG175">
        <v>75</v>
      </c>
      <c r="AH175">
        <v>13.691891999999999</v>
      </c>
      <c r="AI175">
        <v>39.5</v>
      </c>
      <c r="AJ175">
        <v>0</v>
      </c>
      <c r="AK175">
        <v>22</v>
      </c>
      <c r="AL175">
        <v>6028</v>
      </c>
      <c r="AM175" t="s">
        <v>591</v>
      </c>
      <c r="AN175" t="s">
        <v>1085</v>
      </c>
      <c r="AO175">
        <v>1083.443</v>
      </c>
      <c r="AR175" t="s">
        <v>118</v>
      </c>
      <c r="AS175" t="s">
        <v>119</v>
      </c>
      <c r="AT175" t="s">
        <v>203</v>
      </c>
      <c r="AU175" t="s">
        <v>590</v>
      </c>
      <c r="AV175" t="s">
        <v>48</v>
      </c>
      <c r="AW175">
        <v>1</v>
      </c>
      <c r="BB175">
        <v>0.68799999999999994</v>
      </c>
      <c r="BC175" t="s">
        <v>70</v>
      </c>
      <c r="BF175" t="s">
        <v>118</v>
      </c>
      <c r="BG175" t="s">
        <v>119</v>
      </c>
      <c r="BH175" t="s">
        <v>590</v>
      </c>
      <c r="BI175">
        <v>5611</v>
      </c>
      <c r="BJ175">
        <v>1</v>
      </c>
      <c r="BK175" t="s">
        <v>203</v>
      </c>
      <c r="BL175" t="s">
        <v>177</v>
      </c>
      <c r="BM175">
        <v>0.68799999999999994</v>
      </c>
      <c r="BN175" t="s">
        <v>70</v>
      </c>
      <c r="BO175" t="s">
        <v>191</v>
      </c>
      <c r="BP175">
        <v>1083.443</v>
      </c>
    </row>
    <row r="176" spans="1:68" ht="16.5">
      <c r="A176" s="109" t="str">
        <f t="shared" si="87"/>
        <v>동화운수</v>
      </c>
      <c r="B176" s="110" t="str">
        <f t="shared" si="88"/>
        <v>임동순</v>
      </c>
      <c r="C176" s="111" t="str">
        <f t="shared" si="89"/>
        <v>F</v>
      </c>
      <c r="D176" s="112">
        <f t="shared" si="90"/>
        <v>0.68959999999999999</v>
      </c>
      <c r="E176" s="113">
        <f t="shared" si="91"/>
        <v>2869</v>
      </c>
      <c r="F176" s="114" t="str">
        <f t="shared" si="92"/>
        <v>45</v>
      </c>
      <c r="G176" s="115" t="str">
        <f t="shared" si="93"/>
        <v>70바1849</v>
      </c>
      <c r="H176" s="116">
        <f t="shared" si="94"/>
        <v>1</v>
      </c>
      <c r="I176" s="117">
        <f t="shared" si="95"/>
        <v>579.524</v>
      </c>
      <c r="J176" s="118">
        <f t="shared" si="96"/>
        <v>1.7883756622874638E-2</v>
      </c>
      <c r="K176" s="118">
        <f t="shared" si="97"/>
        <v>0.33367339398703577</v>
      </c>
      <c r="L176" s="118">
        <f t="shared" si="98"/>
        <v>0.21741981350211553</v>
      </c>
      <c r="M176" s="119">
        <f t="shared" si="99"/>
        <v>15.582000000000001</v>
      </c>
      <c r="N176" s="120">
        <f t="shared" si="100"/>
        <v>0</v>
      </c>
      <c r="O176" s="120">
        <f t="shared" si="101"/>
        <v>18.549849522341376</v>
      </c>
      <c r="P176" s="234">
        <f t="shared" si="102"/>
        <v>0</v>
      </c>
      <c r="Q176" s="235">
        <f t="shared" si="103"/>
        <v>0</v>
      </c>
      <c r="R176" s="235">
        <f t="shared" si="104"/>
        <v>116</v>
      </c>
      <c r="T176">
        <v>507</v>
      </c>
      <c r="U176">
        <v>2869</v>
      </c>
      <c r="V176" t="s">
        <v>592</v>
      </c>
      <c r="W176">
        <v>625.34199999999998</v>
      </c>
      <c r="X176">
        <v>363.05399999999997</v>
      </c>
      <c r="Y176">
        <v>1.722</v>
      </c>
      <c r="Z176">
        <v>15.582000000000001</v>
      </c>
      <c r="AA176">
        <v>38.907764999999998</v>
      </c>
      <c r="AB176">
        <v>0.69581700000000002</v>
      </c>
      <c r="AC176">
        <v>12.982486</v>
      </c>
      <c r="AD176" s="1">
        <v>126</v>
      </c>
      <c r="AE176">
        <v>0</v>
      </c>
      <c r="AF176">
        <v>116</v>
      </c>
      <c r="AG176">
        <v>64</v>
      </c>
      <c r="AH176">
        <v>16.072420999999999</v>
      </c>
      <c r="AI176">
        <v>1.9</v>
      </c>
      <c r="AJ176">
        <v>0</v>
      </c>
      <c r="AK176">
        <v>0</v>
      </c>
      <c r="AL176">
        <v>0</v>
      </c>
      <c r="AM176" t="s">
        <v>593</v>
      </c>
      <c r="AN176" t="s">
        <v>1086</v>
      </c>
      <c r="AO176">
        <v>579.524</v>
      </c>
      <c r="AR176" t="s">
        <v>118</v>
      </c>
      <c r="AS176" t="s">
        <v>122</v>
      </c>
      <c r="AT176" t="s">
        <v>275</v>
      </c>
      <c r="AU176" t="s">
        <v>592</v>
      </c>
      <c r="AV176" t="s">
        <v>48</v>
      </c>
      <c r="AW176">
        <v>1</v>
      </c>
      <c r="BB176">
        <v>0.68959999999999999</v>
      </c>
      <c r="BC176" t="s">
        <v>70</v>
      </c>
      <c r="BF176" t="s">
        <v>118</v>
      </c>
      <c r="BG176" t="s">
        <v>122</v>
      </c>
      <c r="BH176" t="s">
        <v>592</v>
      </c>
      <c r="BI176">
        <v>2869</v>
      </c>
      <c r="BJ176">
        <v>1</v>
      </c>
      <c r="BK176" t="s">
        <v>275</v>
      </c>
      <c r="BL176" t="s">
        <v>177</v>
      </c>
      <c r="BM176">
        <v>0.68959999999999999</v>
      </c>
      <c r="BN176" t="s">
        <v>70</v>
      </c>
      <c r="BO176" t="s">
        <v>191</v>
      </c>
      <c r="BP176">
        <v>579.524</v>
      </c>
    </row>
    <row r="177" spans="1:68" ht="16.5">
      <c r="A177" s="126" t="str">
        <f t="shared" si="87"/>
        <v>동화운수</v>
      </c>
      <c r="B177" s="127" t="str">
        <f t="shared" si="88"/>
        <v>임상철</v>
      </c>
      <c r="C177" s="128" t="str">
        <f t="shared" si="89"/>
        <v>F</v>
      </c>
      <c r="D177" s="129">
        <f t="shared" si="90"/>
        <v>0.73423648448863588</v>
      </c>
      <c r="E177" s="130">
        <f t="shared" si="91"/>
        <v>3885</v>
      </c>
      <c r="F177" s="131" t="str">
        <f t="shared" si="92"/>
        <v>10</v>
      </c>
      <c r="G177" s="132" t="str">
        <f t="shared" si="93"/>
        <v>70바1826</v>
      </c>
      <c r="H177" s="133">
        <f t="shared" si="94"/>
        <v>2</v>
      </c>
      <c r="I177" s="134">
        <f t="shared" si="95"/>
        <v>1628.798</v>
      </c>
      <c r="J177" s="135">
        <f t="shared" si="96"/>
        <v>1.8754684215246824E-2</v>
      </c>
      <c r="K177" s="135">
        <f t="shared" si="97"/>
        <v>0.36985215718029069</v>
      </c>
      <c r="L177" s="135">
        <f t="shared" si="98"/>
        <v>0.18050120395530939</v>
      </c>
      <c r="M177" s="136">
        <f t="shared" si="99"/>
        <v>15.510999999999999</v>
      </c>
      <c r="N177" s="137">
        <f t="shared" si="100"/>
        <v>0</v>
      </c>
      <c r="O177" s="137">
        <f t="shared" si="101"/>
        <v>15.494545202194841</v>
      </c>
      <c r="P177" s="232">
        <f t="shared" si="102"/>
        <v>23</v>
      </c>
      <c r="Q177" s="233">
        <f t="shared" si="103"/>
        <v>0</v>
      </c>
      <c r="R177" s="233">
        <f t="shared" si="104"/>
        <v>259</v>
      </c>
      <c r="T177">
        <v>507</v>
      </c>
      <c r="U177">
        <v>3885</v>
      </c>
      <c r="V177" t="s">
        <v>1087</v>
      </c>
      <c r="W177">
        <v>1671.556</v>
      </c>
      <c r="X177">
        <v>957.01900000000001</v>
      </c>
      <c r="Y177">
        <v>1.7470000000000001</v>
      </c>
      <c r="Z177">
        <v>15.510999999999999</v>
      </c>
      <c r="AA177">
        <v>116.813857</v>
      </c>
      <c r="AB177">
        <v>2.1908069999999999</v>
      </c>
      <c r="AC177">
        <v>43.203856999999999</v>
      </c>
      <c r="AD177" s="1">
        <v>294</v>
      </c>
      <c r="AE177">
        <v>0</v>
      </c>
      <c r="AF177">
        <v>259</v>
      </c>
      <c r="AG177">
        <v>70</v>
      </c>
      <c r="AH177">
        <v>14.309569</v>
      </c>
      <c r="AI177">
        <v>96.3</v>
      </c>
      <c r="AJ177">
        <v>0</v>
      </c>
      <c r="AK177">
        <v>23</v>
      </c>
      <c r="AL177">
        <v>3309</v>
      </c>
      <c r="AM177" t="s">
        <v>1088</v>
      </c>
      <c r="AN177" t="s">
        <v>1089</v>
      </c>
      <c r="AO177">
        <v>1509.0229999999999</v>
      </c>
      <c r="AR177" t="s">
        <v>118</v>
      </c>
      <c r="AS177" t="s">
        <v>119</v>
      </c>
      <c r="AT177" t="s">
        <v>846</v>
      </c>
      <c r="AU177" t="s">
        <v>1087</v>
      </c>
      <c r="AV177" t="s">
        <v>48</v>
      </c>
      <c r="AW177">
        <v>2</v>
      </c>
      <c r="BB177">
        <v>0.73423648448863588</v>
      </c>
      <c r="BC177" t="s">
        <v>70</v>
      </c>
      <c r="BF177" t="s">
        <v>118</v>
      </c>
      <c r="BG177" t="s">
        <v>119</v>
      </c>
      <c r="BH177" t="s">
        <v>1087</v>
      </c>
      <c r="BI177">
        <v>3885</v>
      </c>
      <c r="BJ177">
        <v>2</v>
      </c>
      <c r="BK177" t="s">
        <v>846</v>
      </c>
      <c r="BL177" t="s">
        <v>198</v>
      </c>
      <c r="BM177">
        <v>0.73423648448863588</v>
      </c>
      <c r="BN177" t="s">
        <v>70</v>
      </c>
      <c r="BO177" t="s">
        <v>191</v>
      </c>
      <c r="BP177">
        <v>1628.798</v>
      </c>
    </row>
    <row r="178" spans="1:68" ht="16.5">
      <c r="A178" s="109" t="str">
        <f t="shared" si="87"/>
        <v>동화운수</v>
      </c>
      <c r="B178" s="110" t="str">
        <f t="shared" si="88"/>
        <v>임성필</v>
      </c>
      <c r="C178" s="111" t="str">
        <f t="shared" si="89"/>
        <v>D</v>
      </c>
      <c r="D178" s="112">
        <f t="shared" si="90"/>
        <v>0.82360924056701446</v>
      </c>
      <c r="E178" s="113">
        <f t="shared" si="91"/>
        <v>3172</v>
      </c>
      <c r="F178" s="114" t="str">
        <f t="shared" si="92"/>
        <v>45</v>
      </c>
      <c r="G178" s="115" t="str">
        <f t="shared" si="93"/>
        <v>70바1846</v>
      </c>
      <c r="H178" s="116">
        <f t="shared" si="94"/>
        <v>3</v>
      </c>
      <c r="I178" s="117">
        <f t="shared" si="95"/>
        <v>2294.0960000000005</v>
      </c>
      <c r="J178" s="118">
        <f t="shared" si="96"/>
        <v>4.7945719852525142E-3</v>
      </c>
      <c r="K178" s="118">
        <f t="shared" si="97"/>
        <v>0.33654251250512501</v>
      </c>
      <c r="L178" s="118">
        <f t="shared" si="98"/>
        <v>0.23320732872556332</v>
      </c>
      <c r="M178" s="119">
        <f t="shared" si="99"/>
        <v>12.304</v>
      </c>
      <c r="N178" s="120">
        <f t="shared" si="100"/>
        <v>0</v>
      </c>
      <c r="O178" s="120">
        <f t="shared" si="101"/>
        <v>13.512948019612082</v>
      </c>
      <c r="P178" s="234">
        <f t="shared" si="102"/>
        <v>0</v>
      </c>
      <c r="Q178" s="235">
        <f t="shared" si="103"/>
        <v>0</v>
      </c>
      <c r="R178" s="235">
        <f t="shared" si="104"/>
        <v>310</v>
      </c>
      <c r="T178">
        <v>507</v>
      </c>
      <c r="U178">
        <v>3172</v>
      </c>
      <c r="V178" t="s">
        <v>594</v>
      </c>
      <c r="W178">
        <v>2294.096</v>
      </c>
      <c r="X178">
        <v>1123.127</v>
      </c>
      <c r="Y178">
        <v>2.0430000000000001</v>
      </c>
      <c r="Z178">
        <v>12.304</v>
      </c>
      <c r="AA178">
        <v>143.90439900000001</v>
      </c>
      <c r="AB178">
        <v>0.68996000000000002</v>
      </c>
      <c r="AC178">
        <v>48.429948000000003</v>
      </c>
      <c r="AD178" s="1">
        <v>535</v>
      </c>
      <c r="AE178">
        <v>0</v>
      </c>
      <c r="AF178">
        <v>310</v>
      </c>
      <c r="AG178">
        <v>68</v>
      </c>
      <c r="AH178">
        <v>15.941805</v>
      </c>
      <c r="AI178">
        <v>47.2</v>
      </c>
      <c r="AJ178">
        <v>0</v>
      </c>
      <c r="AK178">
        <v>0</v>
      </c>
      <c r="AL178">
        <v>0</v>
      </c>
      <c r="AM178" t="s">
        <v>595</v>
      </c>
      <c r="AN178" t="s">
        <v>1090</v>
      </c>
      <c r="AO178">
        <v>2074.1680000000001</v>
      </c>
      <c r="AR178" t="s">
        <v>118</v>
      </c>
      <c r="AS178" t="s">
        <v>122</v>
      </c>
      <c r="AT178" t="s">
        <v>274</v>
      </c>
      <c r="AU178" t="s">
        <v>594</v>
      </c>
      <c r="AV178" t="s">
        <v>48</v>
      </c>
      <c r="AW178">
        <v>3</v>
      </c>
      <c r="BB178">
        <v>0.82360924056701446</v>
      </c>
      <c r="BC178" t="s">
        <v>67</v>
      </c>
      <c r="BF178" t="s">
        <v>118</v>
      </c>
      <c r="BG178" t="s">
        <v>122</v>
      </c>
      <c r="BH178" t="s">
        <v>594</v>
      </c>
      <c r="BI178">
        <v>3172</v>
      </c>
      <c r="BJ178">
        <v>3</v>
      </c>
      <c r="BK178" t="s">
        <v>274</v>
      </c>
      <c r="BL178" t="s">
        <v>218</v>
      </c>
      <c r="BM178">
        <v>0.82360924056701446</v>
      </c>
      <c r="BN178" t="s">
        <v>67</v>
      </c>
      <c r="BO178" t="s">
        <v>182</v>
      </c>
      <c r="BP178">
        <v>2294.0960000000005</v>
      </c>
    </row>
    <row r="179" spans="1:68" ht="16.5">
      <c r="A179" s="126" t="str">
        <f t="shared" si="87"/>
        <v>동화운수</v>
      </c>
      <c r="B179" s="127" t="str">
        <f t="shared" si="88"/>
        <v>임세현</v>
      </c>
      <c r="C179" s="128" t="str">
        <f t="shared" si="89"/>
        <v>F</v>
      </c>
      <c r="D179" s="129">
        <f t="shared" si="90"/>
        <v>0.75588842130041534</v>
      </c>
      <c r="E179" s="130">
        <f t="shared" si="91"/>
        <v>4455</v>
      </c>
      <c r="F179" s="131" t="str">
        <f t="shared" si="92"/>
        <v>45</v>
      </c>
      <c r="G179" s="132" t="str">
        <f t="shared" si="93"/>
        <v>70바1944</v>
      </c>
      <c r="H179" s="133">
        <f t="shared" si="94"/>
        <v>5</v>
      </c>
      <c r="I179" s="134">
        <f t="shared" si="95"/>
        <v>779.45</v>
      </c>
      <c r="J179" s="135">
        <f t="shared" si="96"/>
        <v>1.1850844961265948E-2</v>
      </c>
      <c r="K179" s="135">
        <f t="shared" si="97"/>
        <v>0.32813936541639521</v>
      </c>
      <c r="L179" s="135">
        <f t="shared" si="98"/>
        <v>0.15395471165565461</v>
      </c>
      <c r="M179" s="136">
        <f t="shared" si="99"/>
        <v>20.391999999999999</v>
      </c>
      <c r="N179" s="137">
        <f t="shared" si="100"/>
        <v>0.24303196964044635</v>
      </c>
      <c r="O179" s="137">
        <f t="shared" si="101"/>
        <v>58.570704683347572</v>
      </c>
      <c r="P179" s="232">
        <f t="shared" si="102"/>
        <v>0</v>
      </c>
      <c r="Q179" s="233">
        <f t="shared" si="103"/>
        <v>2</v>
      </c>
      <c r="R179" s="233">
        <f t="shared" si="104"/>
        <v>482</v>
      </c>
      <c r="T179">
        <v>507</v>
      </c>
      <c r="U179">
        <v>4455</v>
      </c>
      <c r="V179" t="s">
        <v>596</v>
      </c>
      <c r="W179">
        <v>822.93700000000001</v>
      </c>
      <c r="X179">
        <v>470.54399999999998</v>
      </c>
      <c r="Y179">
        <v>1.7490000000000001</v>
      </c>
      <c r="Z179">
        <v>20.391999999999999</v>
      </c>
      <c r="AA179">
        <v>45.354149999999997</v>
      </c>
      <c r="AB179">
        <v>0.53748499999999999</v>
      </c>
      <c r="AC179">
        <v>14.882482</v>
      </c>
      <c r="AD179" s="1">
        <v>120</v>
      </c>
      <c r="AE179">
        <v>2</v>
      </c>
      <c r="AF179">
        <v>482</v>
      </c>
      <c r="AG179">
        <v>72</v>
      </c>
      <c r="AH179">
        <v>18.144690000000001</v>
      </c>
      <c r="AI179">
        <v>118.4</v>
      </c>
      <c r="AJ179">
        <v>0</v>
      </c>
      <c r="AK179">
        <v>0</v>
      </c>
      <c r="AL179">
        <v>0</v>
      </c>
      <c r="AM179" t="s">
        <v>597</v>
      </c>
      <c r="AN179" t="s">
        <v>1091</v>
      </c>
      <c r="AO179">
        <v>326.56299999999999</v>
      </c>
      <c r="AR179" t="s">
        <v>118</v>
      </c>
      <c r="AS179" t="s">
        <v>122</v>
      </c>
      <c r="AT179" t="s">
        <v>295</v>
      </c>
      <c r="AU179" t="s">
        <v>596</v>
      </c>
      <c r="AV179" t="s">
        <v>48</v>
      </c>
      <c r="AW179">
        <v>5</v>
      </c>
      <c r="BB179">
        <v>0.75588842130041534</v>
      </c>
      <c r="BC179" t="s">
        <v>70</v>
      </c>
      <c r="BF179" t="s">
        <v>118</v>
      </c>
      <c r="BG179" t="s">
        <v>122</v>
      </c>
      <c r="BH179" t="s">
        <v>596</v>
      </c>
      <c r="BI179">
        <v>4455</v>
      </c>
      <c r="BJ179">
        <v>5</v>
      </c>
      <c r="BK179" t="s">
        <v>295</v>
      </c>
      <c r="BL179" t="s">
        <v>278</v>
      </c>
      <c r="BM179">
        <v>0.75588842130041534</v>
      </c>
      <c r="BN179" t="s">
        <v>70</v>
      </c>
      <c r="BO179" t="s">
        <v>191</v>
      </c>
      <c r="BP179">
        <v>779.45</v>
      </c>
    </row>
    <row r="180" spans="1:68" ht="16.5">
      <c r="A180" s="109" t="str">
        <f t="shared" si="87"/>
        <v>동화운수</v>
      </c>
      <c r="B180" s="110" t="str">
        <f t="shared" si="88"/>
        <v>임원재</v>
      </c>
      <c r="C180" s="111" t="str">
        <f t="shared" si="89"/>
        <v>C</v>
      </c>
      <c r="D180" s="112">
        <f t="shared" si="90"/>
        <v>0.85633010053615055</v>
      </c>
      <c r="E180" s="113">
        <f t="shared" si="91"/>
        <v>6864</v>
      </c>
      <c r="F180" s="114" t="str">
        <f t="shared" si="92"/>
        <v>급행95</v>
      </c>
      <c r="G180" s="115" t="str">
        <f t="shared" si="93"/>
        <v>70바1805</v>
      </c>
      <c r="H180" s="116">
        <f t="shared" si="94"/>
        <v>2</v>
      </c>
      <c r="I180" s="117">
        <f t="shared" si="95"/>
        <v>2533.616</v>
      </c>
      <c r="J180" s="118">
        <f t="shared" si="96"/>
        <v>1.451340682341227E-2</v>
      </c>
      <c r="K180" s="118">
        <f t="shared" si="97"/>
        <v>0.38328782805104095</v>
      </c>
      <c r="L180" s="118">
        <f t="shared" si="98"/>
        <v>0.11446091278236323</v>
      </c>
      <c r="M180" s="119">
        <f t="shared" si="99"/>
        <v>13.815</v>
      </c>
      <c r="N180" s="120">
        <f t="shared" si="100"/>
        <v>0.27628496188846297</v>
      </c>
      <c r="O180" s="120">
        <f t="shared" si="101"/>
        <v>3.907458746708262</v>
      </c>
      <c r="P180" s="234">
        <f t="shared" si="102"/>
        <v>6</v>
      </c>
      <c r="Q180" s="235">
        <f t="shared" si="103"/>
        <v>7</v>
      </c>
      <c r="R180" s="235">
        <f t="shared" si="104"/>
        <v>99</v>
      </c>
      <c r="T180">
        <v>507</v>
      </c>
      <c r="U180">
        <v>6864</v>
      </c>
      <c r="V180" t="s">
        <v>824</v>
      </c>
      <c r="W180">
        <v>2533.616</v>
      </c>
      <c r="X180">
        <v>1183.662</v>
      </c>
      <c r="Y180">
        <v>2.14</v>
      </c>
      <c r="Z180">
        <v>13.815</v>
      </c>
      <c r="AA180">
        <v>158.35634099999999</v>
      </c>
      <c r="AB180">
        <v>2.2982900000000002</v>
      </c>
      <c r="AC180">
        <v>60.696058000000001</v>
      </c>
      <c r="AD180" s="1">
        <v>290</v>
      </c>
      <c r="AE180">
        <v>7</v>
      </c>
      <c r="AF180">
        <v>99</v>
      </c>
      <c r="AG180">
        <v>66</v>
      </c>
      <c r="AH180">
        <v>15.999459999999999</v>
      </c>
      <c r="AI180">
        <v>983.7</v>
      </c>
      <c r="AJ180">
        <v>0</v>
      </c>
      <c r="AK180">
        <v>6</v>
      </c>
      <c r="AL180">
        <v>577</v>
      </c>
      <c r="AM180" t="s">
        <v>825</v>
      </c>
      <c r="AN180" t="s">
        <v>1092</v>
      </c>
      <c r="AO180">
        <v>2427.5149999999999</v>
      </c>
      <c r="AR180" t="s">
        <v>118</v>
      </c>
      <c r="AS180" t="s">
        <v>123</v>
      </c>
      <c r="AT180" t="s">
        <v>301</v>
      </c>
      <c r="AU180" t="s">
        <v>824</v>
      </c>
      <c r="AV180" t="s">
        <v>48</v>
      </c>
      <c r="AW180">
        <v>2</v>
      </c>
      <c r="BB180">
        <v>0.85633010053615055</v>
      </c>
      <c r="BC180" t="s">
        <v>69</v>
      </c>
      <c r="BF180" t="s">
        <v>118</v>
      </c>
      <c r="BG180" t="s">
        <v>123</v>
      </c>
      <c r="BH180" t="s">
        <v>824</v>
      </c>
      <c r="BI180">
        <v>6864</v>
      </c>
      <c r="BJ180">
        <v>2</v>
      </c>
      <c r="BK180" t="s">
        <v>301</v>
      </c>
      <c r="BL180" t="s">
        <v>306</v>
      </c>
      <c r="BM180">
        <v>0.85633010053615055</v>
      </c>
      <c r="BN180" t="s">
        <v>69</v>
      </c>
      <c r="BO180" t="s">
        <v>180</v>
      </c>
      <c r="BP180">
        <v>2533.616</v>
      </c>
    </row>
    <row r="181" spans="1:68" ht="16.5">
      <c r="A181" s="126" t="str">
        <f t="shared" si="87"/>
        <v>동화운수</v>
      </c>
      <c r="B181" s="127" t="str">
        <f t="shared" si="88"/>
        <v>임춘택</v>
      </c>
      <c r="C181" s="128" t="str">
        <f t="shared" si="89"/>
        <v>A</v>
      </c>
      <c r="D181" s="129">
        <f t="shared" si="90"/>
        <v>0.95600000000000007</v>
      </c>
      <c r="E181" s="130">
        <f t="shared" si="91"/>
        <v>6127</v>
      </c>
      <c r="F181" s="131" t="str">
        <f t="shared" si="92"/>
        <v>2-1</v>
      </c>
      <c r="G181" s="132" t="str">
        <f t="shared" si="93"/>
        <v>70바1941</v>
      </c>
      <c r="H181" s="133">
        <f t="shared" si="94"/>
        <v>1</v>
      </c>
      <c r="I181" s="134">
        <f t="shared" si="95"/>
        <v>5928.04</v>
      </c>
      <c r="J181" s="135">
        <f t="shared" si="96"/>
        <v>8.0802673261650606E-3</v>
      </c>
      <c r="K181" s="135">
        <f t="shared" si="97"/>
        <v>0.34888147999375047</v>
      </c>
      <c r="L181" s="135">
        <f t="shared" si="98"/>
        <v>8.7887396171415846E-2</v>
      </c>
      <c r="M181" s="136">
        <f t="shared" si="99"/>
        <v>14.186</v>
      </c>
      <c r="N181" s="137">
        <f t="shared" si="100"/>
        <v>0.20242778388809793</v>
      </c>
      <c r="O181" s="137">
        <v>75</v>
      </c>
      <c r="P181" s="232">
        <f t="shared" si="102"/>
        <v>0</v>
      </c>
      <c r="Q181" s="233">
        <f t="shared" si="103"/>
        <v>12</v>
      </c>
      <c r="R181" s="233">
        <f t="shared" si="104"/>
        <v>242</v>
      </c>
      <c r="T181">
        <v>507</v>
      </c>
      <c r="U181">
        <v>6127</v>
      </c>
      <c r="V181" t="s">
        <v>753</v>
      </c>
      <c r="W181">
        <v>5928.04</v>
      </c>
      <c r="X181">
        <v>2480.59</v>
      </c>
      <c r="Y181">
        <v>2.39</v>
      </c>
      <c r="Z181">
        <v>14.186</v>
      </c>
      <c r="AA181">
        <v>333.23427199999998</v>
      </c>
      <c r="AB181">
        <v>2.6926220000000001</v>
      </c>
      <c r="AC181">
        <v>116.259266</v>
      </c>
      <c r="AD181" s="1">
        <v>521</v>
      </c>
      <c r="AE181">
        <v>12</v>
      </c>
      <c r="AF181">
        <v>242</v>
      </c>
      <c r="AG181">
        <v>74</v>
      </c>
      <c r="AH181">
        <v>17.789406</v>
      </c>
      <c r="AI181">
        <v>634.6</v>
      </c>
      <c r="AJ181">
        <v>0</v>
      </c>
      <c r="AK181">
        <v>0</v>
      </c>
      <c r="AL181">
        <v>0</v>
      </c>
      <c r="AM181" t="s">
        <v>754</v>
      </c>
      <c r="AN181" t="s">
        <v>1093</v>
      </c>
      <c r="AO181">
        <v>5928.04</v>
      </c>
      <c r="AR181" t="s">
        <v>118</v>
      </c>
      <c r="AS181" t="s">
        <v>121</v>
      </c>
      <c r="AT181" t="s">
        <v>258</v>
      </c>
      <c r="AU181" t="s">
        <v>753</v>
      </c>
      <c r="AV181" t="s">
        <v>48</v>
      </c>
      <c r="AW181">
        <v>1</v>
      </c>
      <c r="BB181">
        <v>0.95600000000000007</v>
      </c>
      <c r="BC181" t="s">
        <v>66</v>
      </c>
      <c r="BF181" t="s">
        <v>118</v>
      </c>
      <c r="BG181" t="s">
        <v>121</v>
      </c>
      <c r="BH181" t="s">
        <v>753</v>
      </c>
      <c r="BI181">
        <v>6127</v>
      </c>
      <c r="BJ181">
        <v>1</v>
      </c>
      <c r="BK181" t="s">
        <v>258</v>
      </c>
      <c r="BL181" t="s">
        <v>177</v>
      </c>
      <c r="BM181">
        <v>0.95600000000000007</v>
      </c>
      <c r="BN181" t="s">
        <v>66</v>
      </c>
      <c r="BO181" t="s">
        <v>181</v>
      </c>
      <c r="BP181">
        <v>5928.04</v>
      </c>
    </row>
    <row r="182" spans="1:68" ht="16.5">
      <c r="A182" s="109" t="str">
        <f t="shared" si="87"/>
        <v>동화운수</v>
      </c>
      <c r="B182" s="110" t="str">
        <f t="shared" si="88"/>
        <v>장경석</v>
      </c>
      <c r="C182" s="111" t="str">
        <f t="shared" si="89"/>
        <v>D</v>
      </c>
      <c r="D182" s="112">
        <f t="shared" si="90"/>
        <v>0.82812578775428058</v>
      </c>
      <c r="E182" s="113">
        <f t="shared" si="91"/>
        <v>5371</v>
      </c>
      <c r="F182" s="114" t="str">
        <f t="shared" si="92"/>
        <v>2</v>
      </c>
      <c r="G182" s="115" t="str">
        <f t="shared" si="93"/>
        <v>70바1876</v>
      </c>
      <c r="H182" s="116">
        <f t="shared" si="94"/>
        <v>2</v>
      </c>
      <c r="I182" s="117">
        <f t="shared" si="95"/>
        <v>4588.7539999999999</v>
      </c>
      <c r="J182" s="118">
        <f t="shared" si="96"/>
        <v>3.8294565619102603E-3</v>
      </c>
      <c r="K182" s="118">
        <f t="shared" si="97"/>
        <v>0.34930780461049676</v>
      </c>
      <c r="L182" s="118">
        <f t="shared" si="98"/>
        <v>0.23884479316171667</v>
      </c>
      <c r="M182" s="119">
        <f t="shared" si="99"/>
        <v>12.234</v>
      </c>
      <c r="N182" s="120">
        <f t="shared" si="100"/>
        <v>4.3584816270386254E-2</v>
      </c>
      <c r="O182" s="120">
        <f t="shared" si="101"/>
        <v>1.699807834545064</v>
      </c>
      <c r="P182" s="234">
        <f t="shared" si="102"/>
        <v>0</v>
      </c>
      <c r="Q182" s="235">
        <f t="shared" si="103"/>
        <v>2</v>
      </c>
      <c r="R182" s="235">
        <f t="shared" si="104"/>
        <v>78</v>
      </c>
      <c r="T182">
        <v>507</v>
      </c>
      <c r="U182">
        <v>5371</v>
      </c>
      <c r="V182" t="s">
        <v>598</v>
      </c>
      <c r="W182">
        <v>4588.7539999999999</v>
      </c>
      <c r="X182">
        <v>2319.364</v>
      </c>
      <c r="Y182">
        <v>1.978</v>
      </c>
      <c r="Z182">
        <v>12.234</v>
      </c>
      <c r="AA182">
        <v>307.82435600000002</v>
      </c>
      <c r="AB182">
        <v>1.1788000000000001</v>
      </c>
      <c r="AC182">
        <v>107.52545000000001</v>
      </c>
      <c r="AD182" s="1">
        <v>1096</v>
      </c>
      <c r="AE182">
        <v>2</v>
      </c>
      <c r="AF182">
        <v>78</v>
      </c>
      <c r="AG182">
        <v>74</v>
      </c>
      <c r="AH182">
        <v>14.907052999999999</v>
      </c>
      <c r="AI182">
        <v>898.8</v>
      </c>
      <c r="AJ182">
        <v>0</v>
      </c>
      <c r="AK182">
        <v>0</v>
      </c>
      <c r="AL182">
        <v>0</v>
      </c>
      <c r="AM182" t="s">
        <v>599</v>
      </c>
      <c r="AN182" t="s">
        <v>1094</v>
      </c>
      <c r="AO182">
        <v>4398.0439999999999</v>
      </c>
      <c r="AR182" t="s">
        <v>118</v>
      </c>
      <c r="AS182" t="s">
        <v>120</v>
      </c>
      <c r="AT182" t="s">
        <v>228</v>
      </c>
      <c r="AU182" t="s">
        <v>598</v>
      </c>
      <c r="AV182" t="s">
        <v>48</v>
      </c>
      <c r="AW182">
        <v>2</v>
      </c>
      <c r="BB182">
        <v>0.82812578775428058</v>
      </c>
      <c r="BC182" t="s">
        <v>67</v>
      </c>
      <c r="BF182" t="s">
        <v>118</v>
      </c>
      <c r="BG182" t="s">
        <v>120</v>
      </c>
      <c r="BH182" t="s">
        <v>598</v>
      </c>
      <c r="BI182">
        <v>5371</v>
      </c>
      <c r="BJ182">
        <v>2</v>
      </c>
      <c r="BK182" t="s">
        <v>228</v>
      </c>
      <c r="BL182" t="s">
        <v>241</v>
      </c>
      <c r="BM182">
        <v>0.82812578775428058</v>
      </c>
      <c r="BN182" t="s">
        <v>67</v>
      </c>
      <c r="BO182" t="s">
        <v>182</v>
      </c>
      <c r="BP182">
        <v>4588.7539999999999</v>
      </c>
    </row>
    <row r="183" spans="1:68" ht="16.5">
      <c r="A183" s="126" t="str">
        <f t="shared" si="87"/>
        <v>동화운수</v>
      </c>
      <c r="B183" s="127" t="str">
        <f t="shared" si="88"/>
        <v>장광태</v>
      </c>
      <c r="C183" s="128" t="str">
        <f t="shared" si="89"/>
        <v>D</v>
      </c>
      <c r="D183" s="129">
        <f t="shared" si="90"/>
        <v>0.80078732855938661</v>
      </c>
      <c r="E183" s="130">
        <f t="shared" si="91"/>
        <v>5265</v>
      </c>
      <c r="F183" s="131" t="str">
        <f t="shared" si="92"/>
        <v>10</v>
      </c>
      <c r="G183" s="132" t="str">
        <f t="shared" si="93"/>
        <v>70바1935</v>
      </c>
      <c r="H183" s="133">
        <f t="shared" si="94"/>
        <v>2</v>
      </c>
      <c r="I183" s="134">
        <f t="shared" si="95"/>
        <v>4443.6479999999992</v>
      </c>
      <c r="J183" s="135">
        <f t="shared" si="96"/>
        <v>1.2392388962133157E-2</v>
      </c>
      <c r="K183" s="135">
        <f t="shared" si="97"/>
        <v>0.34239813548778825</v>
      </c>
      <c r="L183" s="135">
        <f t="shared" si="98"/>
        <v>0.16067879363982029</v>
      </c>
      <c r="M183" s="136">
        <f t="shared" si="99"/>
        <v>12.927</v>
      </c>
      <c r="N183" s="137">
        <f t="shared" si="100"/>
        <v>0</v>
      </c>
      <c r="O183" s="137">
        <f t="shared" si="101"/>
        <v>4.7258468717594191</v>
      </c>
      <c r="P183" s="232">
        <f t="shared" si="102"/>
        <v>26</v>
      </c>
      <c r="Q183" s="233">
        <f t="shared" si="103"/>
        <v>0</v>
      </c>
      <c r="R183" s="233">
        <f t="shared" si="104"/>
        <v>210</v>
      </c>
      <c r="T183">
        <v>507</v>
      </c>
      <c r="U183">
        <v>5265</v>
      </c>
      <c r="V183" t="s">
        <v>600</v>
      </c>
      <c r="W183">
        <v>4443.6480000000001</v>
      </c>
      <c r="X183">
        <v>2408.0340000000001</v>
      </c>
      <c r="Y183">
        <v>1.845</v>
      </c>
      <c r="Z183">
        <v>12.927</v>
      </c>
      <c r="AA183">
        <v>314.70493800000003</v>
      </c>
      <c r="AB183">
        <v>3.8999459999999999</v>
      </c>
      <c r="AC183">
        <v>107.754384</v>
      </c>
      <c r="AD183" s="1">
        <v>714</v>
      </c>
      <c r="AE183">
        <v>0</v>
      </c>
      <c r="AF183">
        <v>210</v>
      </c>
      <c r="AG183">
        <v>68</v>
      </c>
      <c r="AH183">
        <v>14.120044999999999</v>
      </c>
      <c r="AI183">
        <v>35.6</v>
      </c>
      <c r="AJ183">
        <v>0</v>
      </c>
      <c r="AK183">
        <v>26</v>
      </c>
      <c r="AL183">
        <v>4650</v>
      </c>
      <c r="AM183" t="s">
        <v>601</v>
      </c>
      <c r="AN183" t="s">
        <v>1095</v>
      </c>
      <c r="AO183">
        <v>4196.6099999999997</v>
      </c>
      <c r="AR183" t="s">
        <v>118</v>
      </c>
      <c r="AS183" t="s">
        <v>119</v>
      </c>
      <c r="AT183" t="s">
        <v>212</v>
      </c>
      <c r="AU183" t="s">
        <v>600</v>
      </c>
      <c r="AV183" t="s">
        <v>48</v>
      </c>
      <c r="AW183">
        <v>2</v>
      </c>
      <c r="BB183">
        <v>0.80078732855938661</v>
      </c>
      <c r="BC183" t="s">
        <v>67</v>
      </c>
      <c r="BF183" t="s">
        <v>118</v>
      </c>
      <c r="BG183" t="s">
        <v>119</v>
      </c>
      <c r="BH183" t="s">
        <v>600</v>
      </c>
      <c r="BI183">
        <v>5265</v>
      </c>
      <c r="BJ183">
        <v>2</v>
      </c>
      <c r="BK183" t="s">
        <v>212</v>
      </c>
      <c r="BL183" t="s">
        <v>206</v>
      </c>
      <c r="BM183">
        <v>0.80078732855938661</v>
      </c>
      <c r="BN183" t="s">
        <v>67</v>
      </c>
      <c r="BO183" t="s">
        <v>182</v>
      </c>
      <c r="BP183">
        <v>4443.6479999999992</v>
      </c>
    </row>
    <row r="184" spans="1:68" ht="16.5">
      <c r="A184" s="109" t="str">
        <f t="shared" si="87"/>
        <v>동화운수</v>
      </c>
      <c r="B184" s="110" t="str">
        <f t="shared" si="88"/>
        <v>장도</v>
      </c>
      <c r="C184" s="111" t="str">
        <f t="shared" si="89"/>
        <v>F</v>
      </c>
      <c r="D184" s="112">
        <f t="shared" si="90"/>
        <v>0.76839999999999997</v>
      </c>
      <c r="E184" s="113">
        <f t="shared" si="91"/>
        <v>487</v>
      </c>
      <c r="F184" s="114" t="str">
        <f t="shared" si="92"/>
        <v>10</v>
      </c>
      <c r="G184" s="115" t="str">
        <f t="shared" si="93"/>
        <v>70바1902</v>
      </c>
      <c r="H184" s="116">
        <f t="shared" si="94"/>
        <v>1</v>
      </c>
      <c r="I184" s="117">
        <f t="shared" si="95"/>
        <v>1665.28</v>
      </c>
      <c r="J184" s="118">
        <f t="shared" si="96"/>
        <v>1.0061048714337238E-2</v>
      </c>
      <c r="K184" s="118">
        <f t="shared" si="97"/>
        <v>0.36757136412717983</v>
      </c>
      <c r="L184" s="118">
        <f t="shared" si="98"/>
        <v>0.16333589546502691</v>
      </c>
      <c r="M184" s="119">
        <f t="shared" si="99"/>
        <v>18.45</v>
      </c>
      <c r="N184" s="120">
        <f t="shared" si="100"/>
        <v>0</v>
      </c>
      <c r="O184" s="120">
        <f t="shared" si="101"/>
        <v>9.1876441199077625</v>
      </c>
      <c r="P184" s="234">
        <f t="shared" si="102"/>
        <v>5</v>
      </c>
      <c r="Q184" s="235">
        <f t="shared" si="103"/>
        <v>0</v>
      </c>
      <c r="R184" s="235">
        <f t="shared" si="104"/>
        <v>153</v>
      </c>
      <c r="T184">
        <v>507</v>
      </c>
      <c r="U184">
        <v>487</v>
      </c>
      <c r="V184" t="s">
        <v>602</v>
      </c>
      <c r="W184">
        <v>1665.28</v>
      </c>
      <c r="X184">
        <v>867.09199999999998</v>
      </c>
      <c r="Y184">
        <v>1.921</v>
      </c>
      <c r="Z184">
        <v>18.45</v>
      </c>
      <c r="AA184">
        <v>113.331625</v>
      </c>
      <c r="AB184">
        <v>1.1402350000000001</v>
      </c>
      <c r="AC184">
        <v>41.65746</v>
      </c>
      <c r="AD184" s="1">
        <v>272</v>
      </c>
      <c r="AE184">
        <v>0</v>
      </c>
      <c r="AF184">
        <v>153</v>
      </c>
      <c r="AG184">
        <v>81</v>
      </c>
      <c r="AH184">
        <v>14.693868</v>
      </c>
      <c r="AI184">
        <v>467.5</v>
      </c>
      <c r="AJ184">
        <v>0</v>
      </c>
      <c r="AK184">
        <v>5</v>
      </c>
      <c r="AL184">
        <v>700</v>
      </c>
      <c r="AM184" t="s">
        <v>603</v>
      </c>
      <c r="AN184" t="s">
        <v>1096</v>
      </c>
      <c r="AO184">
        <v>1665.28</v>
      </c>
      <c r="AR184" t="s">
        <v>118</v>
      </c>
      <c r="AS184" t="s">
        <v>119</v>
      </c>
      <c r="AT184" t="s">
        <v>203</v>
      </c>
      <c r="AU184" t="s">
        <v>602</v>
      </c>
      <c r="AV184" t="s">
        <v>48</v>
      </c>
      <c r="AW184">
        <v>1</v>
      </c>
      <c r="BB184">
        <v>0.76839999999999997</v>
      </c>
      <c r="BC184" t="s">
        <v>70</v>
      </c>
      <c r="BF184" t="s">
        <v>118</v>
      </c>
      <c r="BG184" t="s">
        <v>119</v>
      </c>
      <c r="BH184" t="s">
        <v>602</v>
      </c>
      <c r="BI184">
        <v>487</v>
      </c>
      <c r="BJ184">
        <v>1</v>
      </c>
      <c r="BK184" t="s">
        <v>203</v>
      </c>
      <c r="BL184" t="s">
        <v>177</v>
      </c>
      <c r="BM184">
        <v>0.76839999999999997</v>
      </c>
      <c r="BN184" t="s">
        <v>70</v>
      </c>
      <c r="BO184" t="s">
        <v>191</v>
      </c>
      <c r="BP184">
        <v>1665.28</v>
      </c>
    </row>
    <row r="185" spans="1:68" ht="16.5">
      <c r="A185" s="126" t="str">
        <f t="shared" si="87"/>
        <v>동화운수</v>
      </c>
      <c r="B185" s="127" t="str">
        <f t="shared" si="88"/>
        <v>장두식</v>
      </c>
      <c r="C185" s="128" t="str">
        <f t="shared" si="89"/>
        <v>F</v>
      </c>
      <c r="D185" s="129">
        <f t="shared" si="90"/>
        <v>0.77425944352599441</v>
      </c>
      <c r="E185" s="130">
        <f t="shared" si="91"/>
        <v>694</v>
      </c>
      <c r="F185" s="131" t="str">
        <f t="shared" si="92"/>
        <v>2</v>
      </c>
      <c r="G185" s="132" t="str">
        <f t="shared" si="93"/>
        <v>70바1877</v>
      </c>
      <c r="H185" s="133">
        <f t="shared" si="94"/>
        <v>4</v>
      </c>
      <c r="I185" s="134">
        <f t="shared" si="95"/>
        <v>2987.6</v>
      </c>
      <c r="J185" s="135">
        <f t="shared" si="96"/>
        <v>2.9501777084475642E-2</v>
      </c>
      <c r="K185" s="135">
        <f t="shared" si="97"/>
        <v>0.35298118311578769</v>
      </c>
      <c r="L185" s="135">
        <f t="shared" si="98"/>
        <v>0.10041504886865713</v>
      </c>
      <c r="M185" s="136">
        <f t="shared" si="99"/>
        <v>16.684000000000001</v>
      </c>
      <c r="N185" s="137">
        <f t="shared" si="100"/>
        <v>0.6024902932119427</v>
      </c>
      <c r="O185" s="137">
        <f t="shared" si="101"/>
        <v>30.392288124246889</v>
      </c>
      <c r="P185" s="232">
        <f t="shared" si="102"/>
        <v>20</v>
      </c>
      <c r="Q185" s="233">
        <f t="shared" si="103"/>
        <v>18</v>
      </c>
      <c r="R185" s="233">
        <f t="shared" si="104"/>
        <v>908</v>
      </c>
      <c r="T185">
        <v>507</v>
      </c>
      <c r="U185">
        <v>694</v>
      </c>
      <c r="V185" t="s">
        <v>604</v>
      </c>
      <c r="W185">
        <v>2987.6</v>
      </c>
      <c r="X185">
        <v>1688.0039999999999</v>
      </c>
      <c r="Y185">
        <v>1.77</v>
      </c>
      <c r="Z185">
        <v>16.684000000000001</v>
      </c>
      <c r="AA185">
        <v>194.31771800000001</v>
      </c>
      <c r="AB185">
        <v>5.7327180000000002</v>
      </c>
      <c r="AC185">
        <v>68.590497999999997</v>
      </c>
      <c r="AD185" s="1">
        <v>300</v>
      </c>
      <c r="AE185">
        <v>18</v>
      </c>
      <c r="AF185">
        <v>908</v>
      </c>
      <c r="AG185">
        <v>72</v>
      </c>
      <c r="AH185">
        <v>15.37482</v>
      </c>
      <c r="AI185">
        <v>381.2</v>
      </c>
      <c r="AJ185">
        <v>0</v>
      </c>
      <c r="AK185">
        <v>20</v>
      </c>
      <c r="AL185">
        <v>4100</v>
      </c>
      <c r="AM185" t="s">
        <v>605</v>
      </c>
      <c r="AN185" t="s">
        <v>1097</v>
      </c>
      <c r="AO185">
        <v>2589.2739999999999</v>
      </c>
      <c r="AR185" t="s">
        <v>118</v>
      </c>
      <c r="AS185" t="s">
        <v>120</v>
      </c>
      <c r="AT185" t="s">
        <v>229</v>
      </c>
      <c r="AU185" t="s">
        <v>604</v>
      </c>
      <c r="AV185" t="s">
        <v>48</v>
      </c>
      <c r="AW185">
        <v>4</v>
      </c>
      <c r="BB185">
        <v>0.77425944352599441</v>
      </c>
      <c r="BC185" t="s">
        <v>70</v>
      </c>
      <c r="BF185" t="s">
        <v>118</v>
      </c>
      <c r="BG185" t="s">
        <v>120</v>
      </c>
      <c r="BH185" t="s">
        <v>604</v>
      </c>
      <c r="BI185">
        <v>694</v>
      </c>
      <c r="BJ185">
        <v>4</v>
      </c>
      <c r="BK185" t="s">
        <v>229</v>
      </c>
      <c r="BL185" t="s">
        <v>214</v>
      </c>
      <c r="BM185">
        <v>0.77425944352599441</v>
      </c>
      <c r="BN185" t="s">
        <v>70</v>
      </c>
      <c r="BO185" t="s">
        <v>191</v>
      </c>
      <c r="BP185">
        <v>2987.6</v>
      </c>
    </row>
    <row r="186" spans="1:68" ht="16.5">
      <c r="A186" s="109" t="str">
        <f t="shared" si="87"/>
        <v>동화운수</v>
      </c>
      <c r="B186" s="110" t="str">
        <f t="shared" si="88"/>
        <v>장인수</v>
      </c>
      <c r="C186" s="111" t="str">
        <f t="shared" si="89"/>
        <v>F</v>
      </c>
      <c r="D186" s="112">
        <f t="shared" si="90"/>
        <v>0.74904039415052615</v>
      </c>
      <c r="E186" s="113">
        <f t="shared" si="91"/>
        <v>5221</v>
      </c>
      <c r="F186" s="114" t="str">
        <f t="shared" si="92"/>
        <v>10</v>
      </c>
      <c r="G186" s="115" t="str">
        <f t="shared" si="93"/>
        <v>70바1940</v>
      </c>
      <c r="H186" s="116">
        <f t="shared" si="94"/>
        <v>9</v>
      </c>
      <c r="I186" s="117">
        <f t="shared" si="95"/>
        <v>1684.905</v>
      </c>
      <c r="J186" s="118">
        <f t="shared" si="96"/>
        <v>4.1040919198516379E-2</v>
      </c>
      <c r="K186" s="118">
        <f t="shared" si="97"/>
        <v>0.37020732425733061</v>
      </c>
      <c r="L186" s="118">
        <f t="shared" si="98"/>
        <v>0.11573352800306248</v>
      </c>
      <c r="M186" s="119">
        <f t="shared" si="99"/>
        <v>17.329999999999998</v>
      </c>
      <c r="N186" s="120">
        <f t="shared" si="100"/>
        <v>0</v>
      </c>
      <c r="O186" s="120">
        <f t="shared" si="101"/>
        <v>25.810867900316961</v>
      </c>
      <c r="P186" s="234">
        <f t="shared" si="102"/>
        <v>36</v>
      </c>
      <c r="Q186" s="235">
        <f t="shared" si="103"/>
        <v>0</v>
      </c>
      <c r="R186" s="235">
        <f t="shared" si="104"/>
        <v>457</v>
      </c>
      <c r="T186">
        <v>507</v>
      </c>
      <c r="U186">
        <v>5221</v>
      </c>
      <c r="V186" t="s">
        <v>606</v>
      </c>
      <c r="W186">
        <v>1770.5719999999999</v>
      </c>
      <c r="X186">
        <v>1008.228</v>
      </c>
      <c r="Y186">
        <v>1.756</v>
      </c>
      <c r="Z186">
        <v>17.329999999999998</v>
      </c>
      <c r="AA186">
        <v>121.52413</v>
      </c>
      <c r="AB186">
        <v>4.9874619999999998</v>
      </c>
      <c r="AC186">
        <v>44.989122999999999</v>
      </c>
      <c r="AD186" s="1">
        <v>195</v>
      </c>
      <c r="AE186">
        <v>0</v>
      </c>
      <c r="AF186">
        <v>457</v>
      </c>
      <c r="AG186">
        <v>75</v>
      </c>
      <c r="AH186">
        <v>14.569715</v>
      </c>
      <c r="AI186">
        <v>74.3</v>
      </c>
      <c r="AJ186">
        <v>0</v>
      </c>
      <c r="AK186">
        <v>36</v>
      </c>
      <c r="AL186">
        <v>6770</v>
      </c>
      <c r="AM186" t="s">
        <v>607</v>
      </c>
      <c r="AN186" t="s">
        <v>1098</v>
      </c>
      <c r="AO186">
        <v>346.23399999999998</v>
      </c>
      <c r="AR186" t="s">
        <v>118</v>
      </c>
      <c r="AS186" t="s">
        <v>119</v>
      </c>
      <c r="AT186" t="s">
        <v>213</v>
      </c>
      <c r="AU186" t="s">
        <v>606</v>
      </c>
      <c r="AV186" t="s">
        <v>48</v>
      </c>
      <c r="AW186">
        <v>9</v>
      </c>
      <c r="BB186">
        <v>0.74904039415052615</v>
      </c>
      <c r="BC186" t="s">
        <v>70</v>
      </c>
      <c r="BF186" t="s">
        <v>118</v>
      </c>
      <c r="BG186" t="s">
        <v>119</v>
      </c>
      <c r="BH186" t="s">
        <v>606</v>
      </c>
      <c r="BI186">
        <v>5221</v>
      </c>
      <c r="BJ186">
        <v>9</v>
      </c>
      <c r="BK186" t="s">
        <v>213</v>
      </c>
      <c r="BL186" t="s">
        <v>206</v>
      </c>
      <c r="BM186">
        <v>0.74904039415052615</v>
      </c>
      <c r="BN186" t="s">
        <v>70</v>
      </c>
      <c r="BO186" t="s">
        <v>191</v>
      </c>
      <c r="BP186">
        <v>1684.905</v>
      </c>
    </row>
    <row r="187" spans="1:68" ht="16.5">
      <c r="A187" s="126" t="str">
        <f t="shared" si="87"/>
        <v>동화운수</v>
      </c>
      <c r="B187" s="127" t="str">
        <f t="shared" si="88"/>
        <v>전경순</v>
      </c>
      <c r="C187" s="128" t="str">
        <f t="shared" si="89"/>
        <v>F</v>
      </c>
      <c r="D187" s="129">
        <f t="shared" si="90"/>
        <v>0.77513340862825386</v>
      </c>
      <c r="E187" s="130">
        <f t="shared" si="91"/>
        <v>2398</v>
      </c>
      <c r="F187" s="131" t="str">
        <f t="shared" si="92"/>
        <v>45</v>
      </c>
      <c r="G187" s="132" t="str">
        <f t="shared" si="93"/>
        <v>70바1813</v>
      </c>
      <c r="H187" s="133">
        <f t="shared" si="94"/>
        <v>2</v>
      </c>
      <c r="I187" s="134">
        <f t="shared" si="95"/>
        <v>3445.3119999999999</v>
      </c>
      <c r="J187" s="135">
        <f t="shared" si="96"/>
        <v>1.7816878598952736E-2</v>
      </c>
      <c r="K187" s="135">
        <f t="shared" si="97"/>
        <v>0.36985918163888298</v>
      </c>
      <c r="L187" s="135">
        <f t="shared" si="98"/>
        <v>0.14657598499061913</v>
      </c>
      <c r="M187" s="136">
        <f t="shared" si="99"/>
        <v>17.384</v>
      </c>
      <c r="N187" s="137">
        <f t="shared" si="100"/>
        <v>0.23219958018315903</v>
      </c>
      <c r="O187" s="137">
        <f t="shared" si="101"/>
        <v>49.922909739379193</v>
      </c>
      <c r="P187" s="232">
        <f t="shared" si="102"/>
        <v>4</v>
      </c>
      <c r="Q187" s="233">
        <f t="shared" si="103"/>
        <v>8</v>
      </c>
      <c r="R187" s="233">
        <f t="shared" si="104"/>
        <v>1720</v>
      </c>
      <c r="T187">
        <v>507</v>
      </c>
      <c r="U187">
        <v>2398</v>
      </c>
      <c r="V187" t="s">
        <v>608</v>
      </c>
      <c r="W187">
        <v>3445.3119999999999</v>
      </c>
      <c r="X187">
        <v>1930.61</v>
      </c>
      <c r="Y187">
        <v>1.7849999999999999</v>
      </c>
      <c r="Z187">
        <v>17.384</v>
      </c>
      <c r="AA187">
        <v>217.237154</v>
      </c>
      <c r="AB187">
        <v>3.8704879999999999</v>
      </c>
      <c r="AC187">
        <v>80.347155999999998</v>
      </c>
      <c r="AD187" s="1">
        <v>505</v>
      </c>
      <c r="AE187">
        <v>8</v>
      </c>
      <c r="AF187">
        <v>1720</v>
      </c>
      <c r="AG187">
        <v>72</v>
      </c>
      <c r="AH187">
        <v>15.859681</v>
      </c>
      <c r="AI187">
        <v>241</v>
      </c>
      <c r="AJ187">
        <v>0</v>
      </c>
      <c r="AK187">
        <v>4</v>
      </c>
      <c r="AL187">
        <v>1452</v>
      </c>
      <c r="AM187" t="s">
        <v>609</v>
      </c>
      <c r="AN187" t="s">
        <v>1099</v>
      </c>
      <c r="AO187">
        <v>3276.982</v>
      </c>
      <c r="AR187" t="s">
        <v>118</v>
      </c>
      <c r="AS187" t="s">
        <v>122</v>
      </c>
      <c r="AT187" t="s">
        <v>264</v>
      </c>
      <c r="AU187" t="s">
        <v>608</v>
      </c>
      <c r="AV187" t="s">
        <v>48</v>
      </c>
      <c r="AW187">
        <v>2</v>
      </c>
      <c r="BB187">
        <v>0.77513340862825386</v>
      </c>
      <c r="BC187" t="s">
        <v>70</v>
      </c>
      <c r="BF187" t="s">
        <v>118</v>
      </c>
      <c r="BG187" t="s">
        <v>122</v>
      </c>
      <c r="BH187" t="s">
        <v>608</v>
      </c>
      <c r="BI187">
        <v>2398</v>
      </c>
      <c r="BJ187">
        <v>2</v>
      </c>
      <c r="BK187" t="s">
        <v>264</v>
      </c>
      <c r="BL187" t="s">
        <v>262</v>
      </c>
      <c r="BM187">
        <v>0.77513340862825386</v>
      </c>
      <c r="BN187" t="s">
        <v>70</v>
      </c>
      <c r="BO187" t="s">
        <v>191</v>
      </c>
      <c r="BP187">
        <v>3445.3119999999999</v>
      </c>
    </row>
    <row r="188" spans="1:68" ht="16.5">
      <c r="A188" s="109" t="str">
        <f t="shared" si="87"/>
        <v>동화운수</v>
      </c>
      <c r="B188" s="110" t="str">
        <f t="shared" si="88"/>
        <v>전득수</v>
      </c>
      <c r="C188" s="111" t="str">
        <f t="shared" si="89"/>
        <v>D</v>
      </c>
      <c r="D188" s="112">
        <f t="shared" si="90"/>
        <v>0.82265014832312811</v>
      </c>
      <c r="E188" s="113">
        <f t="shared" si="91"/>
        <v>1721</v>
      </c>
      <c r="F188" s="114" t="str">
        <f t="shared" si="92"/>
        <v>10</v>
      </c>
      <c r="G188" s="115" t="str">
        <f t="shared" si="93"/>
        <v>70바1839</v>
      </c>
      <c r="H188" s="116">
        <f t="shared" si="94"/>
        <v>2</v>
      </c>
      <c r="I188" s="117">
        <f t="shared" si="95"/>
        <v>2487.7250000000004</v>
      </c>
      <c r="J188" s="118">
        <f t="shared" si="96"/>
        <v>2.0381963649129396E-2</v>
      </c>
      <c r="K188" s="118">
        <f t="shared" si="97"/>
        <v>0.38890617950336476</v>
      </c>
      <c r="L188" s="118">
        <f t="shared" si="98"/>
        <v>0.20621250339165298</v>
      </c>
      <c r="M188" s="119">
        <f t="shared" si="99"/>
        <v>14.651999999999999</v>
      </c>
      <c r="N188" s="120">
        <f t="shared" si="100"/>
        <v>0</v>
      </c>
      <c r="O188" s="120">
        <f t="shared" si="101"/>
        <v>10.652302806781297</v>
      </c>
      <c r="P188" s="234">
        <f t="shared" si="102"/>
        <v>20</v>
      </c>
      <c r="Q188" s="235">
        <f t="shared" si="103"/>
        <v>0</v>
      </c>
      <c r="R188" s="235">
        <f t="shared" si="104"/>
        <v>265</v>
      </c>
      <c r="T188">
        <v>507</v>
      </c>
      <c r="U188">
        <v>1721</v>
      </c>
      <c r="V188" t="s">
        <v>610</v>
      </c>
      <c r="W188">
        <v>2487.7249999999999</v>
      </c>
      <c r="X188">
        <v>1317.845</v>
      </c>
      <c r="Y188">
        <v>1.8879999999999999</v>
      </c>
      <c r="Z188">
        <v>14.651999999999999</v>
      </c>
      <c r="AA188">
        <v>173.12218100000001</v>
      </c>
      <c r="AB188">
        <v>3.5285700000000002</v>
      </c>
      <c r="AC188">
        <v>67.328286000000006</v>
      </c>
      <c r="AD188" s="1">
        <v>513</v>
      </c>
      <c r="AE188">
        <v>0</v>
      </c>
      <c r="AF188">
        <v>265</v>
      </c>
      <c r="AG188">
        <v>75</v>
      </c>
      <c r="AH188">
        <v>14.369764</v>
      </c>
      <c r="AI188">
        <v>609.5</v>
      </c>
      <c r="AJ188">
        <v>0</v>
      </c>
      <c r="AK188">
        <v>20</v>
      </c>
      <c r="AL188">
        <v>4375</v>
      </c>
      <c r="AM188" t="s">
        <v>611</v>
      </c>
      <c r="AN188" t="s">
        <v>1100</v>
      </c>
      <c r="AO188">
        <v>2354.3890000000001</v>
      </c>
      <c r="AR188" t="s">
        <v>118</v>
      </c>
      <c r="AS188" t="s">
        <v>119</v>
      </c>
      <c r="AT188" t="s">
        <v>199</v>
      </c>
      <c r="AU188" t="s">
        <v>610</v>
      </c>
      <c r="AV188" t="s">
        <v>48</v>
      </c>
      <c r="AW188">
        <v>2</v>
      </c>
      <c r="BB188">
        <v>0.82265014832312811</v>
      </c>
      <c r="BC188" t="s">
        <v>67</v>
      </c>
      <c r="BF188" t="s">
        <v>118</v>
      </c>
      <c r="BG188" t="s">
        <v>119</v>
      </c>
      <c r="BH188" t="s">
        <v>610</v>
      </c>
      <c r="BI188">
        <v>1721</v>
      </c>
      <c r="BJ188">
        <v>2</v>
      </c>
      <c r="BK188" t="s">
        <v>199</v>
      </c>
      <c r="BL188" t="s">
        <v>198</v>
      </c>
      <c r="BM188">
        <v>0.82265014832312811</v>
      </c>
      <c r="BN188" t="s">
        <v>67</v>
      </c>
      <c r="BO188" t="s">
        <v>182</v>
      </c>
      <c r="BP188">
        <v>2487.7250000000004</v>
      </c>
    </row>
    <row r="189" spans="1:68" ht="16.5">
      <c r="A189" s="126" t="str">
        <f t="shared" si="87"/>
        <v>동화운수</v>
      </c>
      <c r="B189" s="127" t="str">
        <f t="shared" si="88"/>
        <v>전부만</v>
      </c>
      <c r="C189" s="128" t="str">
        <f t="shared" si="89"/>
        <v>C</v>
      </c>
      <c r="D189" s="129">
        <f t="shared" si="90"/>
        <v>0.85691531318176617</v>
      </c>
      <c r="E189" s="130">
        <f t="shared" si="91"/>
        <v>8890</v>
      </c>
      <c r="F189" s="131" t="str">
        <f t="shared" si="92"/>
        <v>2-1</v>
      </c>
      <c r="G189" s="132" t="str">
        <f t="shared" si="93"/>
        <v>70바1811</v>
      </c>
      <c r="H189" s="133">
        <f t="shared" si="94"/>
        <v>8</v>
      </c>
      <c r="I189" s="134">
        <f t="shared" si="95"/>
        <v>4824.7240000000011</v>
      </c>
      <c r="J189" s="135">
        <f t="shared" si="96"/>
        <v>3.3634527093557897E-3</v>
      </c>
      <c r="K189" s="135">
        <f t="shared" si="97"/>
        <v>0.32571287496229639</v>
      </c>
      <c r="L189" s="135">
        <f t="shared" si="98"/>
        <v>0.13741718697276775</v>
      </c>
      <c r="M189" s="136">
        <f t="shared" si="99"/>
        <v>14.554</v>
      </c>
      <c r="N189" s="137">
        <f t="shared" si="100"/>
        <v>0</v>
      </c>
      <c r="O189" s="137">
        <f t="shared" si="101"/>
        <v>27.918695452838339</v>
      </c>
      <c r="P189" s="232">
        <f t="shared" si="102"/>
        <v>14</v>
      </c>
      <c r="Q189" s="233">
        <f t="shared" si="103"/>
        <v>0</v>
      </c>
      <c r="R189" s="233">
        <f t="shared" si="104"/>
        <v>1347</v>
      </c>
      <c r="T189">
        <v>507</v>
      </c>
      <c r="U189">
        <v>8890</v>
      </c>
      <c r="V189" t="s">
        <v>612</v>
      </c>
      <c r="W189">
        <v>4824.7240000000002</v>
      </c>
      <c r="X189">
        <v>2210.3270000000002</v>
      </c>
      <c r="Y189">
        <v>2.1829999999999998</v>
      </c>
      <c r="Z189">
        <v>14.554</v>
      </c>
      <c r="AA189">
        <v>264.507361</v>
      </c>
      <c r="AB189">
        <v>0.88965799999999995</v>
      </c>
      <c r="AC189">
        <v>86.153452999999999</v>
      </c>
      <c r="AD189" s="1">
        <v>663</v>
      </c>
      <c r="AE189">
        <v>0</v>
      </c>
      <c r="AF189">
        <v>1347</v>
      </c>
      <c r="AG189">
        <v>69</v>
      </c>
      <c r="AH189">
        <v>18.240414000000001</v>
      </c>
      <c r="AI189">
        <v>575.20000000000005</v>
      </c>
      <c r="AJ189">
        <v>0</v>
      </c>
      <c r="AK189">
        <v>14</v>
      </c>
      <c r="AL189">
        <v>5122</v>
      </c>
      <c r="AM189" t="s">
        <v>613</v>
      </c>
      <c r="AN189" t="s">
        <v>1101</v>
      </c>
      <c r="AO189">
        <v>1688.4739999999999</v>
      </c>
      <c r="AR189" t="s">
        <v>118</v>
      </c>
      <c r="AS189" t="s">
        <v>121</v>
      </c>
      <c r="AT189" t="s">
        <v>251</v>
      </c>
      <c r="AU189" t="s">
        <v>612</v>
      </c>
      <c r="AV189" t="s">
        <v>48</v>
      </c>
      <c r="AW189">
        <v>8</v>
      </c>
      <c r="BB189">
        <v>0.85691531318176617</v>
      </c>
      <c r="BC189" t="s">
        <v>69</v>
      </c>
      <c r="BF189" t="s">
        <v>118</v>
      </c>
      <c r="BG189" t="s">
        <v>121</v>
      </c>
      <c r="BH189" t="s">
        <v>612</v>
      </c>
      <c r="BI189">
        <v>8890</v>
      </c>
      <c r="BJ189">
        <v>8</v>
      </c>
      <c r="BK189" t="s">
        <v>251</v>
      </c>
      <c r="BL189" t="s">
        <v>255</v>
      </c>
      <c r="BM189">
        <v>0.85691531318176617</v>
      </c>
      <c r="BN189" t="s">
        <v>69</v>
      </c>
      <c r="BO189" t="s">
        <v>180</v>
      </c>
      <c r="BP189">
        <v>4824.7240000000011</v>
      </c>
    </row>
    <row r="190" spans="1:68" ht="16.5">
      <c r="A190" s="109" t="str">
        <f t="shared" si="87"/>
        <v>동화운수</v>
      </c>
      <c r="B190" s="110" t="str">
        <f t="shared" si="88"/>
        <v>전창수</v>
      </c>
      <c r="C190" s="111" t="str">
        <f t="shared" si="89"/>
        <v>F</v>
      </c>
      <c r="D190" s="112">
        <f t="shared" si="90"/>
        <v>0.76567478349011564</v>
      </c>
      <c r="E190" s="113">
        <f t="shared" si="91"/>
        <v>6090</v>
      </c>
      <c r="F190" s="114" t="str">
        <f t="shared" si="92"/>
        <v>45</v>
      </c>
      <c r="G190" s="115" t="str">
        <f t="shared" si="93"/>
        <v>70바1944</v>
      </c>
      <c r="H190" s="116">
        <f t="shared" si="94"/>
        <v>8</v>
      </c>
      <c r="I190" s="117">
        <f t="shared" si="95"/>
        <v>1033.6669999999999</v>
      </c>
      <c r="J190" s="118">
        <f t="shared" si="96"/>
        <v>1.8485510126970882E-2</v>
      </c>
      <c r="K190" s="118">
        <f t="shared" si="97"/>
        <v>0.31610301854315409</v>
      </c>
      <c r="L190" s="118">
        <f t="shared" si="98"/>
        <v>0.21283450085956118</v>
      </c>
      <c r="M190" s="119">
        <f t="shared" si="99"/>
        <v>18.532</v>
      </c>
      <c r="N190" s="120">
        <f t="shared" si="100"/>
        <v>9.387115245613871E-2</v>
      </c>
      <c r="O190" s="120">
        <f t="shared" si="101"/>
        <v>49.376226191928957</v>
      </c>
      <c r="P190" s="234">
        <f t="shared" si="102"/>
        <v>2</v>
      </c>
      <c r="Q190" s="235">
        <f t="shared" si="103"/>
        <v>1</v>
      </c>
      <c r="R190" s="235">
        <f t="shared" si="104"/>
        <v>526</v>
      </c>
      <c r="T190">
        <v>507</v>
      </c>
      <c r="U190">
        <v>6090</v>
      </c>
      <c r="V190" t="s">
        <v>614</v>
      </c>
      <c r="W190">
        <v>1065.29</v>
      </c>
      <c r="X190">
        <v>600.96199999999999</v>
      </c>
      <c r="Y190">
        <v>1.7729999999999999</v>
      </c>
      <c r="Z190">
        <v>18.532</v>
      </c>
      <c r="AA190">
        <v>60.977760000000004</v>
      </c>
      <c r="AB190">
        <v>1.127205</v>
      </c>
      <c r="AC190">
        <v>19.275254</v>
      </c>
      <c r="AD190" s="1">
        <v>220</v>
      </c>
      <c r="AE190">
        <v>1</v>
      </c>
      <c r="AF190">
        <v>526</v>
      </c>
      <c r="AG190">
        <v>73</v>
      </c>
      <c r="AH190">
        <v>17.470139</v>
      </c>
      <c r="AI190">
        <v>55.6</v>
      </c>
      <c r="AJ190">
        <v>0</v>
      </c>
      <c r="AK190">
        <v>2</v>
      </c>
      <c r="AL190">
        <v>239</v>
      </c>
      <c r="AM190" t="s">
        <v>615</v>
      </c>
      <c r="AN190" t="s">
        <v>1102</v>
      </c>
      <c r="AO190">
        <v>356.87099999999998</v>
      </c>
      <c r="AR190" t="s">
        <v>118</v>
      </c>
      <c r="AS190" t="s">
        <v>122</v>
      </c>
      <c r="AT190" t="s">
        <v>295</v>
      </c>
      <c r="AU190" t="s">
        <v>614</v>
      </c>
      <c r="AV190" t="s">
        <v>48</v>
      </c>
      <c r="AW190">
        <v>8</v>
      </c>
      <c r="BB190">
        <v>0.76567478349011564</v>
      </c>
      <c r="BC190" t="s">
        <v>70</v>
      </c>
      <c r="BF190" t="s">
        <v>118</v>
      </c>
      <c r="BG190" t="s">
        <v>122</v>
      </c>
      <c r="BH190" t="s">
        <v>614</v>
      </c>
      <c r="BI190">
        <v>6090</v>
      </c>
      <c r="BJ190">
        <v>8</v>
      </c>
      <c r="BK190" t="s">
        <v>295</v>
      </c>
      <c r="BL190" t="s">
        <v>278</v>
      </c>
      <c r="BM190">
        <v>0.76567478349011564</v>
      </c>
      <c r="BN190" t="s">
        <v>70</v>
      </c>
      <c r="BO190" t="s">
        <v>191</v>
      </c>
      <c r="BP190">
        <v>1033.6669999999999</v>
      </c>
    </row>
    <row r="191" spans="1:68" ht="16.5">
      <c r="A191" s="126" t="str">
        <f t="shared" si="87"/>
        <v>동화운수</v>
      </c>
      <c r="B191" s="127" t="str">
        <f t="shared" si="88"/>
        <v>정경권</v>
      </c>
      <c r="C191" s="128" t="str">
        <f t="shared" si="89"/>
        <v>D</v>
      </c>
      <c r="D191" s="129">
        <f t="shared" si="90"/>
        <v>0.8147619047619048</v>
      </c>
      <c r="E191" s="130">
        <f t="shared" si="91"/>
        <v>3706</v>
      </c>
      <c r="F191" s="131" t="str">
        <f t="shared" si="92"/>
        <v>2</v>
      </c>
      <c r="G191" s="132" t="str">
        <f t="shared" si="93"/>
        <v>70바1883</v>
      </c>
      <c r="H191" s="133">
        <f t="shared" si="94"/>
        <v>1</v>
      </c>
      <c r="I191" s="134">
        <f t="shared" si="95"/>
        <v>2499.2600000000002</v>
      </c>
      <c r="J191" s="135">
        <f t="shared" si="96"/>
        <v>2.0562346522752715E-2</v>
      </c>
      <c r="K191" s="135">
        <f t="shared" si="97"/>
        <v>0.34516013924309863</v>
      </c>
      <c r="L191" s="135">
        <f t="shared" si="98"/>
        <v>0.23246881076798731</v>
      </c>
      <c r="M191" s="136">
        <f t="shared" si="99"/>
        <v>15.698</v>
      </c>
      <c r="N191" s="137">
        <f t="shared" si="100"/>
        <v>0</v>
      </c>
      <c r="O191" s="137">
        <f t="shared" si="101"/>
        <v>2.8008290453974376</v>
      </c>
      <c r="P191" s="232">
        <f t="shared" si="102"/>
        <v>2</v>
      </c>
      <c r="Q191" s="233">
        <f t="shared" si="103"/>
        <v>0</v>
      </c>
      <c r="R191" s="233">
        <f t="shared" si="104"/>
        <v>70</v>
      </c>
      <c r="T191">
        <v>507</v>
      </c>
      <c r="U191">
        <v>3706</v>
      </c>
      <c r="V191" t="s">
        <v>616</v>
      </c>
      <c r="W191">
        <v>2499.2600000000002</v>
      </c>
      <c r="X191">
        <v>1460.53</v>
      </c>
      <c r="Y191">
        <v>1.7110000000000001</v>
      </c>
      <c r="Z191">
        <v>15.698</v>
      </c>
      <c r="AA191">
        <v>158.26938799999999</v>
      </c>
      <c r="AB191">
        <v>3.2543899999999999</v>
      </c>
      <c r="AC191">
        <v>54.628284000000001</v>
      </c>
      <c r="AD191" s="1">
        <v>581</v>
      </c>
      <c r="AE191">
        <v>0</v>
      </c>
      <c r="AF191">
        <v>70</v>
      </c>
      <c r="AG191">
        <v>69</v>
      </c>
      <c r="AH191">
        <v>15.791176999999999</v>
      </c>
      <c r="AI191">
        <v>372.2</v>
      </c>
      <c r="AJ191">
        <v>0</v>
      </c>
      <c r="AK191">
        <v>2</v>
      </c>
      <c r="AL191">
        <v>104</v>
      </c>
      <c r="AM191" t="s">
        <v>617</v>
      </c>
      <c r="AN191" t="s">
        <v>1103</v>
      </c>
      <c r="AO191">
        <v>2499.2600000000002</v>
      </c>
      <c r="AR191" t="s">
        <v>118</v>
      </c>
      <c r="AS191" t="s">
        <v>120</v>
      </c>
      <c r="AT191" t="s">
        <v>231</v>
      </c>
      <c r="AU191" t="s">
        <v>616</v>
      </c>
      <c r="AV191" t="s">
        <v>48</v>
      </c>
      <c r="AW191">
        <v>1</v>
      </c>
      <c r="BB191">
        <v>0.8147619047619048</v>
      </c>
      <c r="BC191" t="s">
        <v>67</v>
      </c>
      <c r="BF191" t="s">
        <v>118</v>
      </c>
      <c r="BG191" t="s">
        <v>120</v>
      </c>
      <c r="BH191" t="s">
        <v>616</v>
      </c>
      <c r="BI191">
        <v>3706</v>
      </c>
      <c r="BJ191">
        <v>1</v>
      </c>
      <c r="BK191" t="s">
        <v>231</v>
      </c>
      <c r="BL191" t="s">
        <v>177</v>
      </c>
      <c r="BM191">
        <v>0.8147619047619048</v>
      </c>
      <c r="BN191" t="s">
        <v>67</v>
      </c>
      <c r="BO191" t="s">
        <v>182</v>
      </c>
      <c r="BP191">
        <v>2499.2600000000002</v>
      </c>
    </row>
    <row r="192" spans="1:68" ht="16.5">
      <c r="A192" s="109" t="str">
        <f t="shared" si="87"/>
        <v>동화운수</v>
      </c>
      <c r="B192" s="110" t="str">
        <f t="shared" si="88"/>
        <v>정균</v>
      </c>
      <c r="C192" s="111" t="str">
        <f t="shared" si="89"/>
        <v>D</v>
      </c>
      <c r="D192" s="112">
        <f t="shared" si="90"/>
        <v>0.80600000000000005</v>
      </c>
      <c r="E192" s="113">
        <f t="shared" si="91"/>
        <v>555</v>
      </c>
      <c r="F192" s="114" t="str">
        <f t="shared" si="92"/>
        <v>45</v>
      </c>
      <c r="G192" s="115" t="str">
        <f t="shared" si="93"/>
        <v>70바1846</v>
      </c>
      <c r="H192" s="116">
        <f t="shared" si="94"/>
        <v>1</v>
      </c>
      <c r="I192" s="117">
        <f t="shared" si="95"/>
        <v>2360.471</v>
      </c>
      <c r="J192" s="118">
        <f t="shared" si="96"/>
        <v>8.2262597097668699E-3</v>
      </c>
      <c r="K192" s="118">
        <f t="shared" si="97"/>
        <v>0.31228670827799015</v>
      </c>
      <c r="L192" s="118">
        <f t="shared" si="98"/>
        <v>0.18852169757645826</v>
      </c>
      <c r="M192" s="119">
        <f t="shared" si="99"/>
        <v>11.573</v>
      </c>
      <c r="N192" s="120">
        <f t="shared" si="100"/>
        <v>0</v>
      </c>
      <c r="O192" s="120">
        <f t="shared" si="101"/>
        <v>11.353666281009172</v>
      </c>
      <c r="P192" s="234">
        <f t="shared" si="102"/>
        <v>0</v>
      </c>
      <c r="Q192" s="235">
        <f t="shared" si="103"/>
        <v>0</v>
      </c>
      <c r="R192" s="235">
        <f t="shared" si="104"/>
        <v>268</v>
      </c>
      <c r="T192">
        <v>507</v>
      </c>
      <c r="U192">
        <v>555</v>
      </c>
      <c r="V192" t="s">
        <v>618</v>
      </c>
      <c r="W192">
        <v>2360.471</v>
      </c>
      <c r="X192">
        <v>1171.482</v>
      </c>
      <c r="Y192">
        <v>2.0150000000000001</v>
      </c>
      <c r="Z192">
        <v>11.573</v>
      </c>
      <c r="AA192">
        <v>150.39496</v>
      </c>
      <c r="AB192">
        <v>1.237188</v>
      </c>
      <c r="AC192">
        <v>46.966346999999999</v>
      </c>
      <c r="AD192" s="1">
        <v>445</v>
      </c>
      <c r="AE192">
        <v>0</v>
      </c>
      <c r="AF192">
        <v>268</v>
      </c>
      <c r="AG192">
        <v>72</v>
      </c>
      <c r="AH192">
        <v>15.695145999999999</v>
      </c>
      <c r="AI192">
        <v>163.4</v>
      </c>
      <c r="AJ192">
        <v>0</v>
      </c>
      <c r="AK192">
        <v>0</v>
      </c>
      <c r="AL192">
        <v>0</v>
      </c>
      <c r="AM192" t="s">
        <v>619</v>
      </c>
      <c r="AN192" t="s">
        <v>1104</v>
      </c>
      <c r="AO192">
        <v>2360.471</v>
      </c>
      <c r="AR192" t="s">
        <v>118</v>
      </c>
      <c r="AS192" t="s">
        <v>122</v>
      </c>
      <c r="AT192" t="s">
        <v>274</v>
      </c>
      <c r="AU192" t="s">
        <v>618</v>
      </c>
      <c r="AV192" t="s">
        <v>48</v>
      </c>
      <c r="AW192">
        <v>1</v>
      </c>
      <c r="BB192">
        <v>0.80600000000000005</v>
      </c>
      <c r="BC192" t="s">
        <v>67</v>
      </c>
      <c r="BF192" t="s">
        <v>118</v>
      </c>
      <c r="BG192" t="s">
        <v>122</v>
      </c>
      <c r="BH192" t="s">
        <v>618</v>
      </c>
      <c r="BI192">
        <v>555</v>
      </c>
      <c r="BJ192">
        <v>1</v>
      </c>
      <c r="BK192" t="s">
        <v>274</v>
      </c>
      <c r="BL192" t="s">
        <v>177</v>
      </c>
      <c r="BM192">
        <v>0.80600000000000005</v>
      </c>
      <c r="BN192" t="s">
        <v>67</v>
      </c>
      <c r="BO192" t="s">
        <v>182</v>
      </c>
      <c r="BP192">
        <v>2360.471</v>
      </c>
    </row>
    <row r="193" spans="1:68" ht="16.5">
      <c r="A193" s="126" t="str">
        <f t="shared" si="87"/>
        <v>동화운수</v>
      </c>
      <c r="B193" s="127" t="str">
        <f t="shared" si="88"/>
        <v>정근택</v>
      </c>
      <c r="C193" s="128" t="str">
        <f t="shared" si="89"/>
        <v>C</v>
      </c>
      <c r="D193" s="129">
        <f t="shared" si="90"/>
        <v>0.86480791212015407</v>
      </c>
      <c r="E193" s="130">
        <f t="shared" si="91"/>
        <v>9897</v>
      </c>
      <c r="F193" s="131" t="str">
        <f t="shared" si="92"/>
        <v>2-1</v>
      </c>
      <c r="G193" s="132" t="str">
        <f t="shared" si="93"/>
        <v>70바1865</v>
      </c>
      <c r="H193" s="133">
        <f t="shared" si="94"/>
        <v>2</v>
      </c>
      <c r="I193" s="134">
        <f t="shared" si="95"/>
        <v>5398.7280000000001</v>
      </c>
      <c r="J193" s="135">
        <f t="shared" si="96"/>
        <v>1.7477720646325745E-2</v>
      </c>
      <c r="K193" s="135">
        <f t="shared" si="97"/>
        <v>0.33063159383697932</v>
      </c>
      <c r="L193" s="135">
        <f t="shared" si="98"/>
        <v>0.16170475712056617</v>
      </c>
      <c r="M193" s="136">
        <f t="shared" si="99"/>
        <v>12.362</v>
      </c>
      <c r="N193" s="137">
        <f t="shared" si="100"/>
        <v>0.11113729011722762</v>
      </c>
      <c r="O193" s="137">
        <f t="shared" si="101"/>
        <v>8.075976415185206</v>
      </c>
      <c r="P193" s="232">
        <f t="shared" si="102"/>
        <v>34</v>
      </c>
      <c r="Q193" s="233">
        <f t="shared" si="103"/>
        <v>6</v>
      </c>
      <c r="R193" s="233">
        <f t="shared" si="104"/>
        <v>436</v>
      </c>
      <c r="T193">
        <v>507</v>
      </c>
      <c r="U193">
        <v>9897</v>
      </c>
      <c r="V193" t="s">
        <v>620</v>
      </c>
      <c r="W193">
        <v>5398.7280000000001</v>
      </c>
      <c r="X193">
        <v>2411.3319999999999</v>
      </c>
      <c r="Y193">
        <v>2.2389999999999999</v>
      </c>
      <c r="Z193">
        <v>12.362</v>
      </c>
      <c r="AA193">
        <v>323.29147</v>
      </c>
      <c r="AB193">
        <v>5.650398</v>
      </c>
      <c r="AC193">
        <v>106.89037399999999</v>
      </c>
      <c r="AD193" s="1">
        <v>873</v>
      </c>
      <c r="AE193">
        <v>6</v>
      </c>
      <c r="AF193">
        <v>436</v>
      </c>
      <c r="AG193">
        <v>65</v>
      </c>
      <c r="AH193">
        <v>16.699259000000001</v>
      </c>
      <c r="AI193">
        <v>5.8</v>
      </c>
      <c r="AJ193">
        <v>0</v>
      </c>
      <c r="AK193">
        <v>34</v>
      </c>
      <c r="AL193">
        <v>6444</v>
      </c>
      <c r="AM193" t="s">
        <v>621</v>
      </c>
      <c r="AN193" t="s">
        <v>1105</v>
      </c>
      <c r="AO193">
        <v>5079.0659999999998</v>
      </c>
      <c r="AR193" t="s">
        <v>118</v>
      </c>
      <c r="AS193" t="s">
        <v>121</v>
      </c>
      <c r="AT193" t="s">
        <v>253</v>
      </c>
      <c r="AU193" t="s">
        <v>620</v>
      </c>
      <c r="AV193" t="s">
        <v>48</v>
      </c>
      <c r="AW193">
        <v>2</v>
      </c>
      <c r="BB193">
        <v>0.86480791212015407</v>
      </c>
      <c r="BC193" t="s">
        <v>69</v>
      </c>
      <c r="BF193" t="s">
        <v>118</v>
      </c>
      <c r="BG193" t="s">
        <v>121</v>
      </c>
      <c r="BH193" t="s">
        <v>620</v>
      </c>
      <c r="BI193">
        <v>9897</v>
      </c>
      <c r="BJ193">
        <v>2</v>
      </c>
      <c r="BK193" t="s">
        <v>253</v>
      </c>
      <c r="BL193" t="s">
        <v>259</v>
      </c>
      <c r="BM193">
        <v>0.86480791212015407</v>
      </c>
      <c r="BN193" t="s">
        <v>69</v>
      </c>
      <c r="BO193" t="s">
        <v>180</v>
      </c>
      <c r="BP193">
        <v>5398.7280000000001</v>
      </c>
    </row>
    <row r="194" spans="1:68" ht="16.5">
      <c r="A194" s="109" t="str">
        <f t="shared" si="87"/>
        <v>동화운수</v>
      </c>
      <c r="B194" s="110" t="str">
        <f t="shared" si="88"/>
        <v>정기운</v>
      </c>
      <c r="C194" s="111" t="str">
        <f t="shared" si="89"/>
        <v>F</v>
      </c>
      <c r="D194" s="112">
        <f t="shared" si="90"/>
        <v>0.74480000000000002</v>
      </c>
      <c r="E194" s="113">
        <f t="shared" si="91"/>
        <v>2973</v>
      </c>
      <c r="F194" s="114" t="str">
        <f t="shared" si="92"/>
        <v>급행95</v>
      </c>
      <c r="G194" s="115" t="str">
        <f t="shared" si="93"/>
        <v>70바1909</v>
      </c>
      <c r="H194" s="116">
        <f t="shared" si="94"/>
        <v>1</v>
      </c>
      <c r="I194" s="117">
        <f t="shared" si="95"/>
        <v>2335.355</v>
      </c>
      <c r="J194" s="118">
        <f t="shared" si="96"/>
        <v>1.6981995585360805E-2</v>
      </c>
      <c r="K194" s="118">
        <f t="shared" si="97"/>
        <v>0.38832994660206277</v>
      </c>
      <c r="L194" s="118">
        <f t="shared" si="98"/>
        <v>0.22908722656726707</v>
      </c>
      <c r="M194" s="119">
        <f t="shared" si="99"/>
        <v>16.777999999999999</v>
      </c>
      <c r="N194" s="120">
        <f t="shared" si="100"/>
        <v>0</v>
      </c>
      <c r="O194" s="120">
        <f t="shared" si="101"/>
        <v>1.4292265908447948</v>
      </c>
      <c r="P194" s="234">
        <f t="shared" si="102"/>
        <v>1</v>
      </c>
      <c r="Q194" s="235">
        <f t="shared" si="103"/>
        <v>0</v>
      </c>
      <c r="R194" s="235">
        <f t="shared" si="104"/>
        <v>34</v>
      </c>
      <c r="T194">
        <v>507</v>
      </c>
      <c r="U194">
        <v>2973</v>
      </c>
      <c r="V194" t="s">
        <v>623</v>
      </c>
      <c r="W194">
        <v>2378.9090000000001</v>
      </c>
      <c r="X194">
        <v>1282.069</v>
      </c>
      <c r="Y194">
        <v>1.8560000000000001</v>
      </c>
      <c r="Z194">
        <v>16.777999999999999</v>
      </c>
      <c r="AA194">
        <v>152.42967100000001</v>
      </c>
      <c r="AB194">
        <v>2.5885600000000002</v>
      </c>
      <c r="AC194">
        <v>59.193005999999997</v>
      </c>
      <c r="AD194" s="1">
        <v>535</v>
      </c>
      <c r="AE194">
        <v>0</v>
      </c>
      <c r="AF194">
        <v>34</v>
      </c>
      <c r="AG194">
        <v>65</v>
      </c>
      <c r="AH194">
        <v>15.6066</v>
      </c>
      <c r="AI194">
        <v>310</v>
      </c>
      <c r="AJ194">
        <v>0</v>
      </c>
      <c r="AK194">
        <v>1</v>
      </c>
      <c r="AL194">
        <v>317</v>
      </c>
      <c r="AM194" t="s">
        <v>624</v>
      </c>
      <c r="AN194" t="s">
        <v>1106</v>
      </c>
      <c r="AO194">
        <v>2335.355</v>
      </c>
      <c r="AR194" t="s">
        <v>118</v>
      </c>
      <c r="AS194" t="s">
        <v>123</v>
      </c>
      <c r="AT194" t="s">
        <v>305</v>
      </c>
      <c r="AU194" t="s">
        <v>623</v>
      </c>
      <c r="AV194" t="s">
        <v>48</v>
      </c>
      <c r="AW194">
        <v>1</v>
      </c>
      <c r="BB194">
        <v>0.74480000000000002</v>
      </c>
      <c r="BC194" t="s">
        <v>70</v>
      </c>
      <c r="BF194" t="s">
        <v>118</v>
      </c>
      <c r="BG194" t="s">
        <v>123</v>
      </c>
      <c r="BH194" t="s">
        <v>623</v>
      </c>
      <c r="BI194">
        <v>2973</v>
      </c>
      <c r="BJ194">
        <v>1</v>
      </c>
      <c r="BK194" t="s">
        <v>305</v>
      </c>
      <c r="BL194" t="s">
        <v>177</v>
      </c>
      <c r="BM194">
        <v>0.74480000000000002</v>
      </c>
      <c r="BN194" t="s">
        <v>70</v>
      </c>
      <c r="BO194" t="s">
        <v>191</v>
      </c>
      <c r="BP194">
        <v>2335.355</v>
      </c>
    </row>
    <row r="195" spans="1:68" ht="16.5">
      <c r="A195" s="126" t="str">
        <f t="shared" si="87"/>
        <v>동화운수</v>
      </c>
      <c r="B195" s="127" t="str">
        <f t="shared" si="88"/>
        <v>정대석</v>
      </c>
      <c r="C195" s="128" t="str">
        <f t="shared" si="89"/>
        <v>F</v>
      </c>
      <c r="D195" s="129">
        <f t="shared" si="90"/>
        <v>0.70382486958449364</v>
      </c>
      <c r="E195" s="130">
        <f t="shared" si="91"/>
        <v>8144</v>
      </c>
      <c r="F195" s="131" t="str">
        <f t="shared" si="92"/>
        <v>10</v>
      </c>
      <c r="G195" s="132" t="str">
        <f t="shared" si="93"/>
        <v>70바1929</v>
      </c>
      <c r="H195" s="133">
        <f t="shared" si="94"/>
        <v>2</v>
      </c>
      <c r="I195" s="134">
        <f t="shared" si="95"/>
        <v>4420.87</v>
      </c>
      <c r="J195" s="135">
        <f t="shared" si="96"/>
        <v>7.0406945362592663E-3</v>
      </c>
      <c r="K195" s="135">
        <f t="shared" si="97"/>
        <v>0.37114477113542521</v>
      </c>
      <c r="L195" s="135">
        <f t="shared" si="98"/>
        <v>0.26397519040369882</v>
      </c>
      <c r="M195" s="136">
        <f t="shared" si="99"/>
        <v>18.245999999999999</v>
      </c>
      <c r="N195" s="137">
        <f t="shared" si="100"/>
        <v>4.5239964079468523E-2</v>
      </c>
      <c r="O195" s="137">
        <f t="shared" si="101"/>
        <v>6.333594971125593</v>
      </c>
      <c r="P195" s="232">
        <f t="shared" si="102"/>
        <v>2</v>
      </c>
      <c r="Q195" s="233">
        <f t="shared" si="103"/>
        <v>2</v>
      </c>
      <c r="R195" s="233">
        <f t="shared" si="104"/>
        <v>280</v>
      </c>
      <c r="T195">
        <v>507</v>
      </c>
      <c r="U195">
        <v>8144</v>
      </c>
      <c r="V195" t="s">
        <v>625</v>
      </c>
      <c r="W195">
        <v>4420.87</v>
      </c>
      <c r="X195">
        <v>2513.0140000000001</v>
      </c>
      <c r="Y195">
        <v>1.7589999999999999</v>
      </c>
      <c r="Z195">
        <v>18.245999999999999</v>
      </c>
      <c r="AA195">
        <v>297.30433399999998</v>
      </c>
      <c r="AB195">
        <v>2.093229</v>
      </c>
      <c r="AC195">
        <v>110.342949</v>
      </c>
      <c r="AD195" s="1">
        <v>1167</v>
      </c>
      <c r="AE195">
        <v>2</v>
      </c>
      <c r="AF195">
        <v>280</v>
      </c>
      <c r="AG195">
        <v>72</v>
      </c>
      <c r="AH195">
        <v>14.869847</v>
      </c>
      <c r="AI195">
        <v>380.8</v>
      </c>
      <c r="AJ195">
        <v>0</v>
      </c>
      <c r="AK195">
        <v>2</v>
      </c>
      <c r="AL195">
        <v>604</v>
      </c>
      <c r="AM195" t="s">
        <v>626</v>
      </c>
      <c r="AN195" t="s">
        <v>1107</v>
      </c>
      <c r="AO195">
        <v>4356.924</v>
      </c>
      <c r="AR195" t="s">
        <v>118</v>
      </c>
      <c r="AS195" t="s">
        <v>119</v>
      </c>
      <c r="AT195" t="s">
        <v>210</v>
      </c>
      <c r="AU195" t="s">
        <v>625</v>
      </c>
      <c r="AV195" t="s">
        <v>48</v>
      </c>
      <c r="AW195">
        <v>2</v>
      </c>
      <c r="BB195">
        <v>0.70382486958449364</v>
      </c>
      <c r="BC195" t="s">
        <v>70</v>
      </c>
      <c r="BF195" t="s">
        <v>118</v>
      </c>
      <c r="BG195" t="s">
        <v>119</v>
      </c>
      <c r="BH195" t="s">
        <v>625</v>
      </c>
      <c r="BI195">
        <v>8144</v>
      </c>
      <c r="BJ195">
        <v>2</v>
      </c>
      <c r="BK195" t="s">
        <v>210</v>
      </c>
      <c r="BL195" t="s">
        <v>201</v>
      </c>
      <c r="BM195">
        <v>0.70382486958449364</v>
      </c>
      <c r="BN195" t="s">
        <v>70</v>
      </c>
      <c r="BO195" t="s">
        <v>191</v>
      </c>
      <c r="BP195">
        <v>4420.87</v>
      </c>
    </row>
    <row r="196" spans="1:68" ht="16.5">
      <c r="A196" s="109" t="str">
        <f t="shared" si="87"/>
        <v>동화운수</v>
      </c>
      <c r="B196" s="110" t="str">
        <f t="shared" si="88"/>
        <v>정대준</v>
      </c>
      <c r="C196" s="111" t="str">
        <f t="shared" si="89"/>
        <v>F</v>
      </c>
      <c r="D196" s="112">
        <f t="shared" si="90"/>
        <v>0.75527232911060926</v>
      </c>
      <c r="E196" s="113">
        <f t="shared" si="91"/>
        <v>9007</v>
      </c>
      <c r="F196" s="114" t="str">
        <f t="shared" si="92"/>
        <v>45</v>
      </c>
      <c r="G196" s="115" t="str">
        <f t="shared" si="93"/>
        <v>70바1855</v>
      </c>
      <c r="H196" s="116">
        <f t="shared" si="94"/>
        <v>6</v>
      </c>
      <c r="I196" s="117">
        <f t="shared" si="95"/>
        <v>2218.9090000000001</v>
      </c>
      <c r="J196" s="118">
        <f t="shared" si="96"/>
        <v>1.284250784258536E-2</v>
      </c>
      <c r="K196" s="118">
        <f t="shared" si="97"/>
        <v>0.35053436722478781</v>
      </c>
      <c r="L196" s="118">
        <f t="shared" si="98"/>
        <v>0.26724845408261444</v>
      </c>
      <c r="M196" s="119">
        <f t="shared" si="99"/>
        <v>19.158999999999999</v>
      </c>
      <c r="N196" s="120">
        <f t="shared" si="100"/>
        <v>0</v>
      </c>
      <c r="O196" s="120">
        <f t="shared" si="101"/>
        <v>4.5571732783286949</v>
      </c>
      <c r="P196" s="234">
        <f t="shared" si="102"/>
        <v>0</v>
      </c>
      <c r="Q196" s="235">
        <f t="shared" si="103"/>
        <v>0</v>
      </c>
      <c r="R196" s="235">
        <f t="shared" si="104"/>
        <v>103</v>
      </c>
      <c r="T196">
        <v>507</v>
      </c>
      <c r="U196">
        <v>9007</v>
      </c>
      <c r="V196" t="s">
        <v>627</v>
      </c>
      <c r="W196">
        <v>2260.1729999999998</v>
      </c>
      <c r="X196">
        <v>1286.8420000000001</v>
      </c>
      <c r="Y196">
        <v>1.756</v>
      </c>
      <c r="Z196">
        <v>19.158999999999999</v>
      </c>
      <c r="AA196">
        <v>137.38773</v>
      </c>
      <c r="AB196">
        <v>1.7644029999999999</v>
      </c>
      <c r="AC196">
        <v>48.159120999999999</v>
      </c>
      <c r="AD196" s="1">
        <v>593</v>
      </c>
      <c r="AE196">
        <v>0</v>
      </c>
      <c r="AF196">
        <v>103</v>
      </c>
      <c r="AG196">
        <v>71</v>
      </c>
      <c r="AH196">
        <v>16.451053999999999</v>
      </c>
      <c r="AI196">
        <v>94.8</v>
      </c>
      <c r="AJ196">
        <v>0</v>
      </c>
      <c r="AK196">
        <v>0</v>
      </c>
      <c r="AL196">
        <v>0</v>
      </c>
      <c r="AM196" t="s">
        <v>628</v>
      </c>
      <c r="AN196" t="s">
        <v>1108</v>
      </c>
      <c r="AO196">
        <v>1772.021</v>
      </c>
      <c r="AR196" t="s">
        <v>118</v>
      </c>
      <c r="AS196" t="s">
        <v>122</v>
      </c>
      <c r="AT196" t="s">
        <v>280</v>
      </c>
      <c r="AU196" t="s">
        <v>627</v>
      </c>
      <c r="AV196" t="s">
        <v>48</v>
      </c>
      <c r="AW196">
        <v>6</v>
      </c>
      <c r="BB196">
        <v>0.75527232911060926</v>
      </c>
      <c r="BC196" t="s">
        <v>70</v>
      </c>
      <c r="BF196" t="s">
        <v>118</v>
      </c>
      <c r="BG196" t="s">
        <v>122</v>
      </c>
      <c r="BH196" t="s">
        <v>627</v>
      </c>
      <c r="BI196">
        <v>9007</v>
      </c>
      <c r="BJ196">
        <v>6</v>
      </c>
      <c r="BK196" t="s">
        <v>280</v>
      </c>
      <c r="BL196" t="s">
        <v>297</v>
      </c>
      <c r="BM196">
        <v>0.75527232911060926</v>
      </c>
      <c r="BN196" t="s">
        <v>70</v>
      </c>
      <c r="BO196" t="s">
        <v>191</v>
      </c>
      <c r="BP196">
        <v>2218.9090000000001</v>
      </c>
    </row>
    <row r="197" spans="1:68" ht="16.5">
      <c r="A197" s="126" t="str">
        <f t="shared" si="87"/>
        <v>동화운수</v>
      </c>
      <c r="B197" s="127" t="str">
        <f t="shared" si="88"/>
        <v>정배성</v>
      </c>
      <c r="C197" s="128" t="str">
        <f t="shared" si="89"/>
        <v>F</v>
      </c>
      <c r="D197" s="129">
        <f t="shared" si="90"/>
        <v>0.71079999999999999</v>
      </c>
      <c r="E197" s="130">
        <f t="shared" si="91"/>
        <v>8441</v>
      </c>
      <c r="F197" s="131" t="str">
        <f t="shared" si="92"/>
        <v>45</v>
      </c>
      <c r="G197" s="132" t="str">
        <f t="shared" si="93"/>
        <v>70바1886</v>
      </c>
      <c r="H197" s="133">
        <f t="shared" si="94"/>
        <v>1</v>
      </c>
      <c r="I197" s="134">
        <f t="shared" si="95"/>
        <v>2115.3939999999998</v>
      </c>
      <c r="J197" s="135">
        <f t="shared" si="96"/>
        <v>3.0783000409778338E-2</v>
      </c>
      <c r="K197" s="135">
        <f t="shared" si="97"/>
        <v>0.3547647121734559</v>
      </c>
      <c r="L197" s="135">
        <f t="shared" si="98"/>
        <v>0.17018106319673784</v>
      </c>
      <c r="M197" s="136">
        <f t="shared" si="99"/>
        <v>16.420000000000002</v>
      </c>
      <c r="N197" s="137">
        <f t="shared" si="100"/>
        <v>4.7272517554649396E-2</v>
      </c>
      <c r="O197" s="137">
        <f t="shared" si="101"/>
        <v>6.9490600805334619</v>
      </c>
      <c r="P197" s="232">
        <f t="shared" si="102"/>
        <v>4</v>
      </c>
      <c r="Q197" s="233">
        <f t="shared" si="103"/>
        <v>1</v>
      </c>
      <c r="R197" s="233">
        <f t="shared" si="104"/>
        <v>147</v>
      </c>
      <c r="T197">
        <v>507</v>
      </c>
      <c r="U197">
        <v>8441</v>
      </c>
      <c r="V197" t="s">
        <v>629</v>
      </c>
      <c r="W197">
        <v>2115.3939999999998</v>
      </c>
      <c r="X197">
        <v>1190.7429999999999</v>
      </c>
      <c r="Y197">
        <v>1.7769999999999999</v>
      </c>
      <c r="Z197">
        <v>16.420000000000002</v>
      </c>
      <c r="AA197">
        <v>138.98245600000001</v>
      </c>
      <c r="AB197">
        <v>4.2782970000000002</v>
      </c>
      <c r="AC197">
        <v>49.306071000000003</v>
      </c>
      <c r="AD197" s="1">
        <v>360</v>
      </c>
      <c r="AE197">
        <v>1</v>
      </c>
      <c r="AF197">
        <v>147</v>
      </c>
      <c r="AG197">
        <v>67</v>
      </c>
      <c r="AH197">
        <v>15.220582</v>
      </c>
      <c r="AI197">
        <v>20.6</v>
      </c>
      <c r="AJ197">
        <v>0</v>
      </c>
      <c r="AK197">
        <v>4</v>
      </c>
      <c r="AL197">
        <v>504</v>
      </c>
      <c r="AM197" t="s">
        <v>630</v>
      </c>
      <c r="AN197" t="s">
        <v>1109</v>
      </c>
      <c r="AO197">
        <v>2115.3939999999998</v>
      </c>
      <c r="AR197" t="s">
        <v>118</v>
      </c>
      <c r="AS197" t="s">
        <v>122</v>
      </c>
      <c r="AT197" t="s">
        <v>285</v>
      </c>
      <c r="AU197" t="s">
        <v>629</v>
      </c>
      <c r="AV197" t="s">
        <v>48</v>
      </c>
      <c r="AW197">
        <v>1</v>
      </c>
      <c r="BB197">
        <v>0.71079999999999999</v>
      </c>
      <c r="BC197" t="s">
        <v>70</v>
      </c>
      <c r="BF197" t="s">
        <v>118</v>
      </c>
      <c r="BG197" t="s">
        <v>122</v>
      </c>
      <c r="BH197" t="s">
        <v>629</v>
      </c>
      <c r="BI197">
        <v>8441</v>
      </c>
      <c r="BJ197">
        <v>1</v>
      </c>
      <c r="BK197" t="s">
        <v>285</v>
      </c>
      <c r="BL197" t="s">
        <v>177</v>
      </c>
      <c r="BM197">
        <v>0.71079999999999999</v>
      </c>
      <c r="BN197" t="s">
        <v>70</v>
      </c>
      <c r="BO197" t="s">
        <v>191</v>
      </c>
      <c r="BP197">
        <v>2115.3939999999998</v>
      </c>
    </row>
    <row r="198" spans="1:68" ht="16.5">
      <c r="A198" s="109" t="str">
        <f t="shared" ref="A198:A248" si="105">BF198</f>
        <v>동화운수</v>
      </c>
      <c r="B198" s="110" t="str">
        <f t="shared" ref="B198:B253" si="106">IF(BH198="NULL", E198, BH198)</f>
        <v>정삼채</v>
      </c>
      <c r="C198" s="111" t="str">
        <f t="shared" ref="C198:C248" si="107">BN198</f>
        <v>D</v>
      </c>
      <c r="D198" s="112">
        <f t="shared" ref="D198:D248" si="108">BM198</f>
        <v>0.81922745887221526</v>
      </c>
      <c r="E198" s="113">
        <f t="shared" ref="E198:E248" si="109">U198</f>
        <v>8593</v>
      </c>
      <c r="F198" s="114" t="str">
        <f t="shared" ref="F198:F248" si="110">BG198</f>
        <v>45</v>
      </c>
      <c r="G198" s="115" t="str">
        <f t="shared" ref="G198:G248" si="111">BK198</f>
        <v>70바1852</v>
      </c>
      <c r="H198" s="116">
        <f t="shared" ref="H198:H248" si="112">BJ198</f>
        <v>3</v>
      </c>
      <c r="I198" s="117">
        <f t="shared" ref="I198:I248" si="113">BP198</f>
        <v>2760.2950000000001</v>
      </c>
      <c r="J198" s="118">
        <f t="shared" ref="J198:J248" si="114">AB198/AA198</f>
        <v>1.1799633001626899E-2</v>
      </c>
      <c r="K198" s="118">
        <f t="shared" ref="K198:K248" si="115">AC198/AA198</f>
        <v>0.30282667729781565</v>
      </c>
      <c r="L198" s="118">
        <f t="shared" ref="L198:L248" si="116">AD198/I198</f>
        <v>0.15505589076529863</v>
      </c>
      <c r="M198" s="119">
        <f t="shared" ref="M198:M248" si="117">Z198</f>
        <v>12.714</v>
      </c>
      <c r="N198" s="120">
        <f t="shared" ref="N198:N248" si="118">AE198*100/W198</f>
        <v>0</v>
      </c>
      <c r="O198" s="120">
        <f t="shared" ref="O198:O248" si="119">AF198*100/W198</f>
        <v>6.3036740638228883</v>
      </c>
      <c r="P198" s="234">
        <f t="shared" ref="P198:P248" si="120">AK198</f>
        <v>3</v>
      </c>
      <c r="Q198" s="235">
        <f t="shared" ref="Q198:Q248" si="121">AE198</f>
        <v>0</v>
      </c>
      <c r="R198" s="235">
        <f t="shared" ref="R198:R248" si="122">AF198</f>
        <v>174</v>
      </c>
      <c r="T198">
        <v>507</v>
      </c>
      <c r="U198">
        <v>8593</v>
      </c>
      <c r="V198" t="s">
        <v>631</v>
      </c>
      <c r="W198">
        <v>2760.2950000000001</v>
      </c>
      <c r="X198">
        <v>1404.799</v>
      </c>
      <c r="Y198">
        <v>1.9650000000000001</v>
      </c>
      <c r="Z198">
        <v>12.714</v>
      </c>
      <c r="AA198">
        <v>174.67161899999999</v>
      </c>
      <c r="AB198">
        <v>2.061061</v>
      </c>
      <c r="AC198">
        <v>52.895226000000001</v>
      </c>
      <c r="AD198" s="1">
        <v>428</v>
      </c>
      <c r="AE198">
        <v>0</v>
      </c>
      <c r="AF198">
        <v>174</v>
      </c>
      <c r="AG198">
        <v>67</v>
      </c>
      <c r="AH198">
        <v>15.802766999999999</v>
      </c>
      <c r="AI198">
        <v>77.3</v>
      </c>
      <c r="AJ198">
        <v>0</v>
      </c>
      <c r="AK198">
        <v>3</v>
      </c>
      <c r="AL198">
        <v>924</v>
      </c>
      <c r="AM198" t="s">
        <v>632</v>
      </c>
      <c r="AN198" t="s">
        <v>1110</v>
      </c>
      <c r="AO198">
        <v>2552.0830000000001</v>
      </c>
      <c r="AR198" t="s">
        <v>118</v>
      </c>
      <c r="AS198" t="s">
        <v>122</v>
      </c>
      <c r="AT198" t="s">
        <v>279</v>
      </c>
      <c r="AU198" t="s">
        <v>631</v>
      </c>
      <c r="AV198" t="s">
        <v>48</v>
      </c>
      <c r="AW198">
        <v>3</v>
      </c>
      <c r="BB198">
        <v>0.81922745887221526</v>
      </c>
      <c r="BC198" t="s">
        <v>67</v>
      </c>
      <c r="BF198" t="s">
        <v>118</v>
      </c>
      <c r="BG198" t="s">
        <v>122</v>
      </c>
      <c r="BH198" t="s">
        <v>631</v>
      </c>
      <c r="BI198">
        <v>8593</v>
      </c>
      <c r="BJ198">
        <v>3</v>
      </c>
      <c r="BK198" t="s">
        <v>279</v>
      </c>
      <c r="BL198" t="s">
        <v>292</v>
      </c>
      <c r="BM198">
        <v>0.81922745887221526</v>
      </c>
      <c r="BN198" t="s">
        <v>67</v>
      </c>
      <c r="BO198" t="s">
        <v>182</v>
      </c>
      <c r="BP198">
        <v>2760.2950000000001</v>
      </c>
    </row>
    <row r="199" spans="1:68" ht="16.5">
      <c r="A199" s="126" t="str">
        <f t="shared" si="105"/>
        <v>동화운수</v>
      </c>
      <c r="B199" s="127" t="str">
        <f t="shared" si="106"/>
        <v>정성훈</v>
      </c>
      <c r="C199" s="128" t="str">
        <f t="shared" si="107"/>
        <v>F</v>
      </c>
      <c r="D199" s="129">
        <f t="shared" si="108"/>
        <v>0.73671763431715187</v>
      </c>
      <c r="E199" s="130">
        <f t="shared" si="109"/>
        <v>5343</v>
      </c>
      <c r="F199" s="131" t="str">
        <f t="shared" si="110"/>
        <v>45</v>
      </c>
      <c r="G199" s="132" t="str">
        <f t="shared" si="111"/>
        <v>70바1858</v>
      </c>
      <c r="H199" s="133">
        <f t="shared" si="112"/>
        <v>3</v>
      </c>
      <c r="I199" s="134">
        <f t="shared" si="113"/>
        <v>1956.5259999999998</v>
      </c>
      <c r="J199" s="135">
        <f t="shared" si="114"/>
        <v>1.0454865226060362E-2</v>
      </c>
      <c r="K199" s="135">
        <f t="shared" si="115"/>
        <v>0.34669623043599052</v>
      </c>
      <c r="L199" s="135">
        <f t="shared" si="116"/>
        <v>0.22437728913390367</v>
      </c>
      <c r="M199" s="136">
        <f t="shared" si="117"/>
        <v>16.135000000000002</v>
      </c>
      <c r="N199" s="137">
        <f t="shared" si="118"/>
        <v>0</v>
      </c>
      <c r="O199" s="137">
        <f t="shared" si="119"/>
        <v>20.650760159902926</v>
      </c>
      <c r="P199" s="232">
        <f t="shared" si="120"/>
        <v>1</v>
      </c>
      <c r="Q199" s="233">
        <f t="shared" si="121"/>
        <v>0</v>
      </c>
      <c r="R199" s="233">
        <f t="shared" si="122"/>
        <v>419</v>
      </c>
      <c r="T199">
        <v>507</v>
      </c>
      <c r="U199">
        <v>5343</v>
      </c>
      <c r="V199" t="s">
        <v>633</v>
      </c>
      <c r="W199">
        <v>2028.981</v>
      </c>
      <c r="X199">
        <v>1101.5319999999999</v>
      </c>
      <c r="Y199">
        <v>1.8420000000000001</v>
      </c>
      <c r="Z199">
        <v>16.135000000000002</v>
      </c>
      <c r="AA199">
        <v>120.48801899999999</v>
      </c>
      <c r="AB199">
        <v>1.2596860000000001</v>
      </c>
      <c r="AC199">
        <v>41.772742000000001</v>
      </c>
      <c r="AD199" s="1">
        <v>439</v>
      </c>
      <c r="AE199">
        <v>0</v>
      </c>
      <c r="AF199">
        <v>419</v>
      </c>
      <c r="AG199">
        <v>76</v>
      </c>
      <c r="AH199">
        <v>16.839690000000001</v>
      </c>
      <c r="AI199">
        <v>138.4</v>
      </c>
      <c r="AJ199">
        <v>0</v>
      </c>
      <c r="AK199">
        <v>1</v>
      </c>
      <c r="AL199">
        <v>49</v>
      </c>
      <c r="AM199" t="s">
        <v>634</v>
      </c>
      <c r="AN199" t="s">
        <v>1111</v>
      </c>
      <c r="AO199">
        <v>1803.088</v>
      </c>
      <c r="AR199" t="s">
        <v>118</v>
      </c>
      <c r="AS199" t="s">
        <v>122</v>
      </c>
      <c r="AT199" t="s">
        <v>282</v>
      </c>
      <c r="AU199" t="s">
        <v>633</v>
      </c>
      <c r="AV199" t="s">
        <v>48</v>
      </c>
      <c r="AW199">
        <v>3</v>
      </c>
      <c r="BB199">
        <v>0.73671763431715187</v>
      </c>
      <c r="BC199" t="s">
        <v>70</v>
      </c>
      <c r="BF199" t="s">
        <v>118</v>
      </c>
      <c r="BG199" t="s">
        <v>122</v>
      </c>
      <c r="BH199" t="s">
        <v>633</v>
      </c>
      <c r="BI199">
        <v>5343</v>
      </c>
      <c r="BJ199">
        <v>3</v>
      </c>
      <c r="BK199" t="s">
        <v>282</v>
      </c>
      <c r="BL199" t="s">
        <v>267</v>
      </c>
      <c r="BM199">
        <v>0.73671763431715187</v>
      </c>
      <c r="BN199" t="s">
        <v>70</v>
      </c>
      <c r="BO199" t="s">
        <v>191</v>
      </c>
      <c r="BP199">
        <v>1956.5259999999998</v>
      </c>
    </row>
    <row r="200" spans="1:68" ht="16.5">
      <c r="A200" s="109" t="str">
        <f t="shared" si="105"/>
        <v>동화운수</v>
      </c>
      <c r="B200" s="110" t="str">
        <f t="shared" si="106"/>
        <v>정용권</v>
      </c>
      <c r="C200" s="111" t="str">
        <f t="shared" si="107"/>
        <v>F</v>
      </c>
      <c r="D200" s="112">
        <f t="shared" si="108"/>
        <v>0.75459116897329404</v>
      </c>
      <c r="E200" s="113">
        <f t="shared" si="109"/>
        <v>2462</v>
      </c>
      <c r="F200" s="114" t="str">
        <f t="shared" si="110"/>
        <v>45</v>
      </c>
      <c r="G200" s="115" t="str">
        <f t="shared" si="111"/>
        <v>70바1855</v>
      </c>
      <c r="H200" s="116">
        <f t="shared" si="112"/>
        <v>4</v>
      </c>
      <c r="I200" s="117">
        <f t="shared" si="113"/>
        <v>2079.5340000000001</v>
      </c>
      <c r="J200" s="118">
        <f t="shared" si="114"/>
        <v>1.0309120953382983E-2</v>
      </c>
      <c r="K200" s="118">
        <f t="shared" si="115"/>
        <v>0.33803855035608504</v>
      </c>
      <c r="L200" s="118">
        <f t="shared" si="116"/>
        <v>0.24332374464663717</v>
      </c>
      <c r="M200" s="119">
        <f t="shared" si="117"/>
        <v>18.027999999999999</v>
      </c>
      <c r="N200" s="120">
        <f t="shared" si="118"/>
        <v>0</v>
      </c>
      <c r="O200" s="120">
        <f t="shared" si="119"/>
        <v>11.491421700796346</v>
      </c>
      <c r="P200" s="234">
        <f t="shared" si="120"/>
        <v>1</v>
      </c>
      <c r="Q200" s="235">
        <f t="shared" si="121"/>
        <v>0</v>
      </c>
      <c r="R200" s="235">
        <f t="shared" si="122"/>
        <v>244</v>
      </c>
      <c r="T200">
        <v>507</v>
      </c>
      <c r="U200">
        <v>2462</v>
      </c>
      <c r="V200" t="s">
        <v>635</v>
      </c>
      <c r="W200">
        <v>2123.3229999999999</v>
      </c>
      <c r="X200">
        <v>1210.1420000000001</v>
      </c>
      <c r="Y200">
        <v>1.7549999999999999</v>
      </c>
      <c r="Z200">
        <v>18.027999999999999</v>
      </c>
      <c r="AA200">
        <v>131.78301099999999</v>
      </c>
      <c r="AB200">
        <v>1.3585670000000001</v>
      </c>
      <c r="AC200">
        <v>44.547738000000003</v>
      </c>
      <c r="AD200" s="1">
        <v>506</v>
      </c>
      <c r="AE200">
        <v>0</v>
      </c>
      <c r="AF200">
        <v>244</v>
      </c>
      <c r="AG200">
        <v>68</v>
      </c>
      <c r="AH200">
        <v>16.112266000000002</v>
      </c>
      <c r="AI200">
        <v>52.5</v>
      </c>
      <c r="AJ200">
        <v>0</v>
      </c>
      <c r="AK200">
        <v>1</v>
      </c>
      <c r="AL200">
        <v>174</v>
      </c>
      <c r="AM200" t="s">
        <v>636</v>
      </c>
      <c r="AN200" t="s">
        <v>1112</v>
      </c>
      <c r="AO200">
        <v>1683.9169999999999</v>
      </c>
      <c r="AR200" t="s">
        <v>118</v>
      </c>
      <c r="AS200" t="s">
        <v>122</v>
      </c>
      <c r="AT200" t="s">
        <v>280</v>
      </c>
      <c r="AU200" t="s">
        <v>635</v>
      </c>
      <c r="AV200" t="s">
        <v>48</v>
      </c>
      <c r="AW200">
        <v>4</v>
      </c>
      <c r="BB200">
        <v>0.75459116897329404</v>
      </c>
      <c r="BC200" t="s">
        <v>70</v>
      </c>
      <c r="BF200" t="s">
        <v>118</v>
      </c>
      <c r="BG200" t="s">
        <v>122</v>
      </c>
      <c r="BH200" t="s">
        <v>635</v>
      </c>
      <c r="BI200">
        <v>2462</v>
      </c>
      <c r="BJ200">
        <v>4</v>
      </c>
      <c r="BK200" t="s">
        <v>280</v>
      </c>
      <c r="BL200" t="s">
        <v>279</v>
      </c>
      <c r="BM200">
        <v>0.75459116897329404</v>
      </c>
      <c r="BN200" t="s">
        <v>70</v>
      </c>
      <c r="BO200" t="s">
        <v>191</v>
      </c>
      <c r="BP200">
        <v>2079.5340000000001</v>
      </c>
    </row>
    <row r="201" spans="1:68" ht="16.5">
      <c r="A201" s="126" t="str">
        <f t="shared" si="105"/>
        <v>동화운수</v>
      </c>
      <c r="B201" s="127" t="str">
        <f t="shared" si="106"/>
        <v>정의운</v>
      </c>
      <c r="C201" s="128" t="str">
        <f t="shared" si="107"/>
        <v>F</v>
      </c>
      <c r="D201" s="129">
        <f t="shared" si="108"/>
        <v>0.77400000000000002</v>
      </c>
      <c r="E201" s="130">
        <f t="shared" si="109"/>
        <v>9488</v>
      </c>
      <c r="F201" s="131" t="str">
        <f t="shared" si="110"/>
        <v>10</v>
      </c>
      <c r="G201" s="132" t="str">
        <f t="shared" si="111"/>
        <v>70바1856</v>
      </c>
      <c r="H201" s="133">
        <f t="shared" si="112"/>
        <v>1</v>
      </c>
      <c r="I201" s="134">
        <f t="shared" si="113"/>
        <v>1361.912</v>
      </c>
      <c r="J201" s="135">
        <f t="shared" si="114"/>
        <v>2.8928468733250556E-3</v>
      </c>
      <c r="K201" s="135">
        <f t="shared" si="115"/>
        <v>0.34809729436443859</v>
      </c>
      <c r="L201" s="135">
        <f t="shared" si="116"/>
        <v>0.16447465034451564</v>
      </c>
      <c r="M201" s="136">
        <f t="shared" si="117"/>
        <v>13.83</v>
      </c>
      <c r="N201" s="137">
        <f t="shared" si="118"/>
        <v>0.14685236637903182</v>
      </c>
      <c r="O201" s="137">
        <f t="shared" si="119"/>
        <v>7.9300277844677183</v>
      </c>
      <c r="P201" s="232">
        <f t="shared" si="120"/>
        <v>6</v>
      </c>
      <c r="Q201" s="233">
        <f t="shared" si="121"/>
        <v>2</v>
      </c>
      <c r="R201" s="233">
        <f t="shared" si="122"/>
        <v>108</v>
      </c>
      <c r="T201">
        <v>507</v>
      </c>
      <c r="U201">
        <v>9488</v>
      </c>
      <c r="V201" t="s">
        <v>637</v>
      </c>
      <c r="W201">
        <v>1361.912</v>
      </c>
      <c r="X201">
        <v>703.94</v>
      </c>
      <c r="Y201">
        <v>1.9350000000000001</v>
      </c>
      <c r="Z201">
        <v>13.83</v>
      </c>
      <c r="AA201">
        <v>87.467471000000003</v>
      </c>
      <c r="AB201">
        <v>0.25302999999999998</v>
      </c>
      <c r="AC201">
        <v>30.447189999999999</v>
      </c>
      <c r="AD201" s="1">
        <v>224</v>
      </c>
      <c r="AE201">
        <v>2</v>
      </c>
      <c r="AF201">
        <v>108</v>
      </c>
      <c r="AG201">
        <v>75</v>
      </c>
      <c r="AH201">
        <v>15.570497</v>
      </c>
      <c r="AI201">
        <v>11.3</v>
      </c>
      <c r="AJ201">
        <v>0</v>
      </c>
      <c r="AK201">
        <v>6</v>
      </c>
      <c r="AL201">
        <v>1292</v>
      </c>
      <c r="AM201" t="s">
        <v>638</v>
      </c>
      <c r="AN201" t="s">
        <v>1113</v>
      </c>
      <c r="AO201">
        <v>1361.912</v>
      </c>
      <c r="AR201" t="s">
        <v>118</v>
      </c>
      <c r="AS201" t="s">
        <v>119</v>
      </c>
      <c r="AT201" t="s">
        <v>200</v>
      </c>
      <c r="AU201" t="s">
        <v>637</v>
      </c>
      <c r="AV201" t="s">
        <v>48</v>
      </c>
      <c r="AW201">
        <v>1</v>
      </c>
      <c r="BB201">
        <v>0.77400000000000002</v>
      </c>
      <c r="BC201" t="s">
        <v>70</v>
      </c>
      <c r="BF201" t="s">
        <v>118</v>
      </c>
      <c r="BG201" t="s">
        <v>119</v>
      </c>
      <c r="BH201" t="s">
        <v>637</v>
      </c>
      <c r="BI201">
        <v>9488</v>
      </c>
      <c r="BJ201">
        <v>1</v>
      </c>
      <c r="BK201" t="s">
        <v>200</v>
      </c>
      <c r="BL201" t="s">
        <v>177</v>
      </c>
      <c r="BM201">
        <v>0.77400000000000002</v>
      </c>
      <c r="BN201" t="s">
        <v>70</v>
      </c>
      <c r="BO201" t="s">
        <v>191</v>
      </c>
      <c r="BP201">
        <v>1361.912</v>
      </c>
    </row>
    <row r="202" spans="1:68" ht="16.5">
      <c r="A202" s="109" t="str">
        <f t="shared" si="105"/>
        <v>동화운수</v>
      </c>
      <c r="B202" s="110" t="str">
        <f t="shared" si="106"/>
        <v>정인철</v>
      </c>
      <c r="C202" s="111" t="str">
        <f t="shared" si="107"/>
        <v>F</v>
      </c>
      <c r="D202" s="112">
        <f t="shared" si="108"/>
        <v>0.75243103187276861</v>
      </c>
      <c r="E202" s="113">
        <f t="shared" si="109"/>
        <v>4805</v>
      </c>
      <c r="F202" s="114" t="str">
        <f t="shared" si="110"/>
        <v>2</v>
      </c>
      <c r="G202" s="115" t="str">
        <f t="shared" si="111"/>
        <v>70바1847</v>
      </c>
      <c r="H202" s="116">
        <f t="shared" si="112"/>
        <v>3</v>
      </c>
      <c r="I202" s="117">
        <f t="shared" si="113"/>
        <v>4466.6009999999997</v>
      </c>
      <c r="J202" s="118">
        <f t="shared" si="114"/>
        <v>1.3626804204488948E-2</v>
      </c>
      <c r="K202" s="118">
        <f t="shared" si="115"/>
        <v>0.36096678014715983</v>
      </c>
      <c r="L202" s="118">
        <f t="shared" si="116"/>
        <v>0.19186849239500015</v>
      </c>
      <c r="M202" s="119">
        <f t="shared" si="117"/>
        <v>14.004</v>
      </c>
      <c r="N202" s="120">
        <f t="shared" si="118"/>
        <v>0</v>
      </c>
      <c r="O202" s="120">
        <f t="shared" si="119"/>
        <v>13.343479751157536</v>
      </c>
      <c r="P202" s="234">
        <f t="shared" si="120"/>
        <v>8</v>
      </c>
      <c r="Q202" s="235">
        <f t="shared" si="121"/>
        <v>0</v>
      </c>
      <c r="R202" s="235">
        <f t="shared" si="122"/>
        <v>596</v>
      </c>
      <c r="T202">
        <v>507</v>
      </c>
      <c r="U202">
        <v>4805</v>
      </c>
      <c r="V202" t="s">
        <v>639</v>
      </c>
      <c r="W202">
        <v>4466.6009999999997</v>
      </c>
      <c r="X202">
        <v>2486.201</v>
      </c>
      <c r="Y202">
        <v>1.7969999999999999</v>
      </c>
      <c r="Z202">
        <v>14.004</v>
      </c>
      <c r="AA202">
        <v>307.27101800000003</v>
      </c>
      <c r="AB202">
        <v>4.1871219999999996</v>
      </c>
      <c r="AC202">
        <v>110.91463</v>
      </c>
      <c r="AD202" s="1">
        <v>857</v>
      </c>
      <c r="AE202">
        <v>0</v>
      </c>
      <c r="AF202">
        <v>596</v>
      </c>
      <c r="AG202">
        <v>73</v>
      </c>
      <c r="AH202">
        <v>14.536356</v>
      </c>
      <c r="AI202">
        <v>590.79999999999995</v>
      </c>
      <c r="AJ202">
        <v>0</v>
      </c>
      <c r="AK202">
        <v>8</v>
      </c>
      <c r="AL202">
        <v>620</v>
      </c>
      <c r="AM202" t="s">
        <v>640</v>
      </c>
      <c r="AN202" t="s">
        <v>1114</v>
      </c>
      <c r="AO202">
        <v>4220.6620000000003</v>
      </c>
      <c r="AR202" t="s">
        <v>118</v>
      </c>
      <c r="AS202" t="s">
        <v>120</v>
      </c>
      <c r="AT202" t="s">
        <v>222</v>
      </c>
      <c r="AU202" t="s">
        <v>639</v>
      </c>
      <c r="AV202" t="s">
        <v>48</v>
      </c>
      <c r="AW202">
        <v>3</v>
      </c>
      <c r="BB202">
        <v>0.75243103187276861</v>
      </c>
      <c r="BC202" t="s">
        <v>70</v>
      </c>
      <c r="BF202" t="s">
        <v>118</v>
      </c>
      <c r="BG202" t="s">
        <v>120</v>
      </c>
      <c r="BH202" t="s">
        <v>639</v>
      </c>
      <c r="BI202">
        <v>4805</v>
      </c>
      <c r="BJ202">
        <v>3</v>
      </c>
      <c r="BK202" t="s">
        <v>222</v>
      </c>
      <c r="BL202" t="s">
        <v>227</v>
      </c>
      <c r="BM202">
        <v>0.75243103187276861</v>
      </c>
      <c r="BN202" t="s">
        <v>70</v>
      </c>
      <c r="BO202" t="s">
        <v>191</v>
      </c>
      <c r="BP202">
        <v>4466.6009999999997</v>
      </c>
    </row>
    <row r="203" spans="1:68" ht="16.5">
      <c r="A203" s="126" t="str">
        <f t="shared" si="105"/>
        <v>동화운수</v>
      </c>
      <c r="B203" s="127" t="str">
        <f t="shared" si="106"/>
        <v>정장희</v>
      </c>
      <c r="C203" s="128" t="str">
        <f t="shared" si="107"/>
        <v>F</v>
      </c>
      <c r="D203" s="129">
        <f t="shared" si="108"/>
        <v>0.71622946994561421</v>
      </c>
      <c r="E203" s="130">
        <f t="shared" si="109"/>
        <v>9065</v>
      </c>
      <c r="F203" s="131" t="str">
        <f t="shared" si="110"/>
        <v>10</v>
      </c>
      <c r="G203" s="132" t="str">
        <f t="shared" si="111"/>
        <v>70바1927</v>
      </c>
      <c r="H203" s="133">
        <f t="shared" si="112"/>
        <v>8</v>
      </c>
      <c r="I203" s="134">
        <f t="shared" si="113"/>
        <v>2398.2739999999999</v>
      </c>
      <c r="J203" s="135">
        <f t="shared" si="114"/>
        <v>4.8220079930374055E-2</v>
      </c>
      <c r="K203" s="135">
        <f t="shared" si="115"/>
        <v>0.35110586350702366</v>
      </c>
      <c r="L203" s="135">
        <f t="shared" si="116"/>
        <v>0.17554291127702673</v>
      </c>
      <c r="M203" s="136">
        <f t="shared" si="117"/>
        <v>16.748000000000001</v>
      </c>
      <c r="N203" s="137">
        <f t="shared" si="118"/>
        <v>0.12508996052994778</v>
      </c>
      <c r="O203" s="137">
        <f t="shared" si="119"/>
        <v>29.229354110497802</v>
      </c>
      <c r="P203" s="232">
        <f t="shared" si="120"/>
        <v>27</v>
      </c>
      <c r="Q203" s="233">
        <f t="shared" si="121"/>
        <v>3</v>
      </c>
      <c r="R203" s="233">
        <f t="shared" si="122"/>
        <v>701</v>
      </c>
      <c r="T203">
        <v>507</v>
      </c>
      <c r="U203">
        <v>9065</v>
      </c>
      <c r="V203" t="s">
        <v>641</v>
      </c>
      <c r="W203">
        <v>2398.2739999999999</v>
      </c>
      <c r="X203">
        <v>1374.164</v>
      </c>
      <c r="Y203">
        <v>1.7450000000000001</v>
      </c>
      <c r="Z203">
        <v>16.748000000000001</v>
      </c>
      <c r="AA203">
        <v>167.50077999999999</v>
      </c>
      <c r="AB203">
        <v>8.0769009999999994</v>
      </c>
      <c r="AC203">
        <v>58.810505999999997</v>
      </c>
      <c r="AD203" s="1">
        <v>421</v>
      </c>
      <c r="AE203">
        <v>3</v>
      </c>
      <c r="AF203">
        <v>701</v>
      </c>
      <c r="AG203">
        <v>89</v>
      </c>
      <c r="AH203">
        <v>14.317987</v>
      </c>
      <c r="AI203">
        <v>476.6</v>
      </c>
      <c r="AJ203">
        <v>64.900000000000006</v>
      </c>
      <c r="AK203">
        <v>27</v>
      </c>
      <c r="AL203">
        <v>4254</v>
      </c>
      <c r="AM203" t="s">
        <v>642</v>
      </c>
      <c r="AN203" t="s">
        <v>1115</v>
      </c>
      <c r="AO203">
        <v>1102.48</v>
      </c>
      <c r="AR203" t="s">
        <v>118</v>
      </c>
      <c r="AS203" t="s">
        <v>119</v>
      </c>
      <c r="AT203" t="s">
        <v>208</v>
      </c>
      <c r="AU203" t="s">
        <v>641</v>
      </c>
      <c r="AV203" t="s">
        <v>48</v>
      </c>
      <c r="AW203">
        <v>8</v>
      </c>
      <c r="BB203">
        <v>0.71622946994561421</v>
      </c>
      <c r="BC203" t="s">
        <v>70</v>
      </c>
      <c r="BF203" t="s">
        <v>118</v>
      </c>
      <c r="BG203" t="s">
        <v>119</v>
      </c>
      <c r="BH203" t="s">
        <v>641</v>
      </c>
      <c r="BI203">
        <v>9065</v>
      </c>
      <c r="BJ203">
        <v>8</v>
      </c>
      <c r="BK203" t="s">
        <v>208</v>
      </c>
      <c r="BL203" t="s">
        <v>203</v>
      </c>
      <c r="BM203">
        <v>0.71622946994561421</v>
      </c>
      <c r="BN203" t="s">
        <v>70</v>
      </c>
      <c r="BO203" t="s">
        <v>191</v>
      </c>
      <c r="BP203">
        <v>2398.2739999999999</v>
      </c>
    </row>
    <row r="204" spans="1:68" ht="16.5">
      <c r="A204" s="109" t="str">
        <f t="shared" si="105"/>
        <v>동화운수</v>
      </c>
      <c r="B204" s="110" t="str">
        <f t="shared" si="106"/>
        <v>정재화</v>
      </c>
      <c r="C204" s="111" t="str">
        <f t="shared" si="107"/>
        <v>D</v>
      </c>
      <c r="D204" s="112">
        <f t="shared" si="108"/>
        <v>0.84707575543203817</v>
      </c>
      <c r="E204" s="113">
        <f t="shared" si="109"/>
        <v>7133</v>
      </c>
      <c r="F204" s="114" t="str">
        <f t="shared" si="110"/>
        <v>2</v>
      </c>
      <c r="G204" s="115" t="str">
        <f t="shared" si="111"/>
        <v>70바1809</v>
      </c>
      <c r="H204" s="116">
        <f t="shared" si="112"/>
        <v>2</v>
      </c>
      <c r="I204" s="117">
        <f t="shared" si="113"/>
        <v>3313.8179999999998</v>
      </c>
      <c r="J204" s="118">
        <f t="shared" si="114"/>
        <v>2.1427051000707176E-2</v>
      </c>
      <c r="K204" s="118">
        <f t="shared" si="115"/>
        <v>0.36643509735955865</v>
      </c>
      <c r="L204" s="118">
        <f t="shared" si="116"/>
        <v>0.2779271523058901</v>
      </c>
      <c r="M204" s="119">
        <f t="shared" si="117"/>
        <v>17.036999999999999</v>
      </c>
      <c r="N204" s="120">
        <f t="shared" si="118"/>
        <v>0</v>
      </c>
      <c r="O204" s="120">
        <f t="shared" si="119"/>
        <v>24.443104600192285</v>
      </c>
      <c r="P204" s="234">
        <f t="shared" si="120"/>
        <v>14</v>
      </c>
      <c r="Q204" s="235">
        <f t="shared" si="121"/>
        <v>0</v>
      </c>
      <c r="R204" s="235">
        <f t="shared" si="122"/>
        <v>810</v>
      </c>
      <c r="T204">
        <v>507</v>
      </c>
      <c r="U204">
        <v>7133</v>
      </c>
      <c r="V204" t="s">
        <v>643</v>
      </c>
      <c r="W204">
        <v>3313.8180000000002</v>
      </c>
      <c r="X204">
        <v>1853.62</v>
      </c>
      <c r="Y204">
        <v>1.788</v>
      </c>
      <c r="Z204">
        <v>17.036999999999999</v>
      </c>
      <c r="AA204">
        <v>226.242706</v>
      </c>
      <c r="AB204">
        <v>4.8477139999999999</v>
      </c>
      <c r="AC204">
        <v>82.903267999999997</v>
      </c>
      <c r="AD204" s="1">
        <v>921</v>
      </c>
      <c r="AE204">
        <v>0</v>
      </c>
      <c r="AF204">
        <v>810</v>
      </c>
      <c r="AG204">
        <v>73</v>
      </c>
      <c r="AH204">
        <v>14.647181</v>
      </c>
      <c r="AI204">
        <v>716.4</v>
      </c>
      <c r="AJ204">
        <v>0</v>
      </c>
      <c r="AK204">
        <v>14</v>
      </c>
      <c r="AL204">
        <v>6656</v>
      </c>
      <c r="AM204" t="s">
        <v>644</v>
      </c>
      <c r="AN204" t="s">
        <v>1116</v>
      </c>
      <c r="AO204">
        <v>3187.7919999999999</v>
      </c>
      <c r="AR204" t="s">
        <v>118</v>
      </c>
      <c r="AS204" t="s">
        <v>120</v>
      </c>
      <c r="AT204" t="s">
        <v>216</v>
      </c>
      <c r="AU204" t="s">
        <v>643</v>
      </c>
      <c r="AV204" t="s">
        <v>48</v>
      </c>
      <c r="AW204">
        <v>2</v>
      </c>
      <c r="BB204">
        <v>0.84707575543203817</v>
      </c>
      <c r="BC204" t="s">
        <v>67</v>
      </c>
      <c r="BF204" t="s">
        <v>118</v>
      </c>
      <c r="BG204" t="s">
        <v>120</v>
      </c>
      <c r="BH204" t="s">
        <v>643</v>
      </c>
      <c r="BI204">
        <v>7133</v>
      </c>
      <c r="BJ204">
        <v>2</v>
      </c>
      <c r="BK204" t="s">
        <v>216</v>
      </c>
      <c r="BL204" t="s">
        <v>221</v>
      </c>
      <c r="BM204">
        <v>0.84707575543203817</v>
      </c>
      <c r="BN204" t="s">
        <v>67</v>
      </c>
      <c r="BO204" t="s">
        <v>182</v>
      </c>
      <c r="BP204">
        <v>3313.8179999999998</v>
      </c>
    </row>
    <row r="205" spans="1:68" ht="16.5">
      <c r="A205" s="126" t="str">
        <f t="shared" si="105"/>
        <v>동화운수</v>
      </c>
      <c r="B205" s="127" t="str">
        <f t="shared" si="106"/>
        <v>정정화</v>
      </c>
      <c r="C205" s="128" t="str">
        <f t="shared" si="107"/>
        <v>F</v>
      </c>
      <c r="D205" s="129">
        <f t="shared" si="108"/>
        <v>0.78434782608695663</v>
      </c>
      <c r="E205" s="130">
        <f t="shared" si="109"/>
        <v>1845</v>
      </c>
      <c r="F205" s="131" t="str">
        <f t="shared" si="110"/>
        <v>2</v>
      </c>
      <c r="G205" s="132" t="str">
        <f t="shared" si="111"/>
        <v>70바1877</v>
      </c>
      <c r="H205" s="133">
        <f t="shared" si="112"/>
        <v>1</v>
      </c>
      <c r="I205" s="134">
        <f t="shared" si="113"/>
        <v>3668.65</v>
      </c>
      <c r="J205" s="135">
        <f t="shared" si="114"/>
        <v>2.1902285093455893E-2</v>
      </c>
      <c r="K205" s="135">
        <f t="shared" si="115"/>
        <v>0.34523913278737628</v>
      </c>
      <c r="L205" s="135">
        <f t="shared" si="116"/>
        <v>0.11066741171820697</v>
      </c>
      <c r="M205" s="136">
        <f t="shared" si="117"/>
        <v>16.036999999999999</v>
      </c>
      <c r="N205" s="137">
        <f t="shared" si="118"/>
        <v>0.43612773090918999</v>
      </c>
      <c r="O205" s="137">
        <f t="shared" si="119"/>
        <v>30.419909230916005</v>
      </c>
      <c r="P205" s="232">
        <f t="shared" si="120"/>
        <v>8</v>
      </c>
      <c r="Q205" s="233">
        <f t="shared" si="121"/>
        <v>16</v>
      </c>
      <c r="R205" s="233">
        <f t="shared" si="122"/>
        <v>1116</v>
      </c>
      <c r="T205">
        <v>507</v>
      </c>
      <c r="U205">
        <v>1845</v>
      </c>
      <c r="V205" t="s">
        <v>645</v>
      </c>
      <c r="W205">
        <v>3668.65</v>
      </c>
      <c r="X205">
        <v>2033.4059999999999</v>
      </c>
      <c r="Y205">
        <v>1.804</v>
      </c>
      <c r="Z205">
        <v>16.036999999999999</v>
      </c>
      <c r="AA205">
        <v>234.320482</v>
      </c>
      <c r="AB205">
        <v>5.1321539999999999</v>
      </c>
      <c r="AC205">
        <v>80.896600000000007</v>
      </c>
      <c r="AD205" s="1">
        <v>406</v>
      </c>
      <c r="AE205">
        <v>16</v>
      </c>
      <c r="AF205">
        <v>1116</v>
      </c>
      <c r="AG205">
        <v>73</v>
      </c>
      <c r="AH205">
        <v>15.656548000000001</v>
      </c>
      <c r="AI205">
        <v>282.60000000000002</v>
      </c>
      <c r="AJ205">
        <v>0</v>
      </c>
      <c r="AK205">
        <v>8</v>
      </c>
      <c r="AL205">
        <v>730</v>
      </c>
      <c r="AM205" t="s">
        <v>646</v>
      </c>
      <c r="AN205" t="s">
        <v>1117</v>
      </c>
      <c r="AO205">
        <v>3668.65</v>
      </c>
      <c r="AR205" t="s">
        <v>118</v>
      </c>
      <c r="AS205" t="s">
        <v>120</v>
      </c>
      <c r="AT205" t="s">
        <v>229</v>
      </c>
      <c r="AU205" t="s">
        <v>645</v>
      </c>
      <c r="AV205" t="s">
        <v>48</v>
      </c>
      <c r="AW205">
        <v>1</v>
      </c>
      <c r="BB205">
        <v>0.78434782608695663</v>
      </c>
      <c r="BC205" t="s">
        <v>70</v>
      </c>
      <c r="BF205" t="s">
        <v>118</v>
      </c>
      <c r="BG205" t="s">
        <v>120</v>
      </c>
      <c r="BH205" t="s">
        <v>645</v>
      </c>
      <c r="BI205">
        <v>1845</v>
      </c>
      <c r="BJ205">
        <v>1</v>
      </c>
      <c r="BK205" t="s">
        <v>229</v>
      </c>
      <c r="BL205" t="s">
        <v>177</v>
      </c>
      <c r="BM205">
        <v>0.78434782608695663</v>
      </c>
      <c r="BN205" t="s">
        <v>70</v>
      </c>
      <c r="BO205" t="s">
        <v>191</v>
      </c>
      <c r="BP205">
        <v>3668.65</v>
      </c>
    </row>
    <row r="206" spans="1:68" ht="16.5">
      <c r="A206" s="109" t="str">
        <f t="shared" si="105"/>
        <v>동화운수</v>
      </c>
      <c r="B206" s="110" t="str">
        <f t="shared" si="106"/>
        <v>정종하</v>
      </c>
      <c r="C206" s="111" t="str">
        <f t="shared" si="107"/>
        <v>F</v>
      </c>
      <c r="D206" s="112">
        <f t="shared" si="108"/>
        <v>0.75994269093059585</v>
      </c>
      <c r="E206" s="113">
        <f t="shared" si="109"/>
        <v>8754</v>
      </c>
      <c r="F206" s="114" t="str">
        <f t="shared" si="110"/>
        <v>45</v>
      </c>
      <c r="G206" s="115" t="str">
        <f t="shared" si="111"/>
        <v>70바1933</v>
      </c>
      <c r="H206" s="116">
        <f t="shared" si="112"/>
        <v>4</v>
      </c>
      <c r="I206" s="117">
        <f t="shared" si="113"/>
        <v>2394.962</v>
      </c>
      <c r="J206" s="118">
        <f t="shared" si="114"/>
        <v>2.1799623274977677E-2</v>
      </c>
      <c r="K206" s="118">
        <f t="shared" si="115"/>
        <v>0.3355179574570103</v>
      </c>
      <c r="L206" s="118">
        <f t="shared" si="116"/>
        <v>0.32401349165456489</v>
      </c>
      <c r="M206" s="119">
        <f t="shared" si="117"/>
        <v>17.864999999999998</v>
      </c>
      <c r="N206" s="120">
        <f t="shared" si="118"/>
        <v>0</v>
      </c>
      <c r="O206" s="120">
        <f t="shared" si="119"/>
        <v>17.333855407648223</v>
      </c>
      <c r="P206" s="234">
        <f t="shared" si="120"/>
        <v>2</v>
      </c>
      <c r="Q206" s="235">
        <f t="shared" si="121"/>
        <v>0</v>
      </c>
      <c r="R206" s="235">
        <f t="shared" si="122"/>
        <v>421</v>
      </c>
      <c r="T206">
        <v>507</v>
      </c>
      <c r="U206">
        <v>8754</v>
      </c>
      <c r="V206" t="s">
        <v>1118</v>
      </c>
      <c r="W206">
        <v>2428.7730000000001</v>
      </c>
      <c r="X206">
        <v>1387.953</v>
      </c>
      <c r="Y206">
        <v>1.75</v>
      </c>
      <c r="Z206">
        <v>17.864999999999998</v>
      </c>
      <c r="AA206">
        <v>150.828845</v>
      </c>
      <c r="AB206">
        <v>3.2880120000000002</v>
      </c>
      <c r="AC206">
        <v>50.605786000000002</v>
      </c>
      <c r="AD206" s="1">
        <v>776</v>
      </c>
      <c r="AE206">
        <v>0</v>
      </c>
      <c r="AF206">
        <v>421</v>
      </c>
      <c r="AG206">
        <v>70</v>
      </c>
      <c r="AH206">
        <v>16.102841000000002</v>
      </c>
      <c r="AI206">
        <v>78</v>
      </c>
      <c r="AJ206">
        <v>0</v>
      </c>
      <c r="AK206">
        <v>2</v>
      </c>
      <c r="AL206">
        <v>921</v>
      </c>
      <c r="AM206" t="s">
        <v>1119</v>
      </c>
      <c r="AN206" t="s">
        <v>1120</v>
      </c>
      <c r="AO206">
        <v>2064.86</v>
      </c>
      <c r="AR206" t="s">
        <v>118</v>
      </c>
      <c r="AS206" t="s">
        <v>122</v>
      </c>
      <c r="AT206" t="s">
        <v>292</v>
      </c>
      <c r="AU206" t="s">
        <v>1118</v>
      </c>
      <c r="AV206" t="s">
        <v>48</v>
      </c>
      <c r="AW206">
        <v>4</v>
      </c>
      <c r="BB206">
        <v>0.75994269093059585</v>
      </c>
      <c r="BC206" t="s">
        <v>70</v>
      </c>
      <c r="BF206" t="s">
        <v>118</v>
      </c>
      <c r="BG206" t="s">
        <v>122</v>
      </c>
      <c r="BH206" t="s">
        <v>1118</v>
      </c>
      <c r="BI206">
        <v>8754</v>
      </c>
      <c r="BJ206">
        <v>4</v>
      </c>
      <c r="BK206" t="s">
        <v>292</v>
      </c>
      <c r="BL206" t="s">
        <v>260</v>
      </c>
      <c r="BM206">
        <v>0.75994269093059585</v>
      </c>
      <c r="BN206" t="s">
        <v>70</v>
      </c>
      <c r="BO206" t="s">
        <v>191</v>
      </c>
      <c r="BP206">
        <v>2394.962</v>
      </c>
    </row>
    <row r="207" spans="1:68" ht="16.5">
      <c r="A207" s="126" t="str">
        <f t="shared" si="105"/>
        <v>동화운수</v>
      </c>
      <c r="B207" s="127" t="str">
        <f t="shared" si="106"/>
        <v>정준용</v>
      </c>
      <c r="C207" s="128" t="str">
        <f t="shared" si="107"/>
        <v>C</v>
      </c>
      <c r="D207" s="129">
        <f t="shared" si="108"/>
        <v>0.88042230036666314</v>
      </c>
      <c r="E207" s="130">
        <f t="shared" si="109"/>
        <v>6955</v>
      </c>
      <c r="F207" s="131" t="str">
        <f t="shared" si="110"/>
        <v>2</v>
      </c>
      <c r="G207" s="132" t="str">
        <f t="shared" si="111"/>
        <v>70바1922</v>
      </c>
      <c r="H207" s="133">
        <f t="shared" si="112"/>
        <v>6</v>
      </c>
      <c r="I207" s="134">
        <f t="shared" si="113"/>
        <v>3843.252</v>
      </c>
      <c r="J207" s="135">
        <f t="shared" si="114"/>
        <v>4.4424669520997167E-3</v>
      </c>
      <c r="K207" s="135">
        <f t="shared" si="115"/>
        <v>0.34884982092981315</v>
      </c>
      <c r="L207" s="135">
        <f t="shared" si="116"/>
        <v>0.21752411759624402</v>
      </c>
      <c r="M207" s="136">
        <f t="shared" si="117"/>
        <v>11.978</v>
      </c>
      <c r="N207" s="137">
        <f t="shared" si="118"/>
        <v>0.208157050331334</v>
      </c>
      <c r="O207" s="137">
        <f t="shared" si="119"/>
        <v>5.3860636773232669</v>
      </c>
      <c r="P207" s="232">
        <f t="shared" si="120"/>
        <v>0</v>
      </c>
      <c r="Q207" s="233">
        <f t="shared" si="121"/>
        <v>8</v>
      </c>
      <c r="R207" s="233">
        <f t="shared" si="122"/>
        <v>207</v>
      </c>
      <c r="T207">
        <v>507</v>
      </c>
      <c r="U207">
        <v>6955</v>
      </c>
      <c r="V207" t="s">
        <v>789</v>
      </c>
      <c r="W207">
        <v>3843.252</v>
      </c>
      <c r="X207">
        <v>1869.4570000000001</v>
      </c>
      <c r="Y207">
        <v>2.056</v>
      </c>
      <c r="Z207">
        <v>11.978</v>
      </c>
      <c r="AA207">
        <v>255.41214199999999</v>
      </c>
      <c r="AB207">
        <v>1.13466</v>
      </c>
      <c r="AC207">
        <v>89.100480000000005</v>
      </c>
      <c r="AD207" s="1">
        <v>836</v>
      </c>
      <c r="AE207">
        <v>8</v>
      </c>
      <c r="AF207">
        <v>207</v>
      </c>
      <c r="AG207">
        <v>71</v>
      </c>
      <c r="AH207">
        <v>15.047256000000001</v>
      </c>
      <c r="AI207">
        <v>83.5</v>
      </c>
      <c r="AJ207">
        <v>0</v>
      </c>
      <c r="AK207">
        <v>0</v>
      </c>
      <c r="AL207">
        <v>0</v>
      </c>
      <c r="AM207" t="s">
        <v>622</v>
      </c>
      <c r="AN207" t="s">
        <v>1121</v>
      </c>
      <c r="AO207">
        <v>1443.598</v>
      </c>
      <c r="AR207" t="s">
        <v>118</v>
      </c>
      <c r="AS207" t="s">
        <v>120</v>
      </c>
      <c r="AT207" t="s">
        <v>245</v>
      </c>
      <c r="AU207" t="s">
        <v>789</v>
      </c>
      <c r="AV207" t="s">
        <v>48</v>
      </c>
      <c r="AW207">
        <v>6</v>
      </c>
      <c r="BB207">
        <v>0.88042230036666314</v>
      </c>
      <c r="BC207" t="s">
        <v>69</v>
      </c>
      <c r="BF207" t="s">
        <v>118</v>
      </c>
      <c r="BG207" t="s">
        <v>120</v>
      </c>
      <c r="BH207" t="s">
        <v>789</v>
      </c>
      <c r="BI207">
        <v>6955</v>
      </c>
      <c r="BJ207">
        <v>6</v>
      </c>
      <c r="BK207" t="s">
        <v>245</v>
      </c>
      <c r="BL207" t="s">
        <v>236</v>
      </c>
      <c r="BM207">
        <v>0.88042230036666314</v>
      </c>
      <c r="BN207" t="s">
        <v>69</v>
      </c>
      <c r="BO207" t="s">
        <v>180</v>
      </c>
      <c r="BP207">
        <v>3843.252</v>
      </c>
    </row>
    <row r="208" spans="1:68" ht="16.5">
      <c r="A208" s="109" t="str">
        <f t="shared" si="105"/>
        <v>동화운수</v>
      </c>
      <c r="B208" s="110" t="str">
        <f t="shared" si="106"/>
        <v>정진천</v>
      </c>
      <c r="C208" s="111" t="str">
        <f t="shared" si="107"/>
        <v>F</v>
      </c>
      <c r="D208" s="112">
        <f t="shared" si="108"/>
        <v>0.76519999999999999</v>
      </c>
      <c r="E208" s="113">
        <f t="shared" si="109"/>
        <v>2078</v>
      </c>
      <c r="F208" s="114" t="str">
        <f t="shared" si="110"/>
        <v>45</v>
      </c>
      <c r="G208" s="115" t="str">
        <f t="shared" si="111"/>
        <v>70바1886</v>
      </c>
      <c r="H208" s="116">
        <f t="shared" si="112"/>
        <v>1</v>
      </c>
      <c r="I208" s="117">
        <f t="shared" si="113"/>
        <v>2126.5219999999999</v>
      </c>
      <c r="J208" s="118">
        <f t="shared" si="114"/>
        <v>2.0468912838852486E-2</v>
      </c>
      <c r="K208" s="118">
        <f t="shared" si="115"/>
        <v>0.35291576379568851</v>
      </c>
      <c r="L208" s="118">
        <f t="shared" si="116"/>
        <v>0.12649763322457985</v>
      </c>
      <c r="M208" s="119">
        <f t="shared" si="117"/>
        <v>14.599</v>
      </c>
      <c r="N208" s="120">
        <f t="shared" si="118"/>
        <v>0.23512571231334545</v>
      </c>
      <c r="O208" s="120">
        <f t="shared" si="119"/>
        <v>7.2888970817137091</v>
      </c>
      <c r="P208" s="234">
        <f t="shared" si="120"/>
        <v>8</v>
      </c>
      <c r="Q208" s="235">
        <f t="shared" si="121"/>
        <v>5</v>
      </c>
      <c r="R208" s="235">
        <f t="shared" si="122"/>
        <v>155</v>
      </c>
      <c r="T208">
        <v>507</v>
      </c>
      <c r="U208">
        <v>2078</v>
      </c>
      <c r="V208" t="s">
        <v>647</v>
      </c>
      <c r="W208">
        <v>2126.5219999999999</v>
      </c>
      <c r="X208">
        <v>1111.519</v>
      </c>
      <c r="Y208">
        <v>1.913</v>
      </c>
      <c r="Z208">
        <v>14.599</v>
      </c>
      <c r="AA208">
        <v>137.97191000000001</v>
      </c>
      <c r="AB208">
        <v>2.8241350000000001</v>
      </c>
      <c r="AC208">
        <v>48.692461999999999</v>
      </c>
      <c r="AD208" s="1">
        <v>269</v>
      </c>
      <c r="AE208">
        <v>5</v>
      </c>
      <c r="AF208">
        <v>155</v>
      </c>
      <c r="AG208">
        <v>68</v>
      </c>
      <c r="AH208">
        <v>15.412716</v>
      </c>
      <c r="AI208">
        <v>69.2</v>
      </c>
      <c r="AJ208">
        <v>0</v>
      </c>
      <c r="AK208">
        <v>8</v>
      </c>
      <c r="AL208">
        <v>955</v>
      </c>
      <c r="AM208" t="s">
        <v>648</v>
      </c>
      <c r="AN208" t="s">
        <v>1122</v>
      </c>
      <c r="AO208">
        <v>2126.5219999999999</v>
      </c>
      <c r="AR208" t="s">
        <v>118</v>
      </c>
      <c r="AS208" t="s">
        <v>122</v>
      </c>
      <c r="AT208" t="s">
        <v>285</v>
      </c>
      <c r="AU208" t="s">
        <v>647</v>
      </c>
      <c r="AV208" t="s">
        <v>48</v>
      </c>
      <c r="AW208">
        <v>1</v>
      </c>
      <c r="BB208">
        <v>0.76519999999999999</v>
      </c>
      <c r="BC208" t="s">
        <v>70</v>
      </c>
      <c r="BF208" t="s">
        <v>118</v>
      </c>
      <c r="BG208" t="s">
        <v>122</v>
      </c>
      <c r="BH208" t="s">
        <v>647</v>
      </c>
      <c r="BI208">
        <v>2078</v>
      </c>
      <c r="BJ208">
        <v>1</v>
      </c>
      <c r="BK208" t="s">
        <v>285</v>
      </c>
      <c r="BL208" t="s">
        <v>177</v>
      </c>
      <c r="BM208">
        <v>0.76519999999999999</v>
      </c>
      <c r="BN208" t="s">
        <v>70</v>
      </c>
      <c r="BO208" t="s">
        <v>191</v>
      </c>
      <c r="BP208">
        <v>2126.5219999999999</v>
      </c>
    </row>
    <row r="209" spans="1:68" ht="16.5">
      <c r="A209" s="126" t="str">
        <f t="shared" si="105"/>
        <v>동화운수</v>
      </c>
      <c r="B209" s="127" t="str">
        <f t="shared" si="106"/>
        <v>정태호</v>
      </c>
      <c r="C209" s="128" t="str">
        <f t="shared" si="107"/>
        <v>C</v>
      </c>
      <c r="D209" s="129">
        <f t="shared" si="108"/>
        <v>0.89768493431703289</v>
      </c>
      <c r="E209" s="130">
        <f t="shared" si="109"/>
        <v>4987</v>
      </c>
      <c r="F209" s="131" t="str">
        <f t="shared" si="110"/>
        <v>45</v>
      </c>
      <c r="G209" s="132" t="str">
        <f t="shared" si="111"/>
        <v>70바1852</v>
      </c>
      <c r="H209" s="133">
        <f t="shared" si="112"/>
        <v>2</v>
      </c>
      <c r="I209" s="134">
        <f t="shared" si="113"/>
        <v>2608.8149999999996</v>
      </c>
      <c r="J209" s="135">
        <f t="shared" si="114"/>
        <v>4.7138849164013608E-3</v>
      </c>
      <c r="K209" s="135">
        <f t="shared" si="115"/>
        <v>0.28806408000764167</v>
      </c>
      <c r="L209" s="135">
        <f t="shared" si="116"/>
        <v>0.18054174021538516</v>
      </c>
      <c r="M209" s="136">
        <f t="shared" si="117"/>
        <v>10.499000000000001</v>
      </c>
      <c r="N209" s="137">
        <f t="shared" si="118"/>
        <v>0</v>
      </c>
      <c r="O209" s="137">
        <f t="shared" si="119"/>
        <v>2.1465684611595686</v>
      </c>
      <c r="P209" s="232">
        <f t="shared" si="120"/>
        <v>0</v>
      </c>
      <c r="Q209" s="233">
        <f t="shared" si="121"/>
        <v>0</v>
      </c>
      <c r="R209" s="233">
        <f t="shared" si="122"/>
        <v>56</v>
      </c>
      <c r="T209">
        <v>507</v>
      </c>
      <c r="U209">
        <v>4987</v>
      </c>
      <c r="V209" t="s">
        <v>649</v>
      </c>
      <c r="W209">
        <v>2608.8150000000001</v>
      </c>
      <c r="X209">
        <v>1213.1389999999999</v>
      </c>
      <c r="Y209">
        <v>2.15</v>
      </c>
      <c r="Z209">
        <v>10.499000000000001</v>
      </c>
      <c r="AA209">
        <v>164.927446</v>
      </c>
      <c r="AB209">
        <v>0.77744899999999995</v>
      </c>
      <c r="AC209">
        <v>47.509672999999999</v>
      </c>
      <c r="AD209" s="1">
        <v>471</v>
      </c>
      <c r="AE209">
        <v>0</v>
      </c>
      <c r="AF209">
        <v>56</v>
      </c>
      <c r="AG209">
        <v>73</v>
      </c>
      <c r="AH209">
        <v>15.817955</v>
      </c>
      <c r="AI209">
        <v>42.9</v>
      </c>
      <c r="AJ209">
        <v>0</v>
      </c>
      <c r="AK209">
        <v>0</v>
      </c>
      <c r="AL209">
        <v>0</v>
      </c>
      <c r="AM209" t="s">
        <v>650</v>
      </c>
      <c r="AN209" t="s">
        <v>1123</v>
      </c>
      <c r="AO209">
        <v>2497.2489999999998</v>
      </c>
      <c r="AR209" t="s">
        <v>118</v>
      </c>
      <c r="AS209" t="s">
        <v>122</v>
      </c>
      <c r="AT209" t="s">
        <v>279</v>
      </c>
      <c r="AU209" t="s">
        <v>649</v>
      </c>
      <c r="AV209" t="s">
        <v>48</v>
      </c>
      <c r="AW209">
        <v>2</v>
      </c>
      <c r="BB209">
        <v>0.89768493431703289</v>
      </c>
      <c r="BC209" t="s">
        <v>69</v>
      </c>
      <c r="BF209" t="s">
        <v>118</v>
      </c>
      <c r="BG209" t="s">
        <v>122</v>
      </c>
      <c r="BH209" t="s">
        <v>649</v>
      </c>
      <c r="BI209">
        <v>4987</v>
      </c>
      <c r="BJ209">
        <v>2</v>
      </c>
      <c r="BK209" t="s">
        <v>279</v>
      </c>
      <c r="BL209" t="s">
        <v>292</v>
      </c>
      <c r="BM209">
        <v>0.89768493431703289</v>
      </c>
      <c r="BN209" t="s">
        <v>69</v>
      </c>
      <c r="BO209" t="s">
        <v>180</v>
      </c>
      <c r="BP209">
        <v>2608.8149999999996</v>
      </c>
    </row>
    <row r="210" spans="1:68" ht="16.5">
      <c r="A210" s="109" t="str">
        <f t="shared" si="105"/>
        <v>동화운수</v>
      </c>
      <c r="B210" s="110" t="str">
        <f t="shared" si="106"/>
        <v>정한철</v>
      </c>
      <c r="C210" s="111" t="str">
        <f t="shared" si="107"/>
        <v>F</v>
      </c>
      <c r="D210" s="112">
        <f t="shared" si="108"/>
        <v>0.78159645289856661</v>
      </c>
      <c r="E210" s="113">
        <f t="shared" si="109"/>
        <v>2536</v>
      </c>
      <c r="F210" s="114" t="str">
        <f t="shared" si="110"/>
        <v>45</v>
      </c>
      <c r="G210" s="115" t="str">
        <f t="shared" si="111"/>
        <v>70바1858</v>
      </c>
      <c r="H210" s="116">
        <f t="shared" si="112"/>
        <v>8</v>
      </c>
      <c r="I210" s="117">
        <f t="shared" si="113"/>
        <v>2264.1900000000005</v>
      </c>
      <c r="J210" s="118">
        <f t="shared" si="114"/>
        <v>1.0143316119198316E-2</v>
      </c>
      <c r="K210" s="118">
        <f t="shared" si="115"/>
        <v>0.34244227139987637</v>
      </c>
      <c r="L210" s="118">
        <f t="shared" si="116"/>
        <v>0.20713809353455315</v>
      </c>
      <c r="M210" s="119">
        <f t="shared" si="117"/>
        <v>15.250999999999999</v>
      </c>
      <c r="N210" s="120">
        <f t="shared" si="118"/>
        <v>4.4165904804808781E-2</v>
      </c>
      <c r="O210" s="120">
        <f t="shared" si="119"/>
        <v>15.943891634535971</v>
      </c>
      <c r="P210" s="234">
        <f t="shared" si="120"/>
        <v>0</v>
      </c>
      <c r="Q210" s="235">
        <f t="shared" si="121"/>
        <v>1</v>
      </c>
      <c r="R210" s="235">
        <f t="shared" si="122"/>
        <v>361</v>
      </c>
      <c r="T210">
        <v>507</v>
      </c>
      <c r="U210">
        <v>2536</v>
      </c>
      <c r="V210" t="s">
        <v>651</v>
      </c>
      <c r="W210">
        <v>2264.19</v>
      </c>
      <c r="X210">
        <v>1194.4780000000001</v>
      </c>
      <c r="Y210">
        <v>1.8959999999999999</v>
      </c>
      <c r="Z210">
        <v>15.250999999999999</v>
      </c>
      <c r="AA210">
        <v>140.70161899999999</v>
      </c>
      <c r="AB210">
        <v>1.427181</v>
      </c>
      <c r="AC210">
        <v>48.182181999999997</v>
      </c>
      <c r="AD210" s="1">
        <v>469</v>
      </c>
      <c r="AE210">
        <v>1</v>
      </c>
      <c r="AF210">
        <v>361</v>
      </c>
      <c r="AG210">
        <v>70</v>
      </c>
      <c r="AH210">
        <v>16.092137999999998</v>
      </c>
      <c r="AI210">
        <v>48.3</v>
      </c>
      <c r="AJ210">
        <v>0</v>
      </c>
      <c r="AK210">
        <v>0</v>
      </c>
      <c r="AL210">
        <v>0</v>
      </c>
      <c r="AM210" t="s">
        <v>652</v>
      </c>
      <c r="AN210" t="s">
        <v>1124</v>
      </c>
      <c r="AO210">
        <v>592.75300000000004</v>
      </c>
      <c r="AR210" t="s">
        <v>118</v>
      </c>
      <c r="AS210" t="s">
        <v>122</v>
      </c>
      <c r="AT210" t="s">
        <v>282</v>
      </c>
      <c r="AU210" t="s">
        <v>651</v>
      </c>
      <c r="AV210" t="s">
        <v>48</v>
      </c>
      <c r="AW210">
        <v>8</v>
      </c>
      <c r="BB210">
        <v>0.78159645289856661</v>
      </c>
      <c r="BC210" t="s">
        <v>70</v>
      </c>
      <c r="BF210" t="s">
        <v>118</v>
      </c>
      <c r="BG210" t="s">
        <v>122</v>
      </c>
      <c r="BH210" t="s">
        <v>651</v>
      </c>
      <c r="BI210">
        <v>2536</v>
      </c>
      <c r="BJ210">
        <v>8</v>
      </c>
      <c r="BK210" t="s">
        <v>282</v>
      </c>
      <c r="BL210" t="s">
        <v>286</v>
      </c>
      <c r="BM210">
        <v>0.78159645289856661</v>
      </c>
      <c r="BN210" t="s">
        <v>70</v>
      </c>
      <c r="BO210" t="s">
        <v>191</v>
      </c>
      <c r="BP210">
        <v>2264.1900000000005</v>
      </c>
    </row>
    <row r="211" spans="1:68" ht="16.5">
      <c r="A211" s="126" t="str">
        <f t="shared" si="105"/>
        <v>동화운수</v>
      </c>
      <c r="B211" s="127" t="str">
        <f t="shared" si="106"/>
        <v>정흥균</v>
      </c>
      <c r="C211" s="128" t="str">
        <f t="shared" si="107"/>
        <v>F</v>
      </c>
      <c r="D211" s="129">
        <f t="shared" si="108"/>
        <v>0.76867563644470494</v>
      </c>
      <c r="E211" s="130">
        <f t="shared" si="109"/>
        <v>7541</v>
      </c>
      <c r="F211" s="131" t="str">
        <f t="shared" si="110"/>
        <v>2</v>
      </c>
      <c r="G211" s="132" t="str">
        <f t="shared" si="111"/>
        <v>70바1847</v>
      </c>
      <c r="H211" s="133">
        <f t="shared" si="112"/>
        <v>2</v>
      </c>
      <c r="I211" s="134">
        <f t="shared" si="113"/>
        <v>3769.346</v>
      </c>
      <c r="J211" s="135">
        <f t="shared" si="114"/>
        <v>1.0449291257091866E-2</v>
      </c>
      <c r="K211" s="135">
        <f t="shared" si="115"/>
        <v>0.33882707605702239</v>
      </c>
      <c r="L211" s="135">
        <f t="shared" si="116"/>
        <v>0.16395417136023066</v>
      </c>
      <c r="M211" s="136">
        <f t="shared" si="117"/>
        <v>13.272</v>
      </c>
      <c r="N211" s="137">
        <f t="shared" si="118"/>
        <v>0</v>
      </c>
      <c r="O211" s="137">
        <f t="shared" si="119"/>
        <v>2.63610541785566</v>
      </c>
      <c r="P211" s="232">
        <f t="shared" si="120"/>
        <v>0</v>
      </c>
      <c r="Q211" s="233">
        <f t="shared" si="121"/>
        <v>0</v>
      </c>
      <c r="R211" s="233">
        <f t="shared" si="122"/>
        <v>100</v>
      </c>
      <c r="T211">
        <v>507</v>
      </c>
      <c r="U211">
        <v>7541</v>
      </c>
      <c r="V211" t="s">
        <v>653</v>
      </c>
      <c r="W211">
        <v>3793.4749999999999</v>
      </c>
      <c r="X211">
        <v>2070.1819999999998</v>
      </c>
      <c r="Y211">
        <v>1.8320000000000001</v>
      </c>
      <c r="Z211">
        <v>13.272</v>
      </c>
      <c r="AA211">
        <v>254.92657199999999</v>
      </c>
      <c r="AB211">
        <v>2.663802</v>
      </c>
      <c r="AC211">
        <v>86.376024999999998</v>
      </c>
      <c r="AD211" s="1">
        <v>618</v>
      </c>
      <c r="AE211">
        <v>0</v>
      </c>
      <c r="AF211">
        <v>100</v>
      </c>
      <c r="AG211">
        <v>74</v>
      </c>
      <c r="AH211">
        <v>14.880656999999999</v>
      </c>
      <c r="AI211">
        <v>297.60000000000002</v>
      </c>
      <c r="AJ211">
        <v>0</v>
      </c>
      <c r="AK211">
        <v>0</v>
      </c>
      <c r="AL211">
        <v>0</v>
      </c>
      <c r="AM211" t="s">
        <v>654</v>
      </c>
      <c r="AN211" t="s">
        <v>1125</v>
      </c>
      <c r="AO211">
        <v>3498.8980000000001</v>
      </c>
      <c r="AR211" t="s">
        <v>118</v>
      </c>
      <c r="AS211" t="s">
        <v>120</v>
      </c>
      <c r="AT211" t="s">
        <v>222</v>
      </c>
      <c r="AU211" t="s">
        <v>653</v>
      </c>
      <c r="AV211" t="s">
        <v>48</v>
      </c>
      <c r="AW211">
        <v>2</v>
      </c>
      <c r="BB211">
        <v>0.76867563644470494</v>
      </c>
      <c r="BC211" t="s">
        <v>70</v>
      </c>
      <c r="BF211" t="s">
        <v>118</v>
      </c>
      <c r="BG211" t="s">
        <v>120</v>
      </c>
      <c r="BH211" t="s">
        <v>653</v>
      </c>
      <c r="BI211">
        <v>7541</v>
      </c>
      <c r="BJ211">
        <v>2</v>
      </c>
      <c r="BK211" t="s">
        <v>222</v>
      </c>
      <c r="BL211" t="s">
        <v>227</v>
      </c>
      <c r="BM211">
        <v>0.76867563644470494</v>
      </c>
      <c r="BN211" t="s">
        <v>70</v>
      </c>
      <c r="BO211" t="s">
        <v>191</v>
      </c>
      <c r="BP211">
        <v>3769.346</v>
      </c>
    </row>
    <row r="212" spans="1:68" ht="16.5">
      <c r="A212" s="109" t="str">
        <f t="shared" si="105"/>
        <v>동화운수</v>
      </c>
      <c r="B212" s="110" t="str">
        <f t="shared" si="106"/>
        <v>조성재</v>
      </c>
      <c r="C212" s="111" t="str">
        <f t="shared" si="107"/>
        <v>F</v>
      </c>
      <c r="D212" s="112">
        <f t="shared" si="108"/>
        <v>0.72137594261474836</v>
      </c>
      <c r="E212" s="113">
        <f t="shared" si="109"/>
        <v>8852</v>
      </c>
      <c r="F212" s="114" t="str">
        <f t="shared" si="110"/>
        <v>2</v>
      </c>
      <c r="G212" s="115" t="str">
        <f t="shared" si="111"/>
        <v>70바1897</v>
      </c>
      <c r="H212" s="116">
        <f t="shared" si="112"/>
        <v>2</v>
      </c>
      <c r="I212" s="117">
        <f t="shared" si="113"/>
        <v>3270.4</v>
      </c>
      <c r="J212" s="118">
        <f t="shared" si="114"/>
        <v>2.773379712563916E-2</v>
      </c>
      <c r="K212" s="118">
        <f t="shared" si="115"/>
        <v>0.35674122651010043</v>
      </c>
      <c r="L212" s="118">
        <f t="shared" si="116"/>
        <v>0.20853718199608609</v>
      </c>
      <c r="M212" s="119">
        <f t="shared" si="117"/>
        <v>16.343</v>
      </c>
      <c r="N212" s="120">
        <f t="shared" si="118"/>
        <v>0</v>
      </c>
      <c r="O212" s="120">
        <f t="shared" si="119"/>
        <v>28.620352250489237</v>
      </c>
      <c r="P212" s="234">
        <f t="shared" si="120"/>
        <v>2</v>
      </c>
      <c r="Q212" s="235">
        <f t="shared" si="121"/>
        <v>0</v>
      </c>
      <c r="R212" s="235">
        <f t="shared" si="122"/>
        <v>936</v>
      </c>
      <c r="T212">
        <v>507</v>
      </c>
      <c r="U212">
        <v>8852</v>
      </c>
      <c r="V212" t="s">
        <v>655</v>
      </c>
      <c r="W212">
        <v>3270.4</v>
      </c>
      <c r="X212">
        <v>1895.64</v>
      </c>
      <c r="Y212">
        <v>1.7250000000000001</v>
      </c>
      <c r="Z212">
        <v>16.343</v>
      </c>
      <c r="AA212">
        <v>214.036036</v>
      </c>
      <c r="AB212">
        <v>5.936032</v>
      </c>
      <c r="AC212">
        <v>76.355478000000005</v>
      </c>
      <c r="AD212" s="1">
        <v>682</v>
      </c>
      <c r="AE212">
        <v>0</v>
      </c>
      <c r="AF212">
        <v>936</v>
      </c>
      <c r="AG212">
        <v>71</v>
      </c>
      <c r="AH212">
        <v>15.279669999999999</v>
      </c>
      <c r="AI212">
        <v>1011.6</v>
      </c>
      <c r="AJ212">
        <v>0</v>
      </c>
      <c r="AK212">
        <v>2</v>
      </c>
      <c r="AL212">
        <v>476</v>
      </c>
      <c r="AM212" t="s">
        <v>656</v>
      </c>
      <c r="AN212" t="s">
        <v>1126</v>
      </c>
      <c r="AO212">
        <v>3146.712</v>
      </c>
      <c r="AR212" t="s">
        <v>118</v>
      </c>
      <c r="AS212" t="s">
        <v>120</v>
      </c>
      <c r="AT212" t="s">
        <v>235</v>
      </c>
      <c r="AU212" t="s">
        <v>655</v>
      </c>
      <c r="AV212" t="s">
        <v>48</v>
      </c>
      <c r="AW212">
        <v>2</v>
      </c>
      <c r="BB212">
        <v>0.72137594261474836</v>
      </c>
      <c r="BC212" t="s">
        <v>70</v>
      </c>
      <c r="BF212" t="s">
        <v>118</v>
      </c>
      <c r="BG212" t="s">
        <v>120</v>
      </c>
      <c r="BH212" t="s">
        <v>655</v>
      </c>
      <c r="BI212">
        <v>8852</v>
      </c>
      <c r="BJ212">
        <v>2</v>
      </c>
      <c r="BK212" t="s">
        <v>235</v>
      </c>
      <c r="BL212" t="s">
        <v>220</v>
      </c>
      <c r="BM212">
        <v>0.72137594261474836</v>
      </c>
      <c r="BN212" t="s">
        <v>70</v>
      </c>
      <c r="BO212" t="s">
        <v>191</v>
      </c>
      <c r="BP212">
        <v>3270.4</v>
      </c>
    </row>
    <row r="213" spans="1:68" ht="16.5">
      <c r="A213" s="126" t="str">
        <f t="shared" si="105"/>
        <v>동화운수</v>
      </c>
      <c r="B213" s="127" t="str">
        <f t="shared" si="106"/>
        <v>조영준</v>
      </c>
      <c r="C213" s="128" t="str">
        <f t="shared" si="107"/>
        <v>F</v>
      </c>
      <c r="D213" s="129">
        <f t="shared" si="108"/>
        <v>0.75705417199067648</v>
      </c>
      <c r="E213" s="130">
        <f t="shared" si="109"/>
        <v>3806</v>
      </c>
      <c r="F213" s="131" t="str">
        <f t="shared" si="110"/>
        <v>2</v>
      </c>
      <c r="G213" s="132" t="str">
        <f t="shared" si="111"/>
        <v>70바1922</v>
      </c>
      <c r="H213" s="133">
        <f t="shared" si="112"/>
        <v>2</v>
      </c>
      <c r="I213" s="134">
        <f t="shared" si="113"/>
        <v>3935.0039999999999</v>
      </c>
      <c r="J213" s="135">
        <f t="shared" si="114"/>
        <v>1.6009136583866022E-2</v>
      </c>
      <c r="K213" s="135">
        <f t="shared" si="115"/>
        <v>0.38159037003264196</v>
      </c>
      <c r="L213" s="135">
        <f t="shared" si="116"/>
        <v>0.23151183582024312</v>
      </c>
      <c r="M213" s="136">
        <f t="shared" si="117"/>
        <v>16.279</v>
      </c>
      <c r="N213" s="137">
        <f t="shared" si="118"/>
        <v>0</v>
      </c>
      <c r="O213" s="137">
        <f t="shared" si="119"/>
        <v>19.212178691559146</v>
      </c>
      <c r="P213" s="232">
        <f t="shared" si="120"/>
        <v>0</v>
      </c>
      <c r="Q213" s="233">
        <f t="shared" si="121"/>
        <v>0</v>
      </c>
      <c r="R213" s="233">
        <f t="shared" si="122"/>
        <v>756</v>
      </c>
      <c r="T213">
        <v>507</v>
      </c>
      <c r="U213">
        <v>3806</v>
      </c>
      <c r="V213" t="s">
        <v>657</v>
      </c>
      <c r="W213">
        <v>3935.0039999999999</v>
      </c>
      <c r="X213">
        <v>2165.8319999999999</v>
      </c>
      <c r="Y213">
        <v>1.8169999999999999</v>
      </c>
      <c r="Z213">
        <v>16.279</v>
      </c>
      <c r="AA213">
        <v>261.20047</v>
      </c>
      <c r="AB213">
        <v>4.1815939999999996</v>
      </c>
      <c r="AC213">
        <v>99.671583999999996</v>
      </c>
      <c r="AD213" s="1">
        <v>911</v>
      </c>
      <c r="AE213">
        <v>0</v>
      </c>
      <c r="AF213">
        <v>756</v>
      </c>
      <c r="AG213">
        <v>67</v>
      </c>
      <c r="AH213">
        <v>15.065072000000001</v>
      </c>
      <c r="AI213">
        <v>152.19999999999999</v>
      </c>
      <c r="AJ213">
        <v>0</v>
      </c>
      <c r="AK213">
        <v>0</v>
      </c>
      <c r="AL213">
        <v>0</v>
      </c>
      <c r="AM213" t="s">
        <v>658</v>
      </c>
      <c r="AN213" t="s">
        <v>1127</v>
      </c>
      <c r="AO213">
        <v>3737.6959999999999</v>
      </c>
      <c r="AR213" t="s">
        <v>118</v>
      </c>
      <c r="AS213" t="s">
        <v>120</v>
      </c>
      <c r="AT213" t="s">
        <v>245</v>
      </c>
      <c r="AU213" t="s">
        <v>657</v>
      </c>
      <c r="AV213" t="s">
        <v>48</v>
      </c>
      <c r="AW213">
        <v>2</v>
      </c>
      <c r="BB213">
        <v>0.75705417199067648</v>
      </c>
      <c r="BC213" t="s">
        <v>70</v>
      </c>
      <c r="BF213" t="s">
        <v>118</v>
      </c>
      <c r="BG213" t="s">
        <v>120</v>
      </c>
      <c r="BH213" t="s">
        <v>657</v>
      </c>
      <c r="BI213">
        <v>3806</v>
      </c>
      <c r="BJ213">
        <v>2</v>
      </c>
      <c r="BK213" t="s">
        <v>245</v>
      </c>
      <c r="BL213" t="s">
        <v>223</v>
      </c>
      <c r="BM213">
        <v>0.75705417199067648</v>
      </c>
      <c r="BN213" t="s">
        <v>70</v>
      </c>
      <c r="BO213" t="s">
        <v>191</v>
      </c>
      <c r="BP213">
        <v>3935.0039999999999</v>
      </c>
    </row>
    <row r="214" spans="1:68" ht="16.5">
      <c r="A214" s="109" t="str">
        <f t="shared" si="105"/>
        <v>동화운수</v>
      </c>
      <c r="B214" s="110" t="str">
        <f t="shared" si="106"/>
        <v>조용남</v>
      </c>
      <c r="C214" s="111" t="str">
        <f t="shared" si="107"/>
        <v>D</v>
      </c>
      <c r="D214" s="112">
        <f t="shared" si="108"/>
        <v>0.83034426724001831</v>
      </c>
      <c r="E214" s="113">
        <f t="shared" si="109"/>
        <v>8538</v>
      </c>
      <c r="F214" s="114" t="str">
        <f t="shared" si="110"/>
        <v>급행95</v>
      </c>
      <c r="G214" s="115" t="str">
        <f t="shared" si="111"/>
        <v>70바1936</v>
      </c>
      <c r="H214" s="116">
        <f t="shared" si="112"/>
        <v>2</v>
      </c>
      <c r="I214" s="117">
        <f t="shared" si="113"/>
        <v>1718.3679999999999</v>
      </c>
      <c r="J214" s="118">
        <f t="shared" si="114"/>
        <v>8.9650431807582476E-3</v>
      </c>
      <c r="K214" s="118">
        <f t="shared" si="115"/>
        <v>0.40330036937132152</v>
      </c>
      <c r="L214" s="118">
        <f t="shared" si="116"/>
        <v>0.17458425669006872</v>
      </c>
      <c r="M214" s="119">
        <f t="shared" si="117"/>
        <v>15.56</v>
      </c>
      <c r="N214" s="120">
        <f t="shared" si="118"/>
        <v>0</v>
      </c>
      <c r="O214" s="120">
        <f t="shared" si="119"/>
        <v>14.839661818655841</v>
      </c>
      <c r="P214" s="234">
        <f t="shared" si="120"/>
        <v>19</v>
      </c>
      <c r="Q214" s="235">
        <f t="shared" si="121"/>
        <v>0</v>
      </c>
      <c r="R214" s="235">
        <f t="shared" si="122"/>
        <v>255</v>
      </c>
      <c r="T214">
        <v>507</v>
      </c>
      <c r="U214">
        <v>8538</v>
      </c>
      <c r="V214" t="s">
        <v>659</v>
      </c>
      <c r="W214">
        <v>1718.3679999999999</v>
      </c>
      <c r="X214">
        <v>831.17700000000002</v>
      </c>
      <c r="Y214">
        <v>2.0670000000000002</v>
      </c>
      <c r="Z214">
        <v>15.56</v>
      </c>
      <c r="AA214">
        <v>110.860258</v>
      </c>
      <c r="AB214">
        <v>0.99386699999999994</v>
      </c>
      <c r="AC214">
        <v>44.709983000000001</v>
      </c>
      <c r="AD214" s="1">
        <v>300</v>
      </c>
      <c r="AE214">
        <v>0</v>
      </c>
      <c r="AF214">
        <v>255</v>
      </c>
      <c r="AG214">
        <v>74</v>
      </c>
      <c r="AH214">
        <v>15.500306</v>
      </c>
      <c r="AI214">
        <v>974.2</v>
      </c>
      <c r="AJ214">
        <v>0</v>
      </c>
      <c r="AK214">
        <v>19</v>
      </c>
      <c r="AL214">
        <v>4952</v>
      </c>
      <c r="AM214" t="s">
        <v>660</v>
      </c>
      <c r="AN214" t="s">
        <v>1128</v>
      </c>
      <c r="AO214">
        <v>1633.6279999999999</v>
      </c>
      <c r="AR214" t="s">
        <v>118</v>
      </c>
      <c r="AS214" t="s">
        <v>123</v>
      </c>
      <c r="AT214" t="s">
        <v>308</v>
      </c>
      <c r="AU214" t="s">
        <v>659</v>
      </c>
      <c r="AV214" t="s">
        <v>48</v>
      </c>
      <c r="AW214">
        <v>2</v>
      </c>
      <c r="BB214">
        <v>0.83034426724001831</v>
      </c>
      <c r="BC214" t="s">
        <v>67</v>
      </c>
      <c r="BF214" t="s">
        <v>118</v>
      </c>
      <c r="BG214" t="s">
        <v>123</v>
      </c>
      <c r="BH214" t="s">
        <v>659</v>
      </c>
      <c r="BI214">
        <v>8538</v>
      </c>
      <c r="BJ214">
        <v>2</v>
      </c>
      <c r="BK214" t="s">
        <v>308</v>
      </c>
      <c r="BL214" t="s">
        <v>273</v>
      </c>
      <c r="BM214">
        <v>0.83034426724001831</v>
      </c>
      <c r="BN214" t="s">
        <v>67</v>
      </c>
      <c r="BO214" t="s">
        <v>182</v>
      </c>
      <c r="BP214">
        <v>1718.3679999999999</v>
      </c>
    </row>
    <row r="215" spans="1:68" ht="16.5">
      <c r="A215" s="126" t="str">
        <f t="shared" si="105"/>
        <v>동화운수</v>
      </c>
      <c r="B215" s="127" t="str">
        <f t="shared" si="106"/>
        <v>조윤행</v>
      </c>
      <c r="C215" s="128" t="str">
        <f t="shared" si="107"/>
        <v>C</v>
      </c>
      <c r="D215" s="129">
        <f t="shared" si="108"/>
        <v>0.89147155215726781</v>
      </c>
      <c r="E215" s="130">
        <f t="shared" si="109"/>
        <v>2695</v>
      </c>
      <c r="F215" s="131" t="str">
        <f t="shared" si="110"/>
        <v>2-1</v>
      </c>
      <c r="G215" s="132" t="str">
        <f t="shared" si="111"/>
        <v>70바1942</v>
      </c>
      <c r="H215" s="133">
        <f t="shared" si="112"/>
        <v>3</v>
      </c>
      <c r="I215" s="134">
        <f t="shared" si="113"/>
        <v>3504.0950000000003</v>
      </c>
      <c r="J215" s="135">
        <f t="shared" si="114"/>
        <v>2.5647046125067987E-2</v>
      </c>
      <c r="K215" s="135">
        <f t="shared" si="115"/>
        <v>0.35487897345703556</v>
      </c>
      <c r="L215" s="135">
        <f t="shared" si="116"/>
        <v>0.18835105783376305</v>
      </c>
      <c r="M215" s="136">
        <f t="shared" si="117"/>
        <v>15.625999999999999</v>
      </c>
      <c r="N215" s="137">
        <f t="shared" si="118"/>
        <v>0.17122823439433008</v>
      </c>
      <c r="O215" s="137">
        <f t="shared" si="119"/>
        <v>41.922379387545149</v>
      </c>
      <c r="P215" s="232">
        <f t="shared" si="120"/>
        <v>20</v>
      </c>
      <c r="Q215" s="233">
        <f t="shared" si="121"/>
        <v>6</v>
      </c>
      <c r="R215" s="233">
        <f t="shared" si="122"/>
        <v>1469</v>
      </c>
      <c r="T215">
        <v>507</v>
      </c>
      <c r="U215">
        <v>2695</v>
      </c>
      <c r="V215" t="s">
        <v>661</v>
      </c>
      <c r="W215">
        <v>3504.0949999999998</v>
      </c>
      <c r="X215">
        <v>1589.38</v>
      </c>
      <c r="Y215">
        <v>2.2050000000000001</v>
      </c>
      <c r="Z215">
        <v>15.625999999999999</v>
      </c>
      <c r="AA215">
        <v>214.84770499999999</v>
      </c>
      <c r="AB215">
        <v>5.5102089999999997</v>
      </c>
      <c r="AC215">
        <v>76.244933000000003</v>
      </c>
      <c r="AD215" s="1">
        <v>660</v>
      </c>
      <c r="AE215">
        <v>6</v>
      </c>
      <c r="AF215">
        <v>1469</v>
      </c>
      <c r="AG215">
        <v>65</v>
      </c>
      <c r="AH215">
        <v>16.309669</v>
      </c>
      <c r="AI215">
        <v>339.8</v>
      </c>
      <c r="AJ215">
        <v>0</v>
      </c>
      <c r="AK215">
        <v>20</v>
      </c>
      <c r="AL215">
        <v>5859</v>
      </c>
      <c r="AM215" t="s">
        <v>662</v>
      </c>
      <c r="AN215" t="s">
        <v>1129</v>
      </c>
      <c r="AO215">
        <v>3161.826</v>
      </c>
      <c r="AR215" t="s">
        <v>118</v>
      </c>
      <c r="AS215" t="s">
        <v>121</v>
      </c>
      <c r="AT215" t="s">
        <v>259</v>
      </c>
      <c r="AU215" t="s">
        <v>661</v>
      </c>
      <c r="AV215" t="s">
        <v>48</v>
      </c>
      <c r="AW215">
        <v>3</v>
      </c>
      <c r="BB215">
        <v>0.89147155215726781</v>
      </c>
      <c r="BC215" t="s">
        <v>69</v>
      </c>
      <c r="BF215" t="s">
        <v>118</v>
      </c>
      <c r="BG215" t="s">
        <v>121</v>
      </c>
      <c r="BH215" t="s">
        <v>661</v>
      </c>
      <c r="BI215">
        <v>2695</v>
      </c>
      <c r="BJ215">
        <v>3</v>
      </c>
      <c r="BK215" t="s">
        <v>259</v>
      </c>
      <c r="BL215" t="s">
        <v>218</v>
      </c>
      <c r="BM215">
        <v>0.89147155215726781</v>
      </c>
      <c r="BN215" t="s">
        <v>69</v>
      </c>
      <c r="BO215" t="s">
        <v>180</v>
      </c>
      <c r="BP215">
        <v>3504.0950000000003</v>
      </c>
    </row>
    <row r="216" spans="1:68" ht="16.5">
      <c r="A216" s="109" t="str">
        <f t="shared" si="105"/>
        <v>동화운수</v>
      </c>
      <c r="B216" s="110" t="str">
        <f t="shared" si="106"/>
        <v>조재희</v>
      </c>
      <c r="C216" s="111" t="str">
        <f t="shared" si="107"/>
        <v>D</v>
      </c>
      <c r="D216" s="112">
        <f t="shared" si="108"/>
        <v>0.82778901489321466</v>
      </c>
      <c r="E216" s="113">
        <f t="shared" si="109"/>
        <v>5810</v>
      </c>
      <c r="F216" s="114" t="str">
        <f t="shared" si="110"/>
        <v>2</v>
      </c>
      <c r="G216" s="115" t="str">
        <f t="shared" si="111"/>
        <v>70바1930</v>
      </c>
      <c r="H216" s="116">
        <f t="shared" si="112"/>
        <v>3</v>
      </c>
      <c r="I216" s="117">
        <f t="shared" si="113"/>
        <v>3277.9879999999998</v>
      </c>
      <c r="J216" s="118">
        <f t="shared" si="114"/>
        <v>1.0577542899326759E-2</v>
      </c>
      <c r="K216" s="118">
        <f t="shared" si="115"/>
        <v>0.3749631065816782</v>
      </c>
      <c r="L216" s="118">
        <f t="shared" si="116"/>
        <v>3.4167300185357602E-2</v>
      </c>
      <c r="M216" s="119">
        <f t="shared" si="117"/>
        <v>14.273999999999999</v>
      </c>
      <c r="N216" s="120">
        <f t="shared" si="118"/>
        <v>6.1013036045281438E-2</v>
      </c>
      <c r="O216" s="120">
        <f t="shared" si="119"/>
        <v>6.2233296766187065</v>
      </c>
      <c r="P216" s="234">
        <f t="shared" si="120"/>
        <v>8</v>
      </c>
      <c r="Q216" s="235">
        <f t="shared" si="121"/>
        <v>2</v>
      </c>
      <c r="R216" s="235">
        <f t="shared" si="122"/>
        <v>204</v>
      </c>
      <c r="T216">
        <v>507</v>
      </c>
      <c r="U216">
        <v>5810</v>
      </c>
      <c r="V216" t="s">
        <v>663</v>
      </c>
      <c r="W216">
        <v>3277.9879999999998</v>
      </c>
      <c r="X216">
        <v>1734.4359999999999</v>
      </c>
      <c r="Y216">
        <v>1.89</v>
      </c>
      <c r="Z216">
        <v>14.273999999999999</v>
      </c>
      <c r="AA216">
        <v>222.89883599999999</v>
      </c>
      <c r="AB216">
        <v>2.3577219999999999</v>
      </c>
      <c r="AC216">
        <v>83.57884</v>
      </c>
      <c r="AD216" s="1">
        <v>112</v>
      </c>
      <c r="AE216">
        <v>2</v>
      </c>
      <c r="AF216">
        <v>204</v>
      </c>
      <c r="AG216">
        <v>74</v>
      </c>
      <c r="AH216">
        <v>14.706168999999999</v>
      </c>
      <c r="AI216">
        <v>559.79999999999995</v>
      </c>
      <c r="AJ216">
        <v>0</v>
      </c>
      <c r="AK216">
        <v>8</v>
      </c>
      <c r="AL216">
        <v>968</v>
      </c>
      <c r="AM216" t="s">
        <v>664</v>
      </c>
      <c r="AN216" t="s">
        <v>1130</v>
      </c>
      <c r="AO216">
        <v>2797.1559999999999</v>
      </c>
      <c r="AR216" t="s">
        <v>118</v>
      </c>
      <c r="AS216" t="s">
        <v>120</v>
      </c>
      <c r="AT216" t="s">
        <v>247</v>
      </c>
      <c r="AU216" t="s">
        <v>663</v>
      </c>
      <c r="AV216" t="s">
        <v>48</v>
      </c>
      <c r="AW216">
        <v>3</v>
      </c>
      <c r="BB216">
        <v>0.82778901489321466</v>
      </c>
      <c r="BC216" t="s">
        <v>67</v>
      </c>
      <c r="BF216" t="s">
        <v>118</v>
      </c>
      <c r="BG216" t="s">
        <v>120</v>
      </c>
      <c r="BH216" t="s">
        <v>663</v>
      </c>
      <c r="BI216">
        <v>5810</v>
      </c>
      <c r="BJ216">
        <v>3</v>
      </c>
      <c r="BK216" t="s">
        <v>247</v>
      </c>
      <c r="BL216" t="s">
        <v>241</v>
      </c>
      <c r="BM216">
        <v>0.82778901489321466</v>
      </c>
      <c r="BN216" t="s">
        <v>67</v>
      </c>
      <c r="BO216" t="s">
        <v>182</v>
      </c>
      <c r="BP216">
        <v>3277.9879999999998</v>
      </c>
    </row>
    <row r="217" spans="1:68" ht="16.5">
      <c r="A217" s="126" t="str">
        <f t="shared" si="105"/>
        <v>동화운수</v>
      </c>
      <c r="B217" s="127" t="str">
        <f t="shared" si="106"/>
        <v>조희석</v>
      </c>
      <c r="C217" s="128" t="str">
        <f t="shared" si="107"/>
        <v>D</v>
      </c>
      <c r="D217" s="129">
        <f t="shared" si="108"/>
        <v>0.80993243073760823</v>
      </c>
      <c r="E217" s="130">
        <f t="shared" si="109"/>
        <v>1472</v>
      </c>
      <c r="F217" s="131" t="str">
        <f t="shared" si="110"/>
        <v>45</v>
      </c>
      <c r="G217" s="132" t="str">
        <f t="shared" si="111"/>
        <v>70바1871</v>
      </c>
      <c r="H217" s="133">
        <f t="shared" si="112"/>
        <v>3</v>
      </c>
      <c r="I217" s="134">
        <f t="shared" si="113"/>
        <v>826.80700000000002</v>
      </c>
      <c r="J217" s="135">
        <f t="shared" si="114"/>
        <v>1.5456285561989145E-2</v>
      </c>
      <c r="K217" s="135">
        <f t="shared" si="115"/>
        <v>0.34280743684309356</v>
      </c>
      <c r="L217" s="135">
        <f t="shared" si="116"/>
        <v>0.16690715003622369</v>
      </c>
      <c r="M217" s="136">
        <f t="shared" si="117"/>
        <v>18.059999999999999</v>
      </c>
      <c r="N217" s="137">
        <f t="shared" si="118"/>
        <v>0.12094721017117659</v>
      </c>
      <c r="O217" s="137">
        <f t="shared" si="119"/>
        <v>15.118401271397072</v>
      </c>
      <c r="P217" s="232">
        <f t="shared" si="120"/>
        <v>1</v>
      </c>
      <c r="Q217" s="233">
        <f t="shared" si="121"/>
        <v>1</v>
      </c>
      <c r="R217" s="233">
        <f t="shared" si="122"/>
        <v>125</v>
      </c>
      <c r="T217">
        <v>507</v>
      </c>
      <c r="U217">
        <v>1472</v>
      </c>
      <c r="V217" t="s">
        <v>665</v>
      </c>
      <c r="W217">
        <v>826.80700000000002</v>
      </c>
      <c r="X217">
        <v>443.92700000000002</v>
      </c>
      <c r="Y217">
        <v>1.8620000000000001</v>
      </c>
      <c r="Z217">
        <v>18.059999999999999</v>
      </c>
      <c r="AA217">
        <v>51.758037000000002</v>
      </c>
      <c r="AB217">
        <v>0.799987</v>
      </c>
      <c r="AC217">
        <v>17.743040000000001</v>
      </c>
      <c r="AD217" s="1">
        <v>138</v>
      </c>
      <c r="AE217">
        <v>1</v>
      </c>
      <c r="AF217">
        <v>125</v>
      </c>
      <c r="AG217">
        <v>69</v>
      </c>
      <c r="AH217">
        <v>15.974465</v>
      </c>
      <c r="AI217">
        <v>1.5</v>
      </c>
      <c r="AJ217">
        <v>0</v>
      </c>
      <c r="AK217">
        <v>1</v>
      </c>
      <c r="AL217">
        <v>34</v>
      </c>
      <c r="AM217" t="s">
        <v>666</v>
      </c>
      <c r="AN217" t="s">
        <v>1131</v>
      </c>
      <c r="AO217">
        <v>661.64599999999996</v>
      </c>
      <c r="AR217" t="s">
        <v>118</v>
      </c>
      <c r="AS217" t="s">
        <v>122</v>
      </c>
      <c r="AT217" t="s">
        <v>283</v>
      </c>
      <c r="AU217" t="s">
        <v>665</v>
      </c>
      <c r="AV217" t="s">
        <v>48</v>
      </c>
      <c r="AW217">
        <v>3</v>
      </c>
      <c r="BB217">
        <v>0.80993243073760823</v>
      </c>
      <c r="BC217" t="s">
        <v>67</v>
      </c>
      <c r="BF217" t="s">
        <v>118</v>
      </c>
      <c r="BG217" t="s">
        <v>122</v>
      </c>
      <c r="BH217" t="s">
        <v>665</v>
      </c>
      <c r="BI217">
        <v>1472</v>
      </c>
      <c r="BJ217">
        <v>3</v>
      </c>
      <c r="BK217" t="s">
        <v>283</v>
      </c>
      <c r="BL217" t="s">
        <v>286</v>
      </c>
      <c r="BM217">
        <v>0.80993243073760823</v>
      </c>
      <c r="BN217" t="s">
        <v>67</v>
      </c>
      <c r="BO217" t="s">
        <v>182</v>
      </c>
      <c r="BP217">
        <v>826.80700000000002</v>
      </c>
    </row>
    <row r="218" spans="1:68" ht="16.5">
      <c r="A218" s="109" t="str">
        <f t="shared" si="105"/>
        <v>동화운수</v>
      </c>
      <c r="B218" s="110" t="str">
        <f t="shared" si="106"/>
        <v>지광선</v>
      </c>
      <c r="C218" s="111" t="str">
        <f t="shared" si="107"/>
        <v>D</v>
      </c>
      <c r="D218" s="112">
        <f t="shared" si="108"/>
        <v>0.84513958566381886</v>
      </c>
      <c r="E218" s="113">
        <f t="shared" si="109"/>
        <v>2483</v>
      </c>
      <c r="F218" s="114" t="str">
        <f t="shared" si="110"/>
        <v>45</v>
      </c>
      <c r="G218" s="115" t="str">
        <f t="shared" si="111"/>
        <v>70바1899</v>
      </c>
      <c r="H218" s="116">
        <f t="shared" si="112"/>
        <v>2</v>
      </c>
      <c r="I218" s="117">
        <f t="shared" si="113"/>
        <v>2126.703</v>
      </c>
      <c r="J218" s="118">
        <f t="shared" si="114"/>
        <v>3.0430536168008777E-3</v>
      </c>
      <c r="K218" s="118">
        <f t="shared" si="115"/>
        <v>0.32272779385848804</v>
      </c>
      <c r="L218" s="118">
        <f t="shared" si="116"/>
        <v>0.13683151808221458</v>
      </c>
      <c r="M218" s="119">
        <f t="shared" si="117"/>
        <v>11.01</v>
      </c>
      <c r="N218" s="120">
        <f t="shared" si="118"/>
        <v>0.188084560937752</v>
      </c>
      <c r="O218" s="120">
        <f t="shared" si="119"/>
        <v>4.3729660418027345</v>
      </c>
      <c r="P218" s="234">
        <f t="shared" si="120"/>
        <v>1</v>
      </c>
      <c r="Q218" s="235">
        <f t="shared" si="121"/>
        <v>4</v>
      </c>
      <c r="R218" s="235">
        <f t="shared" si="122"/>
        <v>93</v>
      </c>
      <c r="T218">
        <v>507</v>
      </c>
      <c r="U218">
        <v>2483</v>
      </c>
      <c r="V218" t="s">
        <v>667</v>
      </c>
      <c r="W218">
        <v>2126.703</v>
      </c>
      <c r="X218">
        <v>1008.52</v>
      </c>
      <c r="Y218">
        <v>2.109</v>
      </c>
      <c r="Z218">
        <v>11.01</v>
      </c>
      <c r="AA218">
        <v>134.81162399999999</v>
      </c>
      <c r="AB218">
        <v>0.41023900000000002</v>
      </c>
      <c r="AC218">
        <v>43.507458</v>
      </c>
      <c r="AD218" s="1">
        <v>291</v>
      </c>
      <c r="AE218">
        <v>4</v>
      </c>
      <c r="AF218">
        <v>93</v>
      </c>
      <c r="AG218">
        <v>66</v>
      </c>
      <c r="AH218">
        <v>15.775368</v>
      </c>
      <c r="AI218">
        <v>1.8</v>
      </c>
      <c r="AJ218">
        <v>0</v>
      </c>
      <c r="AK218">
        <v>1</v>
      </c>
      <c r="AL218">
        <v>616</v>
      </c>
      <c r="AM218" t="s">
        <v>668</v>
      </c>
      <c r="AN218" t="s">
        <v>1132</v>
      </c>
      <c r="AO218">
        <v>2018.42</v>
      </c>
      <c r="AR218" t="s">
        <v>118</v>
      </c>
      <c r="AS218" t="s">
        <v>122</v>
      </c>
      <c r="AT218" t="s">
        <v>288</v>
      </c>
      <c r="AU218" t="s">
        <v>667</v>
      </c>
      <c r="AV218" t="s">
        <v>48</v>
      </c>
      <c r="AW218">
        <v>2</v>
      </c>
      <c r="BB218">
        <v>0.84513958566381886</v>
      </c>
      <c r="BC218" t="s">
        <v>67</v>
      </c>
      <c r="BF218" t="s">
        <v>118</v>
      </c>
      <c r="BG218" t="s">
        <v>122</v>
      </c>
      <c r="BH218" t="s">
        <v>667</v>
      </c>
      <c r="BI218">
        <v>2483</v>
      </c>
      <c r="BJ218">
        <v>2</v>
      </c>
      <c r="BK218" t="s">
        <v>288</v>
      </c>
      <c r="BL218" t="s">
        <v>286</v>
      </c>
      <c r="BM218">
        <v>0.84513958566381886</v>
      </c>
      <c r="BN218" t="s">
        <v>67</v>
      </c>
      <c r="BO218" t="s">
        <v>182</v>
      </c>
      <c r="BP218">
        <v>2126.703</v>
      </c>
    </row>
    <row r="219" spans="1:68" ht="16.5">
      <c r="A219" s="126" t="str">
        <f t="shared" si="105"/>
        <v>동화운수</v>
      </c>
      <c r="B219" s="127" t="str">
        <f t="shared" si="106"/>
        <v>지정호</v>
      </c>
      <c r="C219" s="128" t="str">
        <f t="shared" si="107"/>
        <v>A</v>
      </c>
      <c r="D219" s="129">
        <f t="shared" si="108"/>
        <v>0.9876436248647904</v>
      </c>
      <c r="E219" s="130">
        <f t="shared" si="109"/>
        <v>3116</v>
      </c>
      <c r="F219" s="131" t="str">
        <f t="shared" si="110"/>
        <v>45</v>
      </c>
      <c r="G219" s="132" t="str">
        <f t="shared" si="111"/>
        <v>70바1944</v>
      </c>
      <c r="H219" s="133">
        <f t="shared" si="112"/>
        <v>4</v>
      </c>
      <c r="I219" s="134">
        <f t="shared" si="113"/>
        <v>2209.2059999999997</v>
      </c>
      <c r="J219" s="135">
        <f t="shared" si="114"/>
        <v>2.2138179512209571E-2</v>
      </c>
      <c r="K219" s="135">
        <f t="shared" si="115"/>
        <v>0.30427994337840586</v>
      </c>
      <c r="L219" s="135">
        <f t="shared" si="116"/>
        <v>0.13986925619430693</v>
      </c>
      <c r="M219" s="136">
        <f t="shared" si="117"/>
        <v>11.409000000000001</v>
      </c>
      <c r="N219" s="137">
        <f t="shared" si="118"/>
        <v>0</v>
      </c>
      <c r="O219" s="137">
        <f t="shared" si="119"/>
        <v>14.575372328338778</v>
      </c>
      <c r="P219" s="232">
        <f t="shared" si="120"/>
        <v>1</v>
      </c>
      <c r="Q219" s="233">
        <f t="shared" si="121"/>
        <v>0</v>
      </c>
      <c r="R219" s="233">
        <f t="shared" si="122"/>
        <v>322</v>
      </c>
      <c r="T219">
        <v>507</v>
      </c>
      <c r="U219">
        <v>3116</v>
      </c>
      <c r="V219" t="s">
        <v>669</v>
      </c>
      <c r="W219">
        <v>2209.2060000000001</v>
      </c>
      <c r="X219">
        <v>965.71600000000001</v>
      </c>
      <c r="Y219">
        <v>2.2879999999999998</v>
      </c>
      <c r="Z219">
        <v>11.409000000000001</v>
      </c>
      <c r="AA219">
        <v>134.65745899999999</v>
      </c>
      <c r="AB219">
        <v>2.981071</v>
      </c>
      <c r="AC219">
        <v>40.973564000000003</v>
      </c>
      <c r="AD219" s="1">
        <v>309</v>
      </c>
      <c r="AE219">
        <v>0</v>
      </c>
      <c r="AF219">
        <v>322</v>
      </c>
      <c r="AG219">
        <v>70</v>
      </c>
      <c r="AH219">
        <v>16.406116000000001</v>
      </c>
      <c r="AI219">
        <v>164.3</v>
      </c>
      <c r="AJ219">
        <v>0</v>
      </c>
      <c r="AK219">
        <v>1</v>
      </c>
      <c r="AL219">
        <v>1568</v>
      </c>
      <c r="AM219" t="s">
        <v>670</v>
      </c>
      <c r="AN219" t="s">
        <v>1133</v>
      </c>
      <c r="AO219">
        <v>1866.954</v>
      </c>
      <c r="AR219" t="s">
        <v>118</v>
      </c>
      <c r="AS219" t="s">
        <v>122</v>
      </c>
      <c r="AT219" t="s">
        <v>295</v>
      </c>
      <c r="AU219" t="s">
        <v>669</v>
      </c>
      <c r="AV219" t="s">
        <v>48</v>
      </c>
      <c r="AW219">
        <v>4</v>
      </c>
      <c r="BB219">
        <v>0.9876436248647904</v>
      </c>
      <c r="BC219" t="s">
        <v>66</v>
      </c>
      <c r="BF219" t="s">
        <v>118</v>
      </c>
      <c r="BG219" t="s">
        <v>122</v>
      </c>
      <c r="BH219" t="s">
        <v>669</v>
      </c>
      <c r="BI219">
        <v>3116</v>
      </c>
      <c r="BJ219">
        <v>4</v>
      </c>
      <c r="BK219" t="s">
        <v>295</v>
      </c>
      <c r="BL219" t="s">
        <v>263</v>
      </c>
      <c r="BM219">
        <v>0.9876436248647904</v>
      </c>
      <c r="BN219" t="s">
        <v>66</v>
      </c>
      <c r="BO219" t="s">
        <v>181</v>
      </c>
      <c r="BP219">
        <v>2209.2059999999997</v>
      </c>
    </row>
    <row r="220" spans="1:68" ht="16.5">
      <c r="A220" s="109" t="str">
        <f t="shared" si="105"/>
        <v>동화운수</v>
      </c>
      <c r="B220" s="110" t="str">
        <f t="shared" si="106"/>
        <v>지태규</v>
      </c>
      <c r="C220" s="111" t="str">
        <f t="shared" si="107"/>
        <v>F</v>
      </c>
      <c r="D220" s="112">
        <f t="shared" si="108"/>
        <v>0.78225263269103373</v>
      </c>
      <c r="E220" s="113">
        <f t="shared" si="109"/>
        <v>6586</v>
      </c>
      <c r="F220" s="114" t="str">
        <f t="shared" si="110"/>
        <v>45</v>
      </c>
      <c r="G220" s="115" t="str">
        <f t="shared" si="111"/>
        <v>70바1946</v>
      </c>
      <c r="H220" s="116">
        <f t="shared" si="112"/>
        <v>5</v>
      </c>
      <c r="I220" s="117">
        <f t="shared" si="113"/>
        <v>2377.8670000000002</v>
      </c>
      <c r="J220" s="118">
        <f t="shared" si="114"/>
        <v>4.5850416781695038E-3</v>
      </c>
      <c r="K220" s="118">
        <f t="shared" si="115"/>
        <v>0.33804014895934281</v>
      </c>
      <c r="L220" s="118">
        <f t="shared" si="116"/>
        <v>0.15434000303633466</v>
      </c>
      <c r="M220" s="119">
        <f t="shared" si="117"/>
        <v>16.343</v>
      </c>
      <c r="N220" s="120">
        <f t="shared" si="118"/>
        <v>8.4108993480291369E-2</v>
      </c>
      <c r="O220" s="120">
        <f t="shared" si="119"/>
        <v>10.80800566221744</v>
      </c>
      <c r="P220" s="234">
        <f t="shared" si="120"/>
        <v>1</v>
      </c>
      <c r="Q220" s="235">
        <f t="shared" si="121"/>
        <v>2</v>
      </c>
      <c r="R220" s="235">
        <f t="shared" si="122"/>
        <v>257</v>
      </c>
      <c r="T220">
        <v>507</v>
      </c>
      <c r="U220">
        <v>6586</v>
      </c>
      <c r="V220" t="s">
        <v>671</v>
      </c>
      <c r="W220">
        <v>2377.8670000000002</v>
      </c>
      <c r="X220">
        <v>1311.239</v>
      </c>
      <c r="Y220">
        <v>1.8129999999999999</v>
      </c>
      <c r="Z220">
        <v>16.343</v>
      </c>
      <c r="AA220">
        <v>149.87606400000001</v>
      </c>
      <c r="AB220">
        <v>0.68718800000000002</v>
      </c>
      <c r="AC220">
        <v>50.664127000000001</v>
      </c>
      <c r="AD220" s="1">
        <v>367</v>
      </c>
      <c r="AE220">
        <v>2</v>
      </c>
      <c r="AF220">
        <v>257</v>
      </c>
      <c r="AG220">
        <v>68</v>
      </c>
      <c r="AH220">
        <v>15.865555000000001</v>
      </c>
      <c r="AI220">
        <v>25.8</v>
      </c>
      <c r="AJ220">
        <v>0</v>
      </c>
      <c r="AK220">
        <v>1</v>
      </c>
      <c r="AL220">
        <v>759</v>
      </c>
      <c r="AM220" t="s">
        <v>672</v>
      </c>
      <c r="AN220" t="s">
        <v>1134</v>
      </c>
      <c r="AO220">
        <v>1763.866</v>
      </c>
      <c r="AR220" t="s">
        <v>118</v>
      </c>
      <c r="AS220" t="s">
        <v>122</v>
      </c>
      <c r="AT220" t="s">
        <v>296</v>
      </c>
      <c r="AU220" t="s">
        <v>671</v>
      </c>
      <c r="AV220" t="s">
        <v>48</v>
      </c>
      <c r="AW220">
        <v>5</v>
      </c>
      <c r="BB220">
        <v>0.78225263269103373</v>
      </c>
      <c r="BC220" t="s">
        <v>70</v>
      </c>
      <c r="BF220" t="s">
        <v>118</v>
      </c>
      <c r="BG220" t="s">
        <v>122</v>
      </c>
      <c r="BH220" t="s">
        <v>671</v>
      </c>
      <c r="BI220">
        <v>6586</v>
      </c>
      <c r="BJ220">
        <v>5</v>
      </c>
      <c r="BK220" t="s">
        <v>296</v>
      </c>
      <c r="BL220" t="s">
        <v>283</v>
      </c>
      <c r="BM220">
        <v>0.78225263269103373</v>
      </c>
      <c r="BN220" t="s">
        <v>70</v>
      </c>
      <c r="BO220" t="s">
        <v>191</v>
      </c>
      <c r="BP220">
        <v>2377.8670000000002</v>
      </c>
    </row>
    <row r="221" spans="1:68" ht="16.5">
      <c r="A221" s="126" t="str">
        <f t="shared" si="105"/>
        <v>동화운수</v>
      </c>
      <c r="B221" s="127" t="str">
        <f t="shared" si="106"/>
        <v>지현근</v>
      </c>
      <c r="C221" s="128" t="str">
        <f t="shared" si="107"/>
        <v>D</v>
      </c>
      <c r="D221" s="129">
        <f t="shared" si="108"/>
        <v>0.81192931882674624</v>
      </c>
      <c r="E221" s="130">
        <f t="shared" si="109"/>
        <v>2009</v>
      </c>
      <c r="F221" s="131" t="str">
        <f t="shared" si="110"/>
        <v>2</v>
      </c>
      <c r="G221" s="132" t="str">
        <f t="shared" si="111"/>
        <v>70바1853</v>
      </c>
      <c r="H221" s="133">
        <f t="shared" si="112"/>
        <v>7</v>
      </c>
      <c r="I221" s="134">
        <f t="shared" si="113"/>
        <v>3634.3209999999995</v>
      </c>
      <c r="J221" s="135">
        <f t="shared" si="114"/>
        <v>4.0146167901138324E-3</v>
      </c>
      <c r="K221" s="135">
        <f t="shared" si="115"/>
        <v>0.38131640128954924</v>
      </c>
      <c r="L221" s="135">
        <f t="shared" si="116"/>
        <v>0.21269447580442127</v>
      </c>
      <c r="M221" s="136">
        <f t="shared" si="117"/>
        <v>14.971</v>
      </c>
      <c r="N221" s="137">
        <f t="shared" si="118"/>
        <v>0</v>
      </c>
      <c r="O221" s="137">
        <f t="shared" si="119"/>
        <v>8.8599768705075856</v>
      </c>
      <c r="P221" s="232">
        <f t="shared" si="120"/>
        <v>0</v>
      </c>
      <c r="Q221" s="233">
        <f t="shared" si="121"/>
        <v>0</v>
      </c>
      <c r="R221" s="233">
        <f t="shared" si="122"/>
        <v>322</v>
      </c>
      <c r="T221">
        <v>507</v>
      </c>
      <c r="U221">
        <v>2009</v>
      </c>
      <c r="V221" t="s">
        <v>673</v>
      </c>
      <c r="W221">
        <v>3634.3209999999999</v>
      </c>
      <c r="X221">
        <v>1911.81</v>
      </c>
      <c r="Y221">
        <v>1.901</v>
      </c>
      <c r="Z221">
        <v>14.971</v>
      </c>
      <c r="AA221">
        <v>243.81604799999999</v>
      </c>
      <c r="AB221">
        <v>0.97882800000000003</v>
      </c>
      <c r="AC221">
        <v>92.971057999999999</v>
      </c>
      <c r="AD221" s="1">
        <v>773</v>
      </c>
      <c r="AE221">
        <v>0</v>
      </c>
      <c r="AF221">
        <v>322</v>
      </c>
      <c r="AG221">
        <v>74</v>
      </c>
      <c r="AH221">
        <v>14.905995000000001</v>
      </c>
      <c r="AI221">
        <v>357</v>
      </c>
      <c r="AJ221">
        <v>0</v>
      </c>
      <c r="AK221">
        <v>0</v>
      </c>
      <c r="AL221">
        <v>0</v>
      </c>
      <c r="AM221" t="s">
        <v>674</v>
      </c>
      <c r="AN221" t="s">
        <v>1135</v>
      </c>
      <c r="AO221">
        <v>1203.3019999999999</v>
      </c>
      <c r="AR221" t="s">
        <v>118</v>
      </c>
      <c r="AS221" t="s">
        <v>120</v>
      </c>
      <c r="AT221" t="s">
        <v>223</v>
      </c>
      <c r="AU221" t="s">
        <v>673</v>
      </c>
      <c r="AV221" t="s">
        <v>48</v>
      </c>
      <c r="AW221">
        <v>7</v>
      </c>
      <c r="BB221">
        <v>0.81192931882674624</v>
      </c>
      <c r="BC221" t="s">
        <v>67</v>
      </c>
      <c r="BF221" t="s">
        <v>118</v>
      </c>
      <c r="BG221" t="s">
        <v>120</v>
      </c>
      <c r="BH221" t="s">
        <v>673</v>
      </c>
      <c r="BI221">
        <v>2009</v>
      </c>
      <c r="BJ221">
        <v>7</v>
      </c>
      <c r="BK221" t="s">
        <v>223</v>
      </c>
      <c r="BL221" t="s">
        <v>244</v>
      </c>
      <c r="BM221">
        <v>0.81192931882674624</v>
      </c>
      <c r="BN221" t="s">
        <v>67</v>
      </c>
      <c r="BO221" t="s">
        <v>182</v>
      </c>
      <c r="BP221">
        <v>3634.3209999999995</v>
      </c>
    </row>
    <row r="222" spans="1:68" ht="16.5">
      <c r="A222" s="109" t="str">
        <f t="shared" si="105"/>
        <v>동화운수</v>
      </c>
      <c r="B222" s="110" t="str">
        <f t="shared" si="106"/>
        <v>지현열</v>
      </c>
      <c r="C222" s="111" t="str">
        <f t="shared" si="107"/>
        <v>F</v>
      </c>
      <c r="D222" s="112">
        <f t="shared" si="108"/>
        <v>0.78688767377236069</v>
      </c>
      <c r="E222" s="113">
        <f t="shared" si="109"/>
        <v>2583</v>
      </c>
      <c r="F222" s="114" t="str">
        <f t="shared" si="110"/>
        <v>급행95</v>
      </c>
      <c r="G222" s="115" t="str">
        <f t="shared" si="111"/>
        <v>70바1812</v>
      </c>
      <c r="H222" s="116">
        <f t="shared" si="112"/>
        <v>5</v>
      </c>
      <c r="I222" s="117">
        <f t="shared" si="113"/>
        <v>2121.6859999999997</v>
      </c>
      <c r="J222" s="118">
        <f t="shared" si="114"/>
        <v>2.4397854624165861E-2</v>
      </c>
      <c r="K222" s="118">
        <f t="shared" si="115"/>
        <v>0.39556389507138323</v>
      </c>
      <c r="L222" s="118">
        <f t="shared" si="116"/>
        <v>0.20408297929099786</v>
      </c>
      <c r="M222" s="119">
        <f t="shared" si="117"/>
        <v>16.2</v>
      </c>
      <c r="N222" s="120">
        <f t="shared" si="118"/>
        <v>0</v>
      </c>
      <c r="O222" s="120">
        <f t="shared" si="119"/>
        <v>9.9920534895361506</v>
      </c>
      <c r="P222" s="234">
        <f t="shared" si="120"/>
        <v>0</v>
      </c>
      <c r="Q222" s="235">
        <f t="shared" si="121"/>
        <v>0</v>
      </c>
      <c r="R222" s="235">
        <f t="shared" si="122"/>
        <v>212</v>
      </c>
      <c r="T222">
        <v>507</v>
      </c>
      <c r="U222">
        <v>2583</v>
      </c>
      <c r="V222" t="s">
        <v>675</v>
      </c>
      <c r="W222">
        <v>2121.6860000000001</v>
      </c>
      <c r="X222">
        <v>1044.2080000000001</v>
      </c>
      <c r="Y222">
        <v>2.032</v>
      </c>
      <c r="Z222">
        <v>16.2</v>
      </c>
      <c r="AA222">
        <v>131.21411900000001</v>
      </c>
      <c r="AB222">
        <v>3.201343</v>
      </c>
      <c r="AC222">
        <v>51.903568</v>
      </c>
      <c r="AD222" s="1">
        <v>433</v>
      </c>
      <c r="AE222">
        <v>0</v>
      </c>
      <c r="AF222">
        <v>212</v>
      </c>
      <c r="AG222">
        <v>66</v>
      </c>
      <c r="AH222">
        <v>16.169647000000001</v>
      </c>
      <c r="AI222">
        <v>601.70000000000005</v>
      </c>
      <c r="AJ222">
        <v>0</v>
      </c>
      <c r="AK222">
        <v>0</v>
      </c>
      <c r="AL222">
        <v>0</v>
      </c>
      <c r="AM222" t="s">
        <v>676</v>
      </c>
      <c r="AN222" t="s">
        <v>1136</v>
      </c>
      <c r="AO222">
        <v>956.06899999999996</v>
      </c>
      <c r="AR222" t="s">
        <v>118</v>
      </c>
      <c r="AS222" t="s">
        <v>123</v>
      </c>
      <c r="AT222" t="s">
        <v>302</v>
      </c>
      <c r="AU222" t="s">
        <v>675</v>
      </c>
      <c r="AV222" t="s">
        <v>48</v>
      </c>
      <c r="AW222">
        <v>5</v>
      </c>
      <c r="BB222">
        <v>0.78688767377236069</v>
      </c>
      <c r="BC222" t="s">
        <v>70</v>
      </c>
      <c r="BF222" t="s">
        <v>118</v>
      </c>
      <c r="BG222" t="s">
        <v>123</v>
      </c>
      <c r="BH222" t="s">
        <v>675</v>
      </c>
      <c r="BI222">
        <v>2583</v>
      </c>
      <c r="BJ222">
        <v>5</v>
      </c>
      <c r="BK222" t="s">
        <v>302</v>
      </c>
      <c r="BL222" t="s">
        <v>304</v>
      </c>
      <c r="BM222">
        <v>0.78688767377236069</v>
      </c>
      <c r="BN222" t="s">
        <v>70</v>
      </c>
      <c r="BO222" t="s">
        <v>191</v>
      </c>
      <c r="BP222">
        <v>2121.6859999999997</v>
      </c>
    </row>
    <row r="223" spans="1:68" ht="16.5">
      <c r="A223" s="126" t="str">
        <f t="shared" si="105"/>
        <v>동화운수</v>
      </c>
      <c r="B223" s="127" t="str">
        <f t="shared" si="106"/>
        <v>차경남</v>
      </c>
      <c r="C223" s="128" t="str">
        <f t="shared" si="107"/>
        <v>D</v>
      </c>
      <c r="D223" s="129">
        <f t="shared" si="108"/>
        <v>0.81636363636363629</v>
      </c>
      <c r="E223" s="130">
        <f t="shared" si="109"/>
        <v>1308</v>
      </c>
      <c r="F223" s="131" t="str">
        <f t="shared" si="110"/>
        <v>2</v>
      </c>
      <c r="G223" s="132" t="str">
        <f t="shared" si="111"/>
        <v>70바1817</v>
      </c>
      <c r="H223" s="133">
        <f t="shared" si="112"/>
        <v>1</v>
      </c>
      <c r="I223" s="134">
        <f t="shared" si="113"/>
        <v>1426.942</v>
      </c>
      <c r="J223" s="135">
        <f t="shared" si="114"/>
        <v>2.9590170332013804E-2</v>
      </c>
      <c r="K223" s="135">
        <f t="shared" si="115"/>
        <v>0.332933907933044</v>
      </c>
      <c r="L223" s="135">
        <f t="shared" si="116"/>
        <v>0.25929575273557021</v>
      </c>
      <c r="M223" s="136">
        <f t="shared" si="117"/>
        <v>18.076000000000001</v>
      </c>
      <c r="N223" s="137">
        <f t="shared" si="118"/>
        <v>0</v>
      </c>
      <c r="O223" s="137">
        <f t="shared" si="119"/>
        <v>38.123483645445994</v>
      </c>
      <c r="P223" s="232">
        <f t="shared" si="120"/>
        <v>2</v>
      </c>
      <c r="Q223" s="233">
        <f t="shared" si="121"/>
        <v>0</v>
      </c>
      <c r="R223" s="233">
        <f t="shared" si="122"/>
        <v>544</v>
      </c>
      <c r="T223">
        <v>507</v>
      </c>
      <c r="U223">
        <v>1308</v>
      </c>
      <c r="V223" t="s">
        <v>677</v>
      </c>
      <c r="W223">
        <v>1426.942</v>
      </c>
      <c r="X223">
        <v>794.72</v>
      </c>
      <c r="Y223">
        <v>1.796</v>
      </c>
      <c r="Z223">
        <v>18.076000000000001</v>
      </c>
      <c r="AA223">
        <v>83.509962000000002</v>
      </c>
      <c r="AB223">
        <v>2.4710740000000002</v>
      </c>
      <c r="AC223">
        <v>27.803298000000002</v>
      </c>
      <c r="AD223" s="1">
        <v>370</v>
      </c>
      <c r="AE223">
        <v>0</v>
      </c>
      <c r="AF223">
        <v>544</v>
      </c>
      <c r="AG223">
        <v>75</v>
      </c>
      <c r="AH223">
        <v>17.087087</v>
      </c>
      <c r="AI223">
        <v>739.6</v>
      </c>
      <c r="AJ223">
        <v>0</v>
      </c>
      <c r="AK223">
        <v>2</v>
      </c>
      <c r="AL223">
        <v>602</v>
      </c>
      <c r="AM223" t="s">
        <v>678</v>
      </c>
      <c r="AN223" t="s">
        <v>1137</v>
      </c>
      <c r="AO223">
        <v>1426.942</v>
      </c>
      <c r="AR223" t="s">
        <v>118</v>
      </c>
      <c r="AS223" t="s">
        <v>120</v>
      </c>
      <c r="AT223" t="s">
        <v>220</v>
      </c>
      <c r="AU223" t="s">
        <v>677</v>
      </c>
      <c r="AV223" t="s">
        <v>48</v>
      </c>
      <c r="AW223">
        <v>1</v>
      </c>
      <c r="BB223">
        <v>0.81636363636363629</v>
      </c>
      <c r="BC223" t="s">
        <v>67</v>
      </c>
      <c r="BF223" t="s">
        <v>118</v>
      </c>
      <c r="BG223" t="s">
        <v>120</v>
      </c>
      <c r="BH223" t="s">
        <v>677</v>
      </c>
      <c r="BI223">
        <v>1308</v>
      </c>
      <c r="BJ223">
        <v>1</v>
      </c>
      <c r="BK223" t="s">
        <v>220</v>
      </c>
      <c r="BL223" t="s">
        <v>177</v>
      </c>
      <c r="BM223">
        <v>0.81636363636363629</v>
      </c>
      <c r="BN223" t="s">
        <v>67</v>
      </c>
      <c r="BO223" t="s">
        <v>182</v>
      </c>
      <c r="BP223">
        <v>1426.942</v>
      </c>
    </row>
    <row r="224" spans="1:68" ht="16.5">
      <c r="A224" s="109" t="str">
        <f t="shared" si="105"/>
        <v>동화운수</v>
      </c>
      <c r="B224" s="110" t="str">
        <f t="shared" si="106"/>
        <v>차주선</v>
      </c>
      <c r="C224" s="111" t="str">
        <f t="shared" si="107"/>
        <v>F</v>
      </c>
      <c r="D224" s="112">
        <f t="shared" si="108"/>
        <v>0.7752</v>
      </c>
      <c r="E224" s="113">
        <f t="shared" si="109"/>
        <v>6956</v>
      </c>
      <c r="F224" s="114" t="str">
        <f t="shared" si="110"/>
        <v>45</v>
      </c>
      <c r="G224" s="115" t="str">
        <f t="shared" si="111"/>
        <v>70바1830</v>
      </c>
      <c r="H224" s="116">
        <f t="shared" si="112"/>
        <v>1</v>
      </c>
      <c r="I224" s="117">
        <f t="shared" si="113"/>
        <v>1597.008</v>
      </c>
      <c r="J224" s="118">
        <f t="shared" si="114"/>
        <v>1.7415256504601188E-2</v>
      </c>
      <c r="K224" s="118">
        <f t="shared" si="115"/>
        <v>0.35222518174015022</v>
      </c>
      <c r="L224" s="118">
        <f t="shared" si="116"/>
        <v>0.21978599981966276</v>
      </c>
      <c r="M224" s="119">
        <f t="shared" si="117"/>
        <v>14.441000000000001</v>
      </c>
      <c r="N224" s="120">
        <f t="shared" si="118"/>
        <v>6.241012941364435E-2</v>
      </c>
      <c r="O224" s="120">
        <f t="shared" si="119"/>
        <v>7.3643952708100331</v>
      </c>
      <c r="P224" s="234">
        <f t="shared" si="120"/>
        <v>3</v>
      </c>
      <c r="Q224" s="235">
        <f t="shared" si="121"/>
        <v>1</v>
      </c>
      <c r="R224" s="235">
        <f t="shared" si="122"/>
        <v>118</v>
      </c>
      <c r="T224">
        <v>507</v>
      </c>
      <c r="U224">
        <v>6956</v>
      </c>
      <c r="V224" t="s">
        <v>679</v>
      </c>
      <c r="W224">
        <v>1602.3040000000001</v>
      </c>
      <c r="X224">
        <v>826.29300000000001</v>
      </c>
      <c r="Y224">
        <v>1.9390000000000001</v>
      </c>
      <c r="Z224">
        <v>14.441000000000001</v>
      </c>
      <c r="AA224">
        <v>100.899691</v>
      </c>
      <c r="AB224">
        <v>1.7571939999999999</v>
      </c>
      <c r="AC224">
        <v>35.539411999999999</v>
      </c>
      <c r="AD224" s="1">
        <v>351</v>
      </c>
      <c r="AE224">
        <v>1</v>
      </c>
      <c r="AF224">
        <v>118</v>
      </c>
      <c r="AG224">
        <v>69</v>
      </c>
      <c r="AH224">
        <v>15.880167</v>
      </c>
      <c r="AI224">
        <v>72.900000000000006</v>
      </c>
      <c r="AJ224">
        <v>0</v>
      </c>
      <c r="AK224">
        <v>3</v>
      </c>
      <c r="AL224">
        <v>995</v>
      </c>
      <c r="AM224" t="s">
        <v>680</v>
      </c>
      <c r="AN224" t="s">
        <v>1138</v>
      </c>
      <c r="AO224">
        <v>1597.008</v>
      </c>
      <c r="AR224" t="s">
        <v>118</v>
      </c>
      <c r="AS224" t="s">
        <v>122</v>
      </c>
      <c r="AT224" t="s">
        <v>269</v>
      </c>
      <c r="AU224" t="s">
        <v>679</v>
      </c>
      <c r="AV224" t="s">
        <v>48</v>
      </c>
      <c r="AW224">
        <v>1</v>
      </c>
      <c r="BB224">
        <v>0.7752</v>
      </c>
      <c r="BC224" t="s">
        <v>70</v>
      </c>
      <c r="BF224" t="s">
        <v>118</v>
      </c>
      <c r="BG224" t="s">
        <v>122</v>
      </c>
      <c r="BH224" t="s">
        <v>679</v>
      </c>
      <c r="BI224">
        <v>6956</v>
      </c>
      <c r="BJ224">
        <v>1</v>
      </c>
      <c r="BK224" t="s">
        <v>269</v>
      </c>
      <c r="BL224" t="s">
        <v>177</v>
      </c>
      <c r="BM224">
        <v>0.7752</v>
      </c>
      <c r="BN224" t="s">
        <v>70</v>
      </c>
      <c r="BO224" t="s">
        <v>191</v>
      </c>
      <c r="BP224">
        <v>1597.008</v>
      </c>
    </row>
    <row r="225" spans="1:68" ht="16.5">
      <c r="A225" s="126" t="str">
        <f t="shared" si="105"/>
        <v>동화운수</v>
      </c>
      <c r="B225" s="127" t="str">
        <f t="shared" si="106"/>
        <v>채상환</v>
      </c>
      <c r="C225" s="128" t="str">
        <f t="shared" si="107"/>
        <v>C</v>
      </c>
      <c r="D225" s="129">
        <f t="shared" si="108"/>
        <v>0.88695652173913053</v>
      </c>
      <c r="E225" s="130">
        <f t="shared" si="109"/>
        <v>3291</v>
      </c>
      <c r="F225" s="131" t="str">
        <f t="shared" si="110"/>
        <v>45</v>
      </c>
      <c r="G225" s="132" t="str">
        <f t="shared" si="111"/>
        <v>70바1841</v>
      </c>
      <c r="H225" s="133">
        <f t="shared" si="112"/>
        <v>1</v>
      </c>
      <c r="I225" s="134">
        <f t="shared" si="113"/>
        <v>2306.471</v>
      </c>
      <c r="J225" s="135">
        <f t="shared" si="114"/>
        <v>5.2715367225740564E-3</v>
      </c>
      <c r="K225" s="135">
        <f t="shared" si="115"/>
        <v>0.3345013039528581</v>
      </c>
      <c r="L225" s="135">
        <f t="shared" si="116"/>
        <v>0.11099207403865038</v>
      </c>
      <c r="M225" s="136">
        <f t="shared" si="117"/>
        <v>13.151</v>
      </c>
      <c r="N225" s="137">
        <f t="shared" si="118"/>
        <v>4.3356278921347809E-2</v>
      </c>
      <c r="O225" s="137">
        <f t="shared" si="119"/>
        <v>8.7579683421122567</v>
      </c>
      <c r="P225" s="232">
        <f t="shared" si="120"/>
        <v>1</v>
      </c>
      <c r="Q225" s="233">
        <f t="shared" si="121"/>
        <v>1</v>
      </c>
      <c r="R225" s="233">
        <f t="shared" si="122"/>
        <v>202</v>
      </c>
      <c r="T225">
        <v>507</v>
      </c>
      <c r="U225">
        <v>3291</v>
      </c>
      <c r="V225" t="s">
        <v>790</v>
      </c>
      <c r="W225">
        <v>2306.471</v>
      </c>
      <c r="X225">
        <v>1130.8</v>
      </c>
      <c r="Y225">
        <v>2.04</v>
      </c>
      <c r="Z225">
        <v>13.151</v>
      </c>
      <c r="AA225">
        <v>147.90412000000001</v>
      </c>
      <c r="AB225">
        <v>0.77968199999999999</v>
      </c>
      <c r="AC225">
        <v>49.474120999999997</v>
      </c>
      <c r="AD225" s="1">
        <v>256</v>
      </c>
      <c r="AE225">
        <v>1</v>
      </c>
      <c r="AF225">
        <v>202</v>
      </c>
      <c r="AG225">
        <v>73</v>
      </c>
      <c r="AH225">
        <v>15.594366000000001</v>
      </c>
      <c r="AI225">
        <v>97</v>
      </c>
      <c r="AJ225">
        <v>0</v>
      </c>
      <c r="AK225">
        <v>1</v>
      </c>
      <c r="AL225">
        <v>1118</v>
      </c>
      <c r="AM225" t="s">
        <v>791</v>
      </c>
      <c r="AN225" t="s">
        <v>1139</v>
      </c>
      <c r="AO225">
        <v>2306.471</v>
      </c>
      <c r="AR225" t="s">
        <v>118</v>
      </c>
      <c r="AS225" t="s">
        <v>122</v>
      </c>
      <c r="AT225" t="s">
        <v>271</v>
      </c>
      <c r="AU225" t="s">
        <v>790</v>
      </c>
      <c r="AV225" t="s">
        <v>48</v>
      </c>
      <c r="AW225">
        <v>1</v>
      </c>
      <c r="BB225">
        <v>0.88695652173913053</v>
      </c>
      <c r="BC225" t="s">
        <v>69</v>
      </c>
      <c r="BF225" t="s">
        <v>118</v>
      </c>
      <c r="BG225" t="s">
        <v>122</v>
      </c>
      <c r="BH225" t="s">
        <v>790</v>
      </c>
      <c r="BI225">
        <v>3291</v>
      </c>
      <c r="BJ225">
        <v>1</v>
      </c>
      <c r="BK225" t="s">
        <v>271</v>
      </c>
      <c r="BL225" t="s">
        <v>177</v>
      </c>
      <c r="BM225">
        <v>0.88695652173913053</v>
      </c>
      <c r="BN225" t="s">
        <v>69</v>
      </c>
      <c r="BO225" t="s">
        <v>180</v>
      </c>
      <c r="BP225">
        <v>2306.471</v>
      </c>
    </row>
    <row r="226" spans="1:68" ht="16.5">
      <c r="A226" s="109" t="str">
        <f t="shared" si="105"/>
        <v>동화운수</v>
      </c>
      <c r="B226" s="110" t="str">
        <f t="shared" si="106"/>
        <v>천광일</v>
      </c>
      <c r="C226" s="111" t="str">
        <f t="shared" si="107"/>
        <v>F</v>
      </c>
      <c r="D226" s="112">
        <f t="shared" si="108"/>
        <v>0.75704951970424794</v>
      </c>
      <c r="E226" s="113">
        <f t="shared" si="109"/>
        <v>3792</v>
      </c>
      <c r="F226" s="114" t="str">
        <f t="shared" si="110"/>
        <v>45</v>
      </c>
      <c r="G226" s="115" t="str">
        <f t="shared" si="111"/>
        <v>70바1810</v>
      </c>
      <c r="H226" s="116">
        <f t="shared" si="112"/>
        <v>4</v>
      </c>
      <c r="I226" s="117">
        <f t="shared" si="113"/>
        <v>3935.0059999999994</v>
      </c>
      <c r="J226" s="118">
        <f t="shared" si="114"/>
        <v>2.3780143936525552E-2</v>
      </c>
      <c r="K226" s="118">
        <f t="shared" si="115"/>
        <v>0.37486987719776316</v>
      </c>
      <c r="L226" s="118">
        <f t="shared" si="116"/>
        <v>0.20355750410545756</v>
      </c>
      <c r="M226" s="119">
        <f t="shared" si="117"/>
        <v>15.355</v>
      </c>
      <c r="N226" s="120">
        <f t="shared" si="118"/>
        <v>0.25412921860856119</v>
      </c>
      <c r="O226" s="120">
        <f t="shared" si="119"/>
        <v>16.213444147226205</v>
      </c>
      <c r="P226" s="234">
        <f t="shared" si="120"/>
        <v>34</v>
      </c>
      <c r="Q226" s="235">
        <f t="shared" si="121"/>
        <v>10</v>
      </c>
      <c r="R226" s="235">
        <f t="shared" si="122"/>
        <v>638</v>
      </c>
      <c r="T226">
        <v>507</v>
      </c>
      <c r="U226">
        <v>3792</v>
      </c>
      <c r="V226" t="s">
        <v>681</v>
      </c>
      <c r="W226">
        <v>3935.0059999999999</v>
      </c>
      <c r="X226">
        <v>2086.9180000000001</v>
      </c>
      <c r="Y226">
        <v>1.8859999999999999</v>
      </c>
      <c r="Z226">
        <v>15.355</v>
      </c>
      <c r="AA226">
        <v>260.74215600000002</v>
      </c>
      <c r="AB226">
        <v>6.2004859999999997</v>
      </c>
      <c r="AC226">
        <v>97.744380000000007</v>
      </c>
      <c r="AD226" s="1">
        <v>801</v>
      </c>
      <c r="AE226">
        <v>10</v>
      </c>
      <c r="AF226">
        <v>638</v>
      </c>
      <c r="AG226">
        <v>67</v>
      </c>
      <c r="AH226">
        <v>15.091559999999999</v>
      </c>
      <c r="AI226">
        <v>50.4</v>
      </c>
      <c r="AJ226">
        <v>0</v>
      </c>
      <c r="AK226">
        <v>34</v>
      </c>
      <c r="AL226">
        <v>7932</v>
      </c>
      <c r="AM226" t="s">
        <v>682</v>
      </c>
      <c r="AN226" t="s">
        <v>1140</v>
      </c>
      <c r="AO226">
        <v>3585.768</v>
      </c>
      <c r="AR226" t="s">
        <v>118</v>
      </c>
      <c r="AS226" t="s">
        <v>122</v>
      </c>
      <c r="AT226" t="s">
        <v>263</v>
      </c>
      <c r="AU226" t="s">
        <v>681</v>
      </c>
      <c r="AV226" t="s">
        <v>48</v>
      </c>
      <c r="AW226">
        <v>4</v>
      </c>
      <c r="BB226">
        <v>0.75704951970424794</v>
      </c>
      <c r="BC226" t="s">
        <v>70</v>
      </c>
      <c r="BF226" t="s">
        <v>118</v>
      </c>
      <c r="BG226" t="s">
        <v>122</v>
      </c>
      <c r="BH226" t="s">
        <v>681</v>
      </c>
      <c r="BI226">
        <v>3792</v>
      </c>
      <c r="BJ226">
        <v>4</v>
      </c>
      <c r="BK226" t="s">
        <v>263</v>
      </c>
      <c r="BL226" t="s">
        <v>286</v>
      </c>
      <c r="BM226">
        <v>0.75704951970424794</v>
      </c>
      <c r="BN226" t="s">
        <v>70</v>
      </c>
      <c r="BO226" t="s">
        <v>191</v>
      </c>
      <c r="BP226">
        <v>3935.0059999999994</v>
      </c>
    </row>
    <row r="227" spans="1:68" ht="16.5">
      <c r="A227" s="126" t="str">
        <f t="shared" si="105"/>
        <v>동화운수</v>
      </c>
      <c r="B227" s="127" t="str">
        <f t="shared" si="106"/>
        <v>천차영</v>
      </c>
      <c r="C227" s="128" t="str">
        <f t="shared" si="107"/>
        <v>F</v>
      </c>
      <c r="D227" s="129">
        <f t="shared" si="108"/>
        <v>0.77782608695652178</v>
      </c>
      <c r="E227" s="130">
        <f t="shared" si="109"/>
        <v>2286</v>
      </c>
      <c r="F227" s="131" t="str">
        <f t="shared" si="110"/>
        <v>45</v>
      </c>
      <c r="G227" s="132" t="str">
        <f t="shared" si="111"/>
        <v>70바1851</v>
      </c>
      <c r="H227" s="133">
        <f t="shared" si="112"/>
        <v>1</v>
      </c>
      <c r="I227" s="134">
        <f t="shared" si="113"/>
        <v>746.32799999999997</v>
      </c>
      <c r="J227" s="135">
        <f t="shared" si="114"/>
        <v>3.0561439422507136E-2</v>
      </c>
      <c r="K227" s="135">
        <f t="shared" si="115"/>
        <v>0.31047735058037651</v>
      </c>
      <c r="L227" s="135">
        <f t="shared" si="116"/>
        <v>0.15944732074905404</v>
      </c>
      <c r="M227" s="136">
        <f t="shared" si="117"/>
        <v>22.893999999999998</v>
      </c>
      <c r="N227" s="137">
        <f t="shared" si="118"/>
        <v>0.12902709698063691</v>
      </c>
      <c r="O227" s="137">
        <f t="shared" si="119"/>
        <v>41.933806518706994</v>
      </c>
      <c r="P227" s="232">
        <f t="shared" si="120"/>
        <v>1</v>
      </c>
      <c r="Q227" s="233">
        <f t="shared" si="121"/>
        <v>1</v>
      </c>
      <c r="R227" s="233">
        <f t="shared" si="122"/>
        <v>325</v>
      </c>
      <c r="T227">
        <v>507</v>
      </c>
      <c r="U227">
        <v>2286</v>
      </c>
      <c r="V227" t="s">
        <v>683</v>
      </c>
      <c r="W227">
        <v>775.03099999999995</v>
      </c>
      <c r="X227">
        <v>432.87099999999998</v>
      </c>
      <c r="Y227">
        <v>1.79</v>
      </c>
      <c r="Z227">
        <v>22.893999999999998</v>
      </c>
      <c r="AA227">
        <v>39.446375000000003</v>
      </c>
      <c r="AB227">
        <v>1.205538</v>
      </c>
      <c r="AC227">
        <v>12.247206</v>
      </c>
      <c r="AD227" s="1">
        <v>119</v>
      </c>
      <c r="AE227">
        <v>1</v>
      </c>
      <c r="AF227">
        <v>325</v>
      </c>
      <c r="AG227">
        <v>72</v>
      </c>
      <c r="AH227">
        <v>19.647711000000001</v>
      </c>
      <c r="AI227">
        <v>190.6</v>
      </c>
      <c r="AJ227">
        <v>0</v>
      </c>
      <c r="AK227">
        <v>1</v>
      </c>
      <c r="AL227">
        <v>77</v>
      </c>
      <c r="AM227" t="s">
        <v>684</v>
      </c>
      <c r="AN227" t="s">
        <v>1141</v>
      </c>
      <c r="AO227">
        <v>746.32799999999997</v>
      </c>
      <c r="AR227" t="s">
        <v>118</v>
      </c>
      <c r="AS227" t="s">
        <v>122</v>
      </c>
      <c r="AT227" t="s">
        <v>278</v>
      </c>
      <c r="AU227" t="s">
        <v>683</v>
      </c>
      <c r="AV227" t="s">
        <v>48</v>
      </c>
      <c r="AW227">
        <v>1</v>
      </c>
      <c r="BB227">
        <v>0.77782608695652178</v>
      </c>
      <c r="BC227" t="s">
        <v>70</v>
      </c>
      <c r="BF227" t="s">
        <v>118</v>
      </c>
      <c r="BG227" t="s">
        <v>122</v>
      </c>
      <c r="BH227" t="s">
        <v>683</v>
      </c>
      <c r="BI227">
        <v>2286</v>
      </c>
      <c r="BJ227">
        <v>1</v>
      </c>
      <c r="BK227" t="s">
        <v>278</v>
      </c>
      <c r="BL227" t="s">
        <v>177</v>
      </c>
      <c r="BM227">
        <v>0.77782608695652178</v>
      </c>
      <c r="BN227" t="s">
        <v>70</v>
      </c>
      <c r="BO227" t="s">
        <v>191</v>
      </c>
      <c r="BP227">
        <v>746.32799999999997</v>
      </c>
    </row>
    <row r="228" spans="1:68" ht="16.5">
      <c r="A228" s="109" t="str">
        <f t="shared" si="105"/>
        <v>동화운수</v>
      </c>
      <c r="B228" s="110" t="str">
        <f t="shared" si="106"/>
        <v>최경식</v>
      </c>
      <c r="C228" s="111" t="str">
        <f t="shared" si="107"/>
        <v>D</v>
      </c>
      <c r="D228" s="112">
        <f t="shared" si="108"/>
        <v>0.80915868545521497</v>
      </c>
      <c r="E228" s="113">
        <f t="shared" si="109"/>
        <v>2702</v>
      </c>
      <c r="F228" s="114" t="str">
        <f t="shared" si="110"/>
        <v>45</v>
      </c>
      <c r="G228" s="115" t="str">
        <f t="shared" si="111"/>
        <v>70바1808</v>
      </c>
      <c r="H228" s="116">
        <f t="shared" si="112"/>
        <v>8</v>
      </c>
      <c r="I228" s="117">
        <f t="shared" si="113"/>
        <v>2566.0229999999992</v>
      </c>
      <c r="J228" s="118">
        <f t="shared" si="114"/>
        <v>4.8851928639575297E-3</v>
      </c>
      <c r="K228" s="118">
        <f t="shared" si="115"/>
        <v>0.35128286214900195</v>
      </c>
      <c r="L228" s="118">
        <f t="shared" si="116"/>
        <v>0.12041980917552185</v>
      </c>
      <c r="M228" s="119">
        <f t="shared" si="117"/>
        <v>14.234</v>
      </c>
      <c r="N228" s="120">
        <f t="shared" si="118"/>
        <v>0.19485406015456602</v>
      </c>
      <c r="O228" s="120">
        <f t="shared" si="119"/>
        <v>15.276558316117976</v>
      </c>
      <c r="P228" s="234">
        <f t="shared" si="120"/>
        <v>0</v>
      </c>
      <c r="Q228" s="235">
        <f t="shared" si="121"/>
        <v>5</v>
      </c>
      <c r="R228" s="235">
        <f t="shared" si="122"/>
        <v>392</v>
      </c>
      <c r="T228">
        <v>507</v>
      </c>
      <c r="U228">
        <v>2702</v>
      </c>
      <c r="V228" t="s">
        <v>792</v>
      </c>
      <c r="W228">
        <v>2566.0230000000001</v>
      </c>
      <c r="X228">
        <v>1339.0050000000001</v>
      </c>
      <c r="Y228">
        <v>1.9159999999999999</v>
      </c>
      <c r="Z228">
        <v>14.234</v>
      </c>
      <c r="AA228">
        <v>165.17300800000001</v>
      </c>
      <c r="AB228">
        <v>0.80690200000000001</v>
      </c>
      <c r="AC228">
        <v>58.022447</v>
      </c>
      <c r="AD228" s="1">
        <v>309</v>
      </c>
      <c r="AE228">
        <v>5</v>
      </c>
      <c r="AF228">
        <v>392</v>
      </c>
      <c r="AG228">
        <v>70</v>
      </c>
      <c r="AH228">
        <v>15.535365000000001</v>
      </c>
      <c r="AI228">
        <v>135.5</v>
      </c>
      <c r="AJ228">
        <v>0</v>
      </c>
      <c r="AK228">
        <v>0</v>
      </c>
      <c r="AL228">
        <v>0</v>
      </c>
      <c r="AM228" t="s">
        <v>793</v>
      </c>
      <c r="AN228" t="s">
        <v>1142</v>
      </c>
      <c r="AO228">
        <v>822.76599999999996</v>
      </c>
      <c r="AR228" t="s">
        <v>118</v>
      </c>
      <c r="AS228" t="s">
        <v>122</v>
      </c>
      <c r="AT228" t="s">
        <v>262</v>
      </c>
      <c r="AU228" t="s">
        <v>792</v>
      </c>
      <c r="AV228" t="s">
        <v>48</v>
      </c>
      <c r="AW228">
        <v>8</v>
      </c>
      <c r="BB228">
        <v>0.80915868545521497</v>
      </c>
      <c r="BC228" t="s">
        <v>67</v>
      </c>
      <c r="BF228" t="s">
        <v>118</v>
      </c>
      <c r="BG228" t="s">
        <v>122</v>
      </c>
      <c r="BH228" t="s">
        <v>792</v>
      </c>
      <c r="BI228">
        <v>2702</v>
      </c>
      <c r="BJ228">
        <v>8</v>
      </c>
      <c r="BK228" t="s">
        <v>262</v>
      </c>
      <c r="BL228" t="s">
        <v>264</v>
      </c>
      <c r="BM228">
        <v>0.80915868545521497</v>
      </c>
      <c r="BN228" t="s">
        <v>67</v>
      </c>
      <c r="BO228" t="s">
        <v>182</v>
      </c>
      <c r="BP228">
        <v>2566.0229999999992</v>
      </c>
    </row>
    <row r="229" spans="1:68" ht="16.5">
      <c r="A229" s="126" t="str">
        <f t="shared" si="105"/>
        <v>동화운수</v>
      </c>
      <c r="B229" s="127" t="str">
        <f t="shared" si="106"/>
        <v>최기병</v>
      </c>
      <c r="C229" s="128" t="str">
        <f t="shared" si="107"/>
        <v>C</v>
      </c>
      <c r="D229" s="129">
        <f t="shared" si="108"/>
        <v>0.89666666666666661</v>
      </c>
      <c r="E229" s="130">
        <f t="shared" si="109"/>
        <v>4139</v>
      </c>
      <c r="F229" s="131" t="str">
        <f t="shared" si="110"/>
        <v>2</v>
      </c>
      <c r="G229" s="132" t="str">
        <f t="shared" si="111"/>
        <v>70바1910</v>
      </c>
      <c r="H229" s="133">
        <f t="shared" si="112"/>
        <v>1</v>
      </c>
      <c r="I229" s="134">
        <f t="shared" si="113"/>
        <v>4136.1719999999996</v>
      </c>
      <c r="J229" s="135">
        <f t="shared" si="114"/>
        <v>1.3271844640024052E-3</v>
      </c>
      <c r="K229" s="135">
        <f t="shared" si="115"/>
        <v>0.29499843668272108</v>
      </c>
      <c r="L229" s="135">
        <f t="shared" si="116"/>
        <v>0.33968606721383932</v>
      </c>
      <c r="M229" s="136">
        <f t="shared" si="117"/>
        <v>13.276999999999999</v>
      </c>
      <c r="N229" s="137">
        <f t="shared" si="118"/>
        <v>0.24176944285682514</v>
      </c>
      <c r="O229" s="137">
        <f t="shared" si="119"/>
        <v>0.96707777142730056</v>
      </c>
      <c r="P229" s="232">
        <f t="shared" si="120"/>
        <v>0</v>
      </c>
      <c r="Q229" s="233">
        <f t="shared" si="121"/>
        <v>10</v>
      </c>
      <c r="R229" s="233">
        <f t="shared" si="122"/>
        <v>40</v>
      </c>
      <c r="T229">
        <v>507</v>
      </c>
      <c r="U229">
        <v>4139</v>
      </c>
      <c r="V229" t="s">
        <v>685</v>
      </c>
      <c r="W229">
        <v>4136.1719999999996</v>
      </c>
      <c r="X229">
        <v>2196.08</v>
      </c>
      <c r="Y229">
        <v>1.883</v>
      </c>
      <c r="Z229">
        <v>13.276999999999999</v>
      </c>
      <c r="AA229">
        <v>272.43989800000003</v>
      </c>
      <c r="AB229">
        <v>0.36157800000000001</v>
      </c>
      <c r="AC229">
        <v>80.369343999999998</v>
      </c>
      <c r="AD229" s="1">
        <v>1405</v>
      </c>
      <c r="AE229">
        <v>10</v>
      </c>
      <c r="AF229">
        <v>40</v>
      </c>
      <c r="AG229">
        <v>66</v>
      </c>
      <c r="AH229">
        <v>15.181960999999999</v>
      </c>
      <c r="AI229">
        <v>27.8</v>
      </c>
      <c r="AJ229">
        <v>0</v>
      </c>
      <c r="AK229">
        <v>0</v>
      </c>
      <c r="AL229">
        <v>0</v>
      </c>
      <c r="AM229" t="s">
        <v>686</v>
      </c>
      <c r="AN229" t="s">
        <v>1143</v>
      </c>
      <c r="AO229">
        <v>4136.1719999999996</v>
      </c>
      <c r="AR229" t="s">
        <v>118</v>
      </c>
      <c r="AS229" t="s">
        <v>120</v>
      </c>
      <c r="AT229" t="s">
        <v>237</v>
      </c>
      <c r="AU229" t="s">
        <v>685</v>
      </c>
      <c r="AV229" t="s">
        <v>48</v>
      </c>
      <c r="AW229">
        <v>1</v>
      </c>
      <c r="BB229">
        <v>0.89666666666666661</v>
      </c>
      <c r="BC229" t="s">
        <v>69</v>
      </c>
      <c r="BF229" t="s">
        <v>118</v>
      </c>
      <c r="BG229" t="s">
        <v>120</v>
      </c>
      <c r="BH229" t="s">
        <v>685</v>
      </c>
      <c r="BI229">
        <v>4139</v>
      </c>
      <c r="BJ229">
        <v>1</v>
      </c>
      <c r="BK229" t="s">
        <v>237</v>
      </c>
      <c r="BL229" t="s">
        <v>177</v>
      </c>
      <c r="BM229">
        <v>0.89666666666666661</v>
      </c>
      <c r="BN229" t="s">
        <v>69</v>
      </c>
      <c r="BO229" t="s">
        <v>180</v>
      </c>
      <c r="BP229">
        <v>4136.1719999999996</v>
      </c>
    </row>
    <row r="230" spans="1:68" ht="16.5">
      <c r="A230" s="109" t="str">
        <f t="shared" si="105"/>
        <v>동화운수</v>
      </c>
      <c r="B230" s="110" t="str">
        <f t="shared" si="106"/>
        <v>최기석</v>
      </c>
      <c r="C230" s="111" t="str">
        <f t="shared" si="107"/>
        <v>D</v>
      </c>
      <c r="D230" s="112">
        <f t="shared" si="108"/>
        <v>0.83960000000000012</v>
      </c>
      <c r="E230" s="113">
        <f t="shared" si="109"/>
        <v>3376</v>
      </c>
      <c r="F230" s="114" t="str">
        <f t="shared" si="110"/>
        <v>45</v>
      </c>
      <c r="G230" s="115" t="str">
        <f t="shared" si="111"/>
        <v>70바1943</v>
      </c>
      <c r="H230" s="116">
        <f t="shared" si="112"/>
        <v>1</v>
      </c>
      <c r="I230" s="117">
        <f t="shared" si="113"/>
        <v>2316.598</v>
      </c>
      <c r="J230" s="118">
        <f t="shared" si="114"/>
        <v>9.2957618761074362E-3</v>
      </c>
      <c r="K230" s="118">
        <f t="shared" si="115"/>
        <v>0.32754277952398142</v>
      </c>
      <c r="L230" s="118">
        <f t="shared" si="116"/>
        <v>0.16489697392469474</v>
      </c>
      <c r="M230" s="119">
        <f t="shared" si="117"/>
        <v>12.45</v>
      </c>
      <c r="N230" s="120">
        <f t="shared" si="118"/>
        <v>0</v>
      </c>
      <c r="O230" s="120">
        <f t="shared" si="119"/>
        <v>8.5470159259396752</v>
      </c>
      <c r="P230" s="234">
        <f t="shared" si="120"/>
        <v>0</v>
      </c>
      <c r="Q230" s="235">
        <f t="shared" si="121"/>
        <v>0</v>
      </c>
      <c r="R230" s="235">
        <f t="shared" si="122"/>
        <v>198</v>
      </c>
      <c r="T230">
        <v>507</v>
      </c>
      <c r="U230">
        <v>3376</v>
      </c>
      <c r="V230" t="s">
        <v>687</v>
      </c>
      <c r="W230">
        <v>2316.598</v>
      </c>
      <c r="X230">
        <v>1103.778</v>
      </c>
      <c r="Y230">
        <v>2.0990000000000002</v>
      </c>
      <c r="Z230">
        <v>12.45</v>
      </c>
      <c r="AA230">
        <v>143.75884600000001</v>
      </c>
      <c r="AB230">
        <v>1.3363480000000001</v>
      </c>
      <c r="AC230">
        <v>47.087172000000002</v>
      </c>
      <c r="AD230" s="1">
        <v>382</v>
      </c>
      <c r="AE230">
        <v>0</v>
      </c>
      <c r="AF230">
        <v>198</v>
      </c>
      <c r="AG230">
        <v>69</v>
      </c>
      <c r="AH230">
        <v>16.114471999999999</v>
      </c>
      <c r="AI230">
        <v>29.3</v>
      </c>
      <c r="AJ230">
        <v>0</v>
      </c>
      <c r="AK230">
        <v>0</v>
      </c>
      <c r="AL230">
        <v>0</v>
      </c>
      <c r="AM230" t="s">
        <v>688</v>
      </c>
      <c r="AN230" t="s">
        <v>1144</v>
      </c>
      <c r="AO230">
        <v>2316.598</v>
      </c>
      <c r="AR230" t="s">
        <v>118</v>
      </c>
      <c r="AS230" t="s">
        <v>122</v>
      </c>
      <c r="AT230" t="s">
        <v>294</v>
      </c>
      <c r="AU230" t="s">
        <v>687</v>
      </c>
      <c r="AV230" t="s">
        <v>48</v>
      </c>
      <c r="AW230">
        <v>1</v>
      </c>
      <c r="BB230">
        <v>0.83960000000000012</v>
      </c>
      <c r="BC230" t="s">
        <v>67</v>
      </c>
      <c r="BF230" t="s">
        <v>118</v>
      </c>
      <c r="BG230" t="s">
        <v>122</v>
      </c>
      <c r="BH230" t="s">
        <v>687</v>
      </c>
      <c r="BI230">
        <v>3376</v>
      </c>
      <c r="BJ230">
        <v>1</v>
      </c>
      <c r="BK230" t="s">
        <v>294</v>
      </c>
      <c r="BL230" t="s">
        <v>177</v>
      </c>
      <c r="BM230">
        <v>0.83960000000000012</v>
      </c>
      <c r="BN230" t="s">
        <v>67</v>
      </c>
      <c r="BO230" t="s">
        <v>182</v>
      </c>
      <c r="BP230">
        <v>2316.598</v>
      </c>
    </row>
    <row r="231" spans="1:68" ht="16.5">
      <c r="A231" s="126" t="str">
        <f t="shared" si="105"/>
        <v>동화운수</v>
      </c>
      <c r="B231" s="127" t="str">
        <f t="shared" si="106"/>
        <v>최민성</v>
      </c>
      <c r="C231" s="128" t="str">
        <f t="shared" si="107"/>
        <v>D</v>
      </c>
      <c r="D231" s="129">
        <f t="shared" si="108"/>
        <v>0.81954545454545447</v>
      </c>
      <c r="E231" s="130">
        <f t="shared" si="109"/>
        <v>8728</v>
      </c>
      <c r="F231" s="131" t="str">
        <f t="shared" si="110"/>
        <v>2</v>
      </c>
      <c r="G231" s="132" t="str">
        <f t="shared" si="111"/>
        <v>70바1916</v>
      </c>
      <c r="H231" s="133">
        <f t="shared" si="112"/>
        <v>1</v>
      </c>
      <c r="I231" s="134">
        <f t="shared" si="113"/>
        <v>3634.18</v>
      </c>
      <c r="J231" s="135">
        <f t="shared" si="114"/>
        <v>2.2298923706706143E-2</v>
      </c>
      <c r="K231" s="135">
        <f t="shared" si="115"/>
        <v>0.35705400958238015</v>
      </c>
      <c r="L231" s="135">
        <f t="shared" si="116"/>
        <v>0.10071047664122305</v>
      </c>
      <c r="M231" s="136">
        <f t="shared" si="117"/>
        <v>15.862</v>
      </c>
      <c r="N231" s="137">
        <f t="shared" si="118"/>
        <v>0</v>
      </c>
      <c r="O231" s="137">
        <f t="shared" si="119"/>
        <v>17.060244676928495</v>
      </c>
      <c r="P231" s="232">
        <f t="shared" si="120"/>
        <v>8</v>
      </c>
      <c r="Q231" s="233">
        <f t="shared" si="121"/>
        <v>0</v>
      </c>
      <c r="R231" s="233">
        <f t="shared" si="122"/>
        <v>620</v>
      </c>
      <c r="T231">
        <v>507</v>
      </c>
      <c r="U231">
        <v>8728</v>
      </c>
      <c r="V231" t="s">
        <v>689</v>
      </c>
      <c r="W231">
        <v>3634.18</v>
      </c>
      <c r="X231">
        <v>2015.356</v>
      </c>
      <c r="Y231">
        <v>1.8029999999999999</v>
      </c>
      <c r="Z231">
        <v>15.862</v>
      </c>
      <c r="AA231">
        <v>238.62380400000001</v>
      </c>
      <c r="AB231">
        <v>5.3210540000000002</v>
      </c>
      <c r="AC231">
        <v>85.201586000000006</v>
      </c>
      <c r="AD231" s="1">
        <v>366</v>
      </c>
      <c r="AE231">
        <v>0</v>
      </c>
      <c r="AF231">
        <v>620</v>
      </c>
      <c r="AG231">
        <v>68</v>
      </c>
      <c r="AH231">
        <v>15.229746</v>
      </c>
      <c r="AI231">
        <v>382.6</v>
      </c>
      <c r="AJ231">
        <v>0</v>
      </c>
      <c r="AK231">
        <v>8</v>
      </c>
      <c r="AL231">
        <v>866</v>
      </c>
      <c r="AM231" t="s">
        <v>690</v>
      </c>
      <c r="AN231" t="s">
        <v>1145</v>
      </c>
      <c r="AO231">
        <v>3634.18</v>
      </c>
      <c r="AR231" t="s">
        <v>118</v>
      </c>
      <c r="AS231" t="s">
        <v>120</v>
      </c>
      <c r="AT231" t="s">
        <v>241</v>
      </c>
      <c r="AU231" t="s">
        <v>689</v>
      </c>
      <c r="AV231" t="s">
        <v>48</v>
      </c>
      <c r="AW231">
        <v>1</v>
      </c>
      <c r="BB231">
        <v>0.81954545454545447</v>
      </c>
      <c r="BC231" t="s">
        <v>67</v>
      </c>
      <c r="BF231" t="s">
        <v>118</v>
      </c>
      <c r="BG231" t="s">
        <v>120</v>
      </c>
      <c r="BH231" t="s">
        <v>689</v>
      </c>
      <c r="BI231">
        <v>8728</v>
      </c>
      <c r="BJ231">
        <v>1</v>
      </c>
      <c r="BK231" t="s">
        <v>241</v>
      </c>
      <c r="BL231" t="s">
        <v>177</v>
      </c>
      <c r="BM231">
        <v>0.81954545454545447</v>
      </c>
      <c r="BN231" t="s">
        <v>67</v>
      </c>
      <c r="BO231" t="s">
        <v>182</v>
      </c>
      <c r="BP231">
        <v>3634.18</v>
      </c>
    </row>
    <row r="232" spans="1:68" ht="16.5">
      <c r="A232" s="109" t="str">
        <f t="shared" si="105"/>
        <v>동화운수</v>
      </c>
      <c r="B232" s="110" t="str">
        <f t="shared" si="106"/>
        <v>최성수</v>
      </c>
      <c r="C232" s="111" t="str">
        <f t="shared" si="107"/>
        <v>F</v>
      </c>
      <c r="D232" s="112">
        <f t="shared" si="108"/>
        <v>0.79385160969184243</v>
      </c>
      <c r="E232" s="113">
        <f t="shared" si="109"/>
        <v>5219</v>
      </c>
      <c r="F232" s="114" t="str">
        <f t="shared" si="110"/>
        <v>급행95</v>
      </c>
      <c r="G232" s="115" t="str">
        <f t="shared" si="111"/>
        <v>70바1804</v>
      </c>
      <c r="H232" s="116">
        <f t="shared" si="112"/>
        <v>4</v>
      </c>
      <c r="I232" s="117">
        <f t="shared" si="113"/>
        <v>1698.672</v>
      </c>
      <c r="J232" s="118">
        <f t="shared" si="114"/>
        <v>1.6672143821794279E-2</v>
      </c>
      <c r="K232" s="118">
        <f t="shared" si="115"/>
        <v>0.38608985824434267</v>
      </c>
      <c r="L232" s="118">
        <f t="shared" si="116"/>
        <v>0.19956766226793637</v>
      </c>
      <c r="M232" s="119">
        <f t="shared" si="117"/>
        <v>15.957000000000001</v>
      </c>
      <c r="N232" s="120">
        <f t="shared" si="118"/>
        <v>0.11773903378639314</v>
      </c>
      <c r="O232" s="120">
        <f t="shared" si="119"/>
        <v>8.3006018819407164</v>
      </c>
      <c r="P232" s="234">
        <f t="shared" si="120"/>
        <v>0</v>
      </c>
      <c r="Q232" s="235">
        <f t="shared" si="121"/>
        <v>2</v>
      </c>
      <c r="R232" s="235">
        <f t="shared" si="122"/>
        <v>141</v>
      </c>
      <c r="T232">
        <v>507</v>
      </c>
      <c r="U232">
        <v>5219</v>
      </c>
      <c r="V232" t="s">
        <v>691</v>
      </c>
      <c r="W232">
        <v>1698.672</v>
      </c>
      <c r="X232">
        <v>831.32100000000003</v>
      </c>
      <c r="Y232">
        <v>2.0430000000000001</v>
      </c>
      <c r="Z232">
        <v>15.957000000000001</v>
      </c>
      <c r="AA232">
        <v>100.93135100000001</v>
      </c>
      <c r="AB232">
        <v>1.682742</v>
      </c>
      <c r="AC232">
        <v>38.968570999999997</v>
      </c>
      <c r="AD232" s="1">
        <v>339</v>
      </c>
      <c r="AE232">
        <v>2</v>
      </c>
      <c r="AF232">
        <v>141</v>
      </c>
      <c r="AG232">
        <v>69</v>
      </c>
      <c r="AH232">
        <v>16.829972999999999</v>
      </c>
      <c r="AI232">
        <v>851.5</v>
      </c>
      <c r="AJ232">
        <v>0</v>
      </c>
      <c r="AK232">
        <v>0</v>
      </c>
      <c r="AL232">
        <v>0</v>
      </c>
      <c r="AM232" t="s">
        <v>692</v>
      </c>
      <c r="AN232" t="s">
        <v>1146</v>
      </c>
      <c r="AO232">
        <v>701.452</v>
      </c>
      <c r="AR232" t="s">
        <v>118</v>
      </c>
      <c r="AS232" t="s">
        <v>123</v>
      </c>
      <c r="AT232" t="s">
        <v>298</v>
      </c>
      <c r="AU232" t="s">
        <v>691</v>
      </c>
      <c r="AV232" t="s">
        <v>48</v>
      </c>
      <c r="AW232">
        <v>4</v>
      </c>
      <c r="BB232">
        <v>0.79385160969184243</v>
      </c>
      <c r="BC232" t="s">
        <v>70</v>
      </c>
      <c r="BF232" t="s">
        <v>118</v>
      </c>
      <c r="BG232" t="s">
        <v>123</v>
      </c>
      <c r="BH232" t="s">
        <v>691</v>
      </c>
      <c r="BI232">
        <v>5219</v>
      </c>
      <c r="BJ232">
        <v>4</v>
      </c>
      <c r="BK232" t="s">
        <v>298</v>
      </c>
      <c r="BL232" t="s">
        <v>307</v>
      </c>
      <c r="BM232">
        <v>0.79385160969184243</v>
      </c>
      <c r="BN232" t="s">
        <v>70</v>
      </c>
      <c r="BO232" t="s">
        <v>191</v>
      </c>
      <c r="BP232">
        <v>1698.672</v>
      </c>
    </row>
    <row r="233" spans="1:68" ht="16.5">
      <c r="A233" s="126" t="str">
        <f t="shared" si="105"/>
        <v>동화운수</v>
      </c>
      <c r="B233" s="127" t="str">
        <f t="shared" si="106"/>
        <v>최성욱</v>
      </c>
      <c r="C233" s="128" t="str">
        <f t="shared" si="107"/>
        <v>F</v>
      </c>
      <c r="D233" s="129">
        <f t="shared" si="108"/>
        <v>0.74341797318049541</v>
      </c>
      <c r="E233" s="130">
        <f t="shared" si="109"/>
        <v>4798</v>
      </c>
      <c r="F233" s="131" t="str">
        <f t="shared" si="110"/>
        <v>2-1</v>
      </c>
      <c r="G233" s="132" t="str">
        <f t="shared" si="111"/>
        <v>70바1938</v>
      </c>
      <c r="H233" s="133">
        <f t="shared" si="112"/>
        <v>11</v>
      </c>
      <c r="I233" s="134">
        <f t="shared" si="113"/>
        <v>1414.1610000000001</v>
      </c>
      <c r="J233" s="135">
        <f t="shared" si="114"/>
        <v>1.745914773492465E-2</v>
      </c>
      <c r="K233" s="135">
        <f t="shared" si="115"/>
        <v>0.36576662117804337</v>
      </c>
      <c r="L233" s="135">
        <f t="shared" si="116"/>
        <v>0.15839780619038427</v>
      </c>
      <c r="M233" s="136">
        <f t="shared" si="117"/>
        <v>20.763000000000002</v>
      </c>
      <c r="N233" s="137">
        <f t="shared" si="118"/>
        <v>0.24919649704484104</v>
      </c>
      <c r="O233" s="137">
        <f t="shared" si="119"/>
        <v>88.589354699440989</v>
      </c>
      <c r="P233" s="232">
        <f t="shared" si="120"/>
        <v>8</v>
      </c>
      <c r="Q233" s="233">
        <f t="shared" si="121"/>
        <v>4</v>
      </c>
      <c r="R233" s="233">
        <f t="shared" si="122"/>
        <v>1422</v>
      </c>
      <c r="T233">
        <v>507</v>
      </c>
      <c r="U233">
        <v>4798</v>
      </c>
      <c r="V233" t="s">
        <v>794</v>
      </c>
      <c r="W233">
        <v>1605.1590000000001</v>
      </c>
      <c r="X233">
        <v>922.28499999999997</v>
      </c>
      <c r="Y233">
        <v>1.74</v>
      </c>
      <c r="Z233">
        <v>20.763000000000002</v>
      </c>
      <c r="AA233">
        <v>93.804406999999998</v>
      </c>
      <c r="AB233">
        <v>1.637745</v>
      </c>
      <c r="AC233">
        <v>34.310521000000001</v>
      </c>
      <c r="AD233" s="1">
        <v>224</v>
      </c>
      <c r="AE233">
        <v>4</v>
      </c>
      <c r="AF233">
        <v>1422</v>
      </c>
      <c r="AG233">
        <v>75</v>
      </c>
      <c r="AH233">
        <v>17.111764999999998</v>
      </c>
      <c r="AI233">
        <v>993.8</v>
      </c>
      <c r="AJ233">
        <v>0</v>
      </c>
      <c r="AK233">
        <v>8</v>
      </c>
      <c r="AL233">
        <v>2084</v>
      </c>
      <c r="AM233" t="s">
        <v>795</v>
      </c>
      <c r="AN233" t="s">
        <v>1147</v>
      </c>
      <c r="AO233">
        <v>247.358</v>
      </c>
      <c r="AR233" t="s">
        <v>118</v>
      </c>
      <c r="AS233" t="s">
        <v>121</v>
      </c>
      <c r="AT233" t="s">
        <v>257</v>
      </c>
      <c r="AU233" t="s">
        <v>794</v>
      </c>
      <c r="AV233" t="s">
        <v>48</v>
      </c>
      <c r="AW233">
        <v>11</v>
      </c>
      <c r="BB233">
        <v>0.74341797318049541</v>
      </c>
      <c r="BC233" t="s">
        <v>70</v>
      </c>
      <c r="BF233" t="s">
        <v>118</v>
      </c>
      <c r="BG233" t="s">
        <v>121</v>
      </c>
      <c r="BH233" t="s">
        <v>794</v>
      </c>
      <c r="BI233">
        <v>4798</v>
      </c>
      <c r="BJ233">
        <v>11</v>
      </c>
      <c r="BK233" t="s">
        <v>257</v>
      </c>
      <c r="BL233" t="s">
        <v>216</v>
      </c>
      <c r="BM233">
        <v>0.74341797318049541</v>
      </c>
      <c r="BN233" t="s">
        <v>70</v>
      </c>
      <c r="BO233" t="s">
        <v>191</v>
      </c>
      <c r="BP233">
        <v>1414.1610000000001</v>
      </c>
    </row>
    <row r="234" spans="1:68" ht="16.5">
      <c r="A234" s="109" t="str">
        <f t="shared" si="105"/>
        <v>동화운수</v>
      </c>
      <c r="B234" s="110" t="str">
        <f t="shared" si="106"/>
        <v>최세원</v>
      </c>
      <c r="C234" s="111" t="str">
        <f t="shared" si="107"/>
        <v>C</v>
      </c>
      <c r="D234" s="112">
        <f t="shared" si="108"/>
        <v>0.85392854701472154</v>
      </c>
      <c r="E234" s="113">
        <f t="shared" si="109"/>
        <v>2554</v>
      </c>
      <c r="F234" s="114" t="str">
        <f t="shared" si="110"/>
        <v>2</v>
      </c>
      <c r="G234" s="115" t="str">
        <f t="shared" si="111"/>
        <v>70바1809</v>
      </c>
      <c r="H234" s="116">
        <f t="shared" si="112"/>
        <v>9</v>
      </c>
      <c r="I234" s="117">
        <f t="shared" si="113"/>
        <v>3025.982</v>
      </c>
      <c r="J234" s="118">
        <f t="shared" si="114"/>
        <v>2.5783034936462088E-2</v>
      </c>
      <c r="K234" s="118">
        <f t="shared" si="115"/>
        <v>0.37811384355598282</v>
      </c>
      <c r="L234" s="118">
        <f t="shared" si="116"/>
        <v>0.17911540782463345</v>
      </c>
      <c r="M234" s="119">
        <f t="shared" si="117"/>
        <v>13.691000000000001</v>
      </c>
      <c r="N234" s="120">
        <f t="shared" si="118"/>
        <v>0</v>
      </c>
      <c r="O234" s="120">
        <f t="shared" si="119"/>
        <v>12.624001068083022</v>
      </c>
      <c r="P234" s="234">
        <f t="shared" si="120"/>
        <v>35</v>
      </c>
      <c r="Q234" s="235">
        <f t="shared" si="121"/>
        <v>0</v>
      </c>
      <c r="R234" s="235">
        <f t="shared" si="122"/>
        <v>382</v>
      </c>
      <c r="T234">
        <v>507</v>
      </c>
      <c r="U234">
        <v>2554</v>
      </c>
      <c r="V234" t="s">
        <v>693</v>
      </c>
      <c r="W234">
        <v>3025.982</v>
      </c>
      <c r="X234">
        <v>1574.703</v>
      </c>
      <c r="Y234">
        <v>1.9219999999999999</v>
      </c>
      <c r="Z234">
        <v>13.691000000000001</v>
      </c>
      <c r="AA234">
        <v>217.076617</v>
      </c>
      <c r="AB234">
        <v>5.5968939999999998</v>
      </c>
      <c r="AC234">
        <v>82.079673999999997</v>
      </c>
      <c r="AD234" s="1">
        <v>542</v>
      </c>
      <c r="AE234">
        <v>0</v>
      </c>
      <c r="AF234">
        <v>382</v>
      </c>
      <c r="AG234">
        <v>71</v>
      </c>
      <c r="AH234">
        <v>13.939695</v>
      </c>
      <c r="AI234">
        <v>1156.5999999999999</v>
      </c>
      <c r="AJ234">
        <v>0</v>
      </c>
      <c r="AK234">
        <v>35</v>
      </c>
      <c r="AL234">
        <v>3812</v>
      </c>
      <c r="AM234" t="s">
        <v>694</v>
      </c>
      <c r="AN234" t="s">
        <v>1148</v>
      </c>
      <c r="AO234">
        <v>923.23</v>
      </c>
      <c r="AR234" t="s">
        <v>118</v>
      </c>
      <c r="AS234" t="s">
        <v>120</v>
      </c>
      <c r="AT234" t="s">
        <v>216</v>
      </c>
      <c r="AU234" t="s">
        <v>693</v>
      </c>
      <c r="AV234" t="s">
        <v>48</v>
      </c>
      <c r="AW234">
        <v>9</v>
      </c>
      <c r="BB234">
        <v>0.85392854701472154</v>
      </c>
      <c r="BC234" t="s">
        <v>69</v>
      </c>
      <c r="BF234" t="s">
        <v>118</v>
      </c>
      <c r="BG234" t="s">
        <v>120</v>
      </c>
      <c r="BH234" t="s">
        <v>693</v>
      </c>
      <c r="BI234">
        <v>2554</v>
      </c>
      <c r="BJ234">
        <v>9</v>
      </c>
      <c r="BK234" t="s">
        <v>216</v>
      </c>
      <c r="BL234" t="s">
        <v>228</v>
      </c>
      <c r="BM234">
        <v>0.85392854701472154</v>
      </c>
      <c r="BN234" t="s">
        <v>69</v>
      </c>
      <c r="BO234" t="s">
        <v>180</v>
      </c>
      <c r="BP234">
        <v>3025.982</v>
      </c>
    </row>
    <row r="235" spans="1:68" ht="16.5">
      <c r="A235" s="126" t="str">
        <f t="shared" si="105"/>
        <v>동화운수</v>
      </c>
      <c r="B235" s="127" t="str">
        <f t="shared" si="106"/>
        <v>최영기</v>
      </c>
      <c r="C235" s="128" t="str">
        <f t="shared" si="107"/>
        <v>C</v>
      </c>
      <c r="D235" s="129">
        <f t="shared" si="108"/>
        <v>0.85266793192440082</v>
      </c>
      <c r="E235" s="130">
        <f t="shared" si="109"/>
        <v>2986</v>
      </c>
      <c r="F235" s="131" t="str">
        <f t="shared" si="110"/>
        <v>2</v>
      </c>
      <c r="G235" s="132" t="str">
        <f t="shared" si="111"/>
        <v>70바1945</v>
      </c>
      <c r="H235" s="133">
        <f t="shared" si="112"/>
        <v>3</v>
      </c>
      <c r="I235" s="134">
        <f t="shared" si="113"/>
        <v>2496.7620000000002</v>
      </c>
      <c r="J235" s="135">
        <f t="shared" si="114"/>
        <v>1.6458636307018909E-2</v>
      </c>
      <c r="K235" s="135">
        <f t="shared" si="115"/>
        <v>0.3756116302691021</v>
      </c>
      <c r="L235" s="135">
        <f t="shared" si="116"/>
        <v>0.10533643174639792</v>
      </c>
      <c r="M235" s="136">
        <f t="shared" si="117"/>
        <v>15.212</v>
      </c>
      <c r="N235" s="137">
        <f t="shared" si="118"/>
        <v>0</v>
      </c>
      <c r="O235" s="137">
        <f t="shared" si="119"/>
        <v>16.421268827385227</v>
      </c>
      <c r="P235" s="232">
        <f t="shared" si="120"/>
        <v>8</v>
      </c>
      <c r="Q235" s="233">
        <f t="shared" si="121"/>
        <v>0</v>
      </c>
      <c r="R235" s="233">
        <f t="shared" si="122"/>
        <v>410</v>
      </c>
      <c r="T235">
        <v>507</v>
      </c>
      <c r="U235">
        <v>2986</v>
      </c>
      <c r="V235" t="s">
        <v>695</v>
      </c>
      <c r="W235">
        <v>2496.7620000000002</v>
      </c>
      <c r="X235">
        <v>1316.3520000000001</v>
      </c>
      <c r="Y235">
        <v>1.897</v>
      </c>
      <c r="Z235">
        <v>15.212</v>
      </c>
      <c r="AA235">
        <v>166.002453</v>
      </c>
      <c r="AB235">
        <v>2.7321740000000001</v>
      </c>
      <c r="AC235">
        <v>62.352452</v>
      </c>
      <c r="AD235" s="1">
        <v>263</v>
      </c>
      <c r="AE235">
        <v>0</v>
      </c>
      <c r="AF235">
        <v>410</v>
      </c>
      <c r="AG235">
        <v>75</v>
      </c>
      <c r="AH235">
        <v>15.040512</v>
      </c>
      <c r="AI235">
        <v>727.2</v>
      </c>
      <c r="AJ235">
        <v>0</v>
      </c>
      <c r="AK235">
        <v>8</v>
      </c>
      <c r="AL235">
        <v>1162</v>
      </c>
      <c r="AM235" t="s">
        <v>696</v>
      </c>
      <c r="AN235" t="s">
        <v>1149</v>
      </c>
      <c r="AO235">
        <v>2076.8380000000002</v>
      </c>
      <c r="AR235" t="s">
        <v>118</v>
      </c>
      <c r="AS235" t="s">
        <v>120</v>
      </c>
      <c r="AT235" t="s">
        <v>250</v>
      </c>
      <c r="AU235" t="s">
        <v>695</v>
      </c>
      <c r="AV235" t="s">
        <v>48</v>
      </c>
      <c r="AW235">
        <v>3</v>
      </c>
      <c r="BB235">
        <v>0.85266793192440082</v>
      </c>
      <c r="BC235" t="s">
        <v>69</v>
      </c>
      <c r="BF235" t="s">
        <v>118</v>
      </c>
      <c r="BG235" t="s">
        <v>120</v>
      </c>
      <c r="BH235" t="s">
        <v>695</v>
      </c>
      <c r="BI235">
        <v>2986</v>
      </c>
      <c r="BJ235">
        <v>3</v>
      </c>
      <c r="BK235" t="s">
        <v>250</v>
      </c>
      <c r="BL235" t="s">
        <v>223</v>
      </c>
      <c r="BM235">
        <v>0.85266793192440082</v>
      </c>
      <c r="BN235" t="s">
        <v>69</v>
      </c>
      <c r="BO235" t="s">
        <v>180</v>
      </c>
      <c r="BP235">
        <v>2496.7620000000002</v>
      </c>
    </row>
    <row r="236" spans="1:68" ht="16.5">
      <c r="A236" s="109" t="str">
        <f t="shared" si="105"/>
        <v>동화운수</v>
      </c>
      <c r="B236" s="110" t="str">
        <f t="shared" si="106"/>
        <v>최영준</v>
      </c>
      <c r="C236" s="111" t="str">
        <f t="shared" si="107"/>
        <v>D</v>
      </c>
      <c r="D236" s="112">
        <f t="shared" si="108"/>
        <v>0.82446610603176218</v>
      </c>
      <c r="E236" s="113">
        <f t="shared" si="109"/>
        <v>1912</v>
      </c>
      <c r="F236" s="114" t="str">
        <f t="shared" si="110"/>
        <v>2</v>
      </c>
      <c r="G236" s="115" t="str">
        <f t="shared" si="111"/>
        <v>70바1873</v>
      </c>
      <c r="H236" s="116">
        <f t="shared" si="112"/>
        <v>2</v>
      </c>
      <c r="I236" s="117">
        <f t="shared" si="113"/>
        <v>4251.7380000000003</v>
      </c>
      <c r="J236" s="118">
        <f t="shared" si="114"/>
        <v>3.3646621300862482E-2</v>
      </c>
      <c r="K236" s="118">
        <f t="shared" si="115"/>
        <v>0.37177485172828517</v>
      </c>
      <c r="L236" s="118">
        <f t="shared" si="116"/>
        <v>0.20368141216603655</v>
      </c>
      <c r="M236" s="119">
        <f t="shared" si="117"/>
        <v>15.084</v>
      </c>
      <c r="N236" s="120">
        <f t="shared" si="118"/>
        <v>0</v>
      </c>
      <c r="O236" s="120">
        <f t="shared" si="119"/>
        <v>4.0924440781628588</v>
      </c>
      <c r="P236" s="234">
        <f t="shared" si="120"/>
        <v>30</v>
      </c>
      <c r="Q236" s="235">
        <f t="shared" si="121"/>
        <v>0</v>
      </c>
      <c r="R236" s="235">
        <f t="shared" si="122"/>
        <v>174</v>
      </c>
      <c r="T236">
        <v>507</v>
      </c>
      <c r="U236">
        <v>1912</v>
      </c>
      <c r="V236" t="s">
        <v>697</v>
      </c>
      <c r="W236">
        <v>4251.7380000000003</v>
      </c>
      <c r="X236">
        <v>2344.2629999999999</v>
      </c>
      <c r="Y236">
        <v>1.8140000000000001</v>
      </c>
      <c r="Z236">
        <v>15.084</v>
      </c>
      <c r="AA236">
        <v>299.95353499999999</v>
      </c>
      <c r="AB236">
        <v>10.092423</v>
      </c>
      <c r="AC236">
        <v>111.515181</v>
      </c>
      <c r="AD236" s="1">
        <v>866</v>
      </c>
      <c r="AE236">
        <v>0</v>
      </c>
      <c r="AF236">
        <v>174</v>
      </c>
      <c r="AG236">
        <v>73</v>
      </c>
      <c r="AH236">
        <v>14.174655</v>
      </c>
      <c r="AI236">
        <v>720.6</v>
      </c>
      <c r="AJ236">
        <v>0</v>
      </c>
      <c r="AK236">
        <v>30</v>
      </c>
      <c r="AL236">
        <v>3344</v>
      </c>
      <c r="AM236" t="s">
        <v>698</v>
      </c>
      <c r="AN236" t="s">
        <v>1150</v>
      </c>
      <c r="AO236">
        <v>4152.3220000000001</v>
      </c>
      <c r="AR236" t="s">
        <v>118</v>
      </c>
      <c r="AS236" t="s">
        <v>120</v>
      </c>
      <c r="AT236" t="s">
        <v>227</v>
      </c>
      <c r="AU236" t="s">
        <v>697</v>
      </c>
      <c r="AV236" t="s">
        <v>48</v>
      </c>
      <c r="AW236">
        <v>2</v>
      </c>
      <c r="BB236">
        <v>0.82446610603176218</v>
      </c>
      <c r="BC236" t="s">
        <v>67</v>
      </c>
      <c r="BF236" t="s">
        <v>118</v>
      </c>
      <c r="BG236" t="s">
        <v>120</v>
      </c>
      <c r="BH236" t="s">
        <v>697</v>
      </c>
      <c r="BI236">
        <v>1912</v>
      </c>
      <c r="BJ236">
        <v>2</v>
      </c>
      <c r="BK236" t="s">
        <v>227</v>
      </c>
      <c r="BL236" t="s">
        <v>250</v>
      </c>
      <c r="BM236">
        <v>0.82446610603176218</v>
      </c>
      <c r="BN236" t="s">
        <v>67</v>
      </c>
      <c r="BO236" t="s">
        <v>182</v>
      </c>
      <c r="BP236">
        <v>4251.7380000000003</v>
      </c>
    </row>
    <row r="237" spans="1:68" ht="16.5">
      <c r="A237" s="126" t="str">
        <f t="shared" si="105"/>
        <v>동화운수</v>
      </c>
      <c r="B237" s="127" t="str">
        <f t="shared" si="106"/>
        <v>최종천</v>
      </c>
      <c r="C237" s="128" t="str">
        <f t="shared" si="107"/>
        <v>C</v>
      </c>
      <c r="D237" s="129">
        <f t="shared" si="108"/>
        <v>0.89913043478260879</v>
      </c>
      <c r="E237" s="130">
        <f t="shared" si="109"/>
        <v>3270</v>
      </c>
      <c r="F237" s="131" t="str">
        <f t="shared" si="110"/>
        <v>45</v>
      </c>
      <c r="G237" s="132" t="str">
        <f t="shared" si="111"/>
        <v>70바1841</v>
      </c>
      <c r="H237" s="133">
        <f t="shared" si="112"/>
        <v>1</v>
      </c>
      <c r="I237" s="134">
        <f t="shared" si="113"/>
        <v>2123.54</v>
      </c>
      <c r="J237" s="135">
        <f t="shared" si="114"/>
        <v>1.8480322431600194E-2</v>
      </c>
      <c r="K237" s="135">
        <f t="shared" si="115"/>
        <v>0.33384953199319556</v>
      </c>
      <c r="L237" s="135">
        <f t="shared" si="116"/>
        <v>0.1963702120044831</v>
      </c>
      <c r="M237" s="136">
        <f t="shared" si="117"/>
        <v>13.217000000000001</v>
      </c>
      <c r="N237" s="137">
        <f t="shared" si="118"/>
        <v>0</v>
      </c>
      <c r="O237" s="137">
        <f t="shared" si="119"/>
        <v>5.1329383953210206</v>
      </c>
      <c r="P237" s="232">
        <f t="shared" si="120"/>
        <v>0</v>
      </c>
      <c r="Q237" s="233">
        <f t="shared" si="121"/>
        <v>0</v>
      </c>
      <c r="R237" s="233">
        <f t="shared" si="122"/>
        <v>109</v>
      </c>
      <c r="T237">
        <v>507</v>
      </c>
      <c r="U237">
        <v>3270</v>
      </c>
      <c r="V237" t="s">
        <v>796</v>
      </c>
      <c r="W237">
        <v>2123.54</v>
      </c>
      <c r="X237">
        <v>1026.8399999999999</v>
      </c>
      <c r="Y237">
        <v>2.0680000000000001</v>
      </c>
      <c r="Z237">
        <v>13.217000000000001</v>
      </c>
      <c r="AA237">
        <v>136.44940500000001</v>
      </c>
      <c r="AB237">
        <v>2.5216289999999999</v>
      </c>
      <c r="AC237">
        <v>45.553570000000001</v>
      </c>
      <c r="AD237" s="1">
        <v>417</v>
      </c>
      <c r="AE237">
        <v>0</v>
      </c>
      <c r="AF237">
        <v>109</v>
      </c>
      <c r="AG237">
        <v>65</v>
      </c>
      <c r="AH237">
        <v>15.562837999999999</v>
      </c>
      <c r="AI237">
        <v>27.5</v>
      </c>
      <c r="AJ237">
        <v>0</v>
      </c>
      <c r="AK237">
        <v>0</v>
      </c>
      <c r="AL237">
        <v>0</v>
      </c>
      <c r="AM237" t="s">
        <v>797</v>
      </c>
      <c r="AN237" t="s">
        <v>1151</v>
      </c>
      <c r="AO237">
        <v>2123.54</v>
      </c>
      <c r="AR237" t="s">
        <v>118</v>
      </c>
      <c r="AS237" t="s">
        <v>122</v>
      </c>
      <c r="AT237" t="s">
        <v>271</v>
      </c>
      <c r="AU237" t="s">
        <v>796</v>
      </c>
      <c r="AV237" t="s">
        <v>48</v>
      </c>
      <c r="AW237">
        <v>1</v>
      </c>
      <c r="BB237">
        <v>0.89913043478260879</v>
      </c>
      <c r="BC237" t="s">
        <v>69</v>
      </c>
      <c r="BF237" t="s">
        <v>118</v>
      </c>
      <c r="BG237" t="s">
        <v>122</v>
      </c>
      <c r="BH237" t="s">
        <v>796</v>
      </c>
      <c r="BI237">
        <v>3270</v>
      </c>
      <c r="BJ237">
        <v>1</v>
      </c>
      <c r="BK237" t="s">
        <v>271</v>
      </c>
      <c r="BL237" t="s">
        <v>177</v>
      </c>
      <c r="BM237">
        <v>0.89913043478260879</v>
      </c>
      <c r="BN237" t="s">
        <v>69</v>
      </c>
      <c r="BO237" t="s">
        <v>180</v>
      </c>
      <c r="BP237">
        <v>2123.54</v>
      </c>
    </row>
    <row r="238" spans="1:68" ht="16.5">
      <c r="A238" s="109" t="str">
        <f t="shared" si="105"/>
        <v>동화운수</v>
      </c>
      <c r="B238" s="110" t="str">
        <f t="shared" si="106"/>
        <v>최중열</v>
      </c>
      <c r="C238" s="111" t="str">
        <f t="shared" si="107"/>
        <v>C</v>
      </c>
      <c r="D238" s="112">
        <f t="shared" si="108"/>
        <v>0.85730769230769233</v>
      </c>
      <c r="E238" s="113">
        <f t="shared" si="109"/>
        <v>136</v>
      </c>
      <c r="F238" s="114" t="str">
        <f t="shared" si="110"/>
        <v>급행95</v>
      </c>
      <c r="G238" s="115" t="str">
        <f t="shared" si="111"/>
        <v>70바1804</v>
      </c>
      <c r="H238" s="116">
        <f t="shared" si="112"/>
        <v>1</v>
      </c>
      <c r="I238" s="117">
        <f t="shared" si="113"/>
        <v>2183.373</v>
      </c>
      <c r="J238" s="118">
        <f t="shared" si="114"/>
        <v>1.8251525027783426E-2</v>
      </c>
      <c r="K238" s="118">
        <f t="shared" si="115"/>
        <v>0.3773302910275636</v>
      </c>
      <c r="L238" s="118">
        <f t="shared" si="116"/>
        <v>0.15755438946987069</v>
      </c>
      <c r="M238" s="119">
        <f t="shared" si="117"/>
        <v>12.901999999999999</v>
      </c>
      <c r="N238" s="120">
        <f t="shared" si="118"/>
        <v>0</v>
      </c>
      <c r="O238" s="120">
        <f t="shared" si="119"/>
        <v>11.999781988693639</v>
      </c>
      <c r="P238" s="234">
        <f t="shared" si="120"/>
        <v>1</v>
      </c>
      <c r="Q238" s="235">
        <f t="shared" si="121"/>
        <v>0</v>
      </c>
      <c r="R238" s="235">
        <f t="shared" si="122"/>
        <v>262</v>
      </c>
      <c r="T238">
        <v>507</v>
      </c>
      <c r="U238">
        <v>136</v>
      </c>
      <c r="V238" t="s">
        <v>699</v>
      </c>
      <c r="W238">
        <v>2183.373</v>
      </c>
      <c r="X238">
        <v>979.69200000000001</v>
      </c>
      <c r="Y238">
        <v>2.2290000000000001</v>
      </c>
      <c r="Z238">
        <v>12.901999999999999</v>
      </c>
      <c r="AA238">
        <v>136.820786</v>
      </c>
      <c r="AB238">
        <v>2.497188</v>
      </c>
      <c r="AC238">
        <v>51.626626999999999</v>
      </c>
      <c r="AD238" s="1">
        <v>344</v>
      </c>
      <c r="AE238">
        <v>0</v>
      </c>
      <c r="AF238">
        <v>262</v>
      </c>
      <c r="AG238">
        <v>66</v>
      </c>
      <c r="AH238">
        <v>15.957903999999999</v>
      </c>
      <c r="AI238">
        <v>853.3</v>
      </c>
      <c r="AJ238">
        <v>0</v>
      </c>
      <c r="AK238">
        <v>1</v>
      </c>
      <c r="AL238">
        <v>20</v>
      </c>
      <c r="AM238" t="s">
        <v>700</v>
      </c>
      <c r="AN238" t="s">
        <v>1152</v>
      </c>
      <c r="AO238">
        <v>2183.373</v>
      </c>
      <c r="AR238" t="s">
        <v>118</v>
      </c>
      <c r="AS238" t="s">
        <v>123</v>
      </c>
      <c r="AT238" t="s">
        <v>298</v>
      </c>
      <c r="AU238" t="s">
        <v>699</v>
      </c>
      <c r="AV238" t="s">
        <v>48</v>
      </c>
      <c r="AW238">
        <v>1</v>
      </c>
      <c r="BB238">
        <v>0.85730769230769233</v>
      </c>
      <c r="BC238" t="s">
        <v>69</v>
      </c>
      <c r="BF238" t="s">
        <v>118</v>
      </c>
      <c r="BG238" t="s">
        <v>123</v>
      </c>
      <c r="BH238" t="s">
        <v>699</v>
      </c>
      <c r="BI238">
        <v>136</v>
      </c>
      <c r="BJ238">
        <v>1</v>
      </c>
      <c r="BK238" t="s">
        <v>298</v>
      </c>
      <c r="BL238" t="s">
        <v>177</v>
      </c>
      <c r="BM238">
        <v>0.85730769230769233</v>
      </c>
      <c r="BN238" t="s">
        <v>69</v>
      </c>
      <c r="BO238" t="s">
        <v>180</v>
      </c>
      <c r="BP238">
        <v>2183.373</v>
      </c>
    </row>
    <row r="239" spans="1:68" ht="16.5">
      <c r="A239" s="126" t="str">
        <f t="shared" si="105"/>
        <v>동화운수</v>
      </c>
      <c r="B239" s="127" t="str">
        <f t="shared" si="106"/>
        <v>최진호</v>
      </c>
      <c r="C239" s="128" t="str">
        <f t="shared" si="107"/>
        <v>D</v>
      </c>
      <c r="D239" s="129">
        <f t="shared" si="108"/>
        <v>0.81651702112250824</v>
      </c>
      <c r="E239" s="130">
        <f t="shared" si="109"/>
        <v>4640</v>
      </c>
      <c r="F239" s="131" t="str">
        <f t="shared" si="110"/>
        <v>2</v>
      </c>
      <c r="G239" s="132" t="str">
        <f t="shared" si="111"/>
        <v>70바1883</v>
      </c>
      <c r="H239" s="133">
        <f t="shared" si="112"/>
        <v>2</v>
      </c>
      <c r="I239" s="134">
        <f t="shared" si="113"/>
        <v>2978.61</v>
      </c>
      <c r="J239" s="135">
        <f t="shared" si="114"/>
        <v>9.7716580058888822E-3</v>
      </c>
      <c r="K239" s="135">
        <f t="shared" si="115"/>
        <v>0.3646767358176633</v>
      </c>
      <c r="L239" s="135">
        <f t="shared" si="116"/>
        <v>0.24239494260745784</v>
      </c>
      <c r="M239" s="136">
        <f t="shared" si="117"/>
        <v>15.103</v>
      </c>
      <c r="N239" s="137">
        <f t="shared" si="118"/>
        <v>6.7145413464669762E-2</v>
      </c>
      <c r="O239" s="137">
        <f t="shared" si="119"/>
        <v>3.2901252597688182</v>
      </c>
      <c r="P239" s="232">
        <f t="shared" si="120"/>
        <v>0</v>
      </c>
      <c r="Q239" s="233">
        <f t="shared" si="121"/>
        <v>2</v>
      </c>
      <c r="R239" s="233">
        <f t="shared" si="122"/>
        <v>98</v>
      </c>
      <c r="T239">
        <v>507</v>
      </c>
      <c r="U239">
        <v>4640</v>
      </c>
      <c r="V239" t="s">
        <v>701</v>
      </c>
      <c r="W239">
        <v>2978.61</v>
      </c>
      <c r="X239">
        <v>1729.74</v>
      </c>
      <c r="Y239">
        <v>1.722</v>
      </c>
      <c r="Z239">
        <v>15.103</v>
      </c>
      <c r="AA239">
        <v>196.70827600000001</v>
      </c>
      <c r="AB239">
        <v>1.922166</v>
      </c>
      <c r="AC239">
        <v>71.734932000000001</v>
      </c>
      <c r="AD239" s="1">
        <v>722</v>
      </c>
      <c r="AE239">
        <v>2</v>
      </c>
      <c r="AF239">
        <v>98</v>
      </c>
      <c r="AG239">
        <v>67</v>
      </c>
      <c r="AH239">
        <v>15.14227</v>
      </c>
      <c r="AI239">
        <v>405.8</v>
      </c>
      <c r="AJ239">
        <v>0</v>
      </c>
      <c r="AK239">
        <v>0</v>
      </c>
      <c r="AL239">
        <v>0</v>
      </c>
      <c r="AM239" t="s">
        <v>702</v>
      </c>
      <c r="AN239" t="s">
        <v>1153</v>
      </c>
      <c r="AO239">
        <v>2877.36</v>
      </c>
      <c r="AR239" t="s">
        <v>118</v>
      </c>
      <c r="AS239" t="s">
        <v>120</v>
      </c>
      <c r="AT239" t="s">
        <v>231</v>
      </c>
      <c r="AU239" t="s">
        <v>701</v>
      </c>
      <c r="AV239" t="s">
        <v>48</v>
      </c>
      <c r="AW239">
        <v>2</v>
      </c>
      <c r="BB239">
        <v>0.81651702112250824</v>
      </c>
      <c r="BC239" t="s">
        <v>67</v>
      </c>
      <c r="BF239" t="s">
        <v>118</v>
      </c>
      <c r="BG239" t="s">
        <v>120</v>
      </c>
      <c r="BH239" t="s">
        <v>701</v>
      </c>
      <c r="BI239">
        <v>4640</v>
      </c>
      <c r="BJ239">
        <v>2</v>
      </c>
      <c r="BK239" t="s">
        <v>231</v>
      </c>
      <c r="BL239" t="s">
        <v>246</v>
      </c>
      <c r="BM239">
        <v>0.81651702112250824</v>
      </c>
      <c r="BN239" t="s">
        <v>67</v>
      </c>
      <c r="BO239" t="s">
        <v>182</v>
      </c>
      <c r="BP239">
        <v>2978.61</v>
      </c>
    </row>
    <row r="240" spans="1:68" ht="16.5">
      <c r="A240" s="109" t="str">
        <f t="shared" si="105"/>
        <v>동화운수</v>
      </c>
      <c r="B240" s="110" t="str">
        <f t="shared" si="106"/>
        <v>최창수</v>
      </c>
      <c r="C240" s="111" t="str">
        <f t="shared" si="107"/>
        <v>B</v>
      </c>
      <c r="D240" s="112">
        <f t="shared" si="108"/>
        <v>0.9308333333333334</v>
      </c>
      <c r="E240" s="113">
        <f t="shared" si="109"/>
        <v>5259</v>
      </c>
      <c r="F240" s="114" t="str">
        <f t="shared" si="110"/>
        <v>2</v>
      </c>
      <c r="G240" s="115" t="str">
        <f t="shared" si="111"/>
        <v>70바1853</v>
      </c>
      <c r="H240" s="116">
        <f t="shared" si="112"/>
        <v>1</v>
      </c>
      <c r="I240" s="117">
        <f t="shared" si="113"/>
        <v>4100.7</v>
      </c>
      <c r="J240" s="118">
        <f t="shared" si="114"/>
        <v>2.649009028114724E-3</v>
      </c>
      <c r="K240" s="118">
        <f t="shared" si="115"/>
        <v>0.33515798930265706</v>
      </c>
      <c r="L240" s="118">
        <f t="shared" si="116"/>
        <v>0.22874143438925063</v>
      </c>
      <c r="M240" s="119">
        <f t="shared" si="117"/>
        <v>13.244999999999999</v>
      </c>
      <c r="N240" s="120">
        <f t="shared" si="118"/>
        <v>0</v>
      </c>
      <c r="O240" s="120">
        <f t="shared" si="119"/>
        <v>12.388128856048969</v>
      </c>
      <c r="P240" s="234">
        <f t="shared" si="120"/>
        <v>0</v>
      </c>
      <c r="Q240" s="235">
        <f t="shared" si="121"/>
        <v>0</v>
      </c>
      <c r="R240" s="235">
        <f t="shared" si="122"/>
        <v>508</v>
      </c>
      <c r="T240">
        <v>507</v>
      </c>
      <c r="U240">
        <v>5259</v>
      </c>
      <c r="V240" t="s">
        <v>703</v>
      </c>
      <c r="W240">
        <v>4100.7</v>
      </c>
      <c r="X240">
        <v>1835.854</v>
      </c>
      <c r="Y240">
        <v>2.234</v>
      </c>
      <c r="Z240">
        <v>13.244999999999999</v>
      </c>
      <c r="AA240">
        <v>258.77828</v>
      </c>
      <c r="AB240">
        <v>0.68550599999999995</v>
      </c>
      <c r="AC240">
        <v>86.731607999999994</v>
      </c>
      <c r="AD240" s="1">
        <v>938</v>
      </c>
      <c r="AE240">
        <v>0</v>
      </c>
      <c r="AF240">
        <v>508</v>
      </c>
      <c r="AG240">
        <v>71</v>
      </c>
      <c r="AH240">
        <v>15.846384</v>
      </c>
      <c r="AI240">
        <v>194.2</v>
      </c>
      <c r="AJ240">
        <v>0</v>
      </c>
      <c r="AK240">
        <v>0</v>
      </c>
      <c r="AL240">
        <v>0</v>
      </c>
      <c r="AM240" t="s">
        <v>704</v>
      </c>
      <c r="AN240" t="s">
        <v>1154</v>
      </c>
      <c r="AO240">
        <v>4100.7</v>
      </c>
      <c r="AR240" t="s">
        <v>118</v>
      </c>
      <c r="AS240" t="s">
        <v>120</v>
      </c>
      <c r="AT240" t="s">
        <v>223</v>
      </c>
      <c r="AU240" t="s">
        <v>703</v>
      </c>
      <c r="AV240" t="s">
        <v>48</v>
      </c>
      <c r="AW240">
        <v>1</v>
      </c>
      <c r="BB240">
        <v>0.9308333333333334</v>
      </c>
      <c r="BC240" t="s">
        <v>68</v>
      </c>
      <c r="BF240" t="s">
        <v>118</v>
      </c>
      <c r="BG240" t="s">
        <v>120</v>
      </c>
      <c r="BH240" t="s">
        <v>703</v>
      </c>
      <c r="BI240">
        <v>5259</v>
      </c>
      <c r="BJ240">
        <v>1</v>
      </c>
      <c r="BK240" t="s">
        <v>223</v>
      </c>
      <c r="BL240" t="s">
        <v>177</v>
      </c>
      <c r="BM240">
        <v>0.9308333333333334</v>
      </c>
      <c r="BN240" t="s">
        <v>68</v>
      </c>
      <c r="BO240" t="s">
        <v>178</v>
      </c>
      <c r="BP240">
        <v>4100.7</v>
      </c>
    </row>
    <row r="241" spans="1:68" ht="16.5">
      <c r="A241" s="126" t="str">
        <f t="shared" si="105"/>
        <v>동화운수</v>
      </c>
      <c r="B241" s="127" t="str">
        <f t="shared" si="106"/>
        <v>최창수B</v>
      </c>
      <c r="C241" s="128" t="str">
        <f t="shared" si="107"/>
        <v>C</v>
      </c>
      <c r="D241" s="129">
        <f t="shared" si="108"/>
        <v>0.86391304347826103</v>
      </c>
      <c r="E241" s="130">
        <f t="shared" si="109"/>
        <v>6016</v>
      </c>
      <c r="F241" s="131" t="str">
        <f t="shared" si="110"/>
        <v>45</v>
      </c>
      <c r="G241" s="132" t="str">
        <f t="shared" si="111"/>
        <v>70바1947</v>
      </c>
      <c r="H241" s="133">
        <f t="shared" si="112"/>
        <v>1</v>
      </c>
      <c r="I241" s="134">
        <f t="shared" si="113"/>
        <v>1901.028</v>
      </c>
      <c r="J241" s="135">
        <f t="shared" si="114"/>
        <v>1.1193419406236053E-2</v>
      </c>
      <c r="K241" s="135">
        <f t="shared" si="115"/>
        <v>0.34325906598166395</v>
      </c>
      <c r="L241" s="135">
        <f t="shared" si="116"/>
        <v>0.21251659628369493</v>
      </c>
      <c r="M241" s="136">
        <f t="shared" si="117"/>
        <v>14.061</v>
      </c>
      <c r="N241" s="137">
        <f t="shared" si="118"/>
        <v>0</v>
      </c>
      <c r="O241" s="137">
        <f t="shared" si="119"/>
        <v>33.192567389854332</v>
      </c>
      <c r="P241" s="232">
        <f t="shared" si="120"/>
        <v>1</v>
      </c>
      <c r="Q241" s="233">
        <f t="shared" si="121"/>
        <v>0</v>
      </c>
      <c r="R241" s="233">
        <f t="shared" si="122"/>
        <v>631</v>
      </c>
      <c r="T241">
        <v>507</v>
      </c>
      <c r="U241">
        <v>6016</v>
      </c>
      <c r="V241" t="s">
        <v>705</v>
      </c>
      <c r="W241">
        <v>1901.028</v>
      </c>
      <c r="X241">
        <v>956.86300000000006</v>
      </c>
      <c r="Y241">
        <v>1.9870000000000001</v>
      </c>
      <c r="Z241">
        <v>14.061</v>
      </c>
      <c r="AA241">
        <v>118.246351</v>
      </c>
      <c r="AB241">
        <v>1.3235809999999999</v>
      </c>
      <c r="AC241">
        <v>40.589131999999999</v>
      </c>
      <c r="AD241" s="1">
        <v>404</v>
      </c>
      <c r="AE241">
        <v>0</v>
      </c>
      <c r="AF241">
        <v>631</v>
      </c>
      <c r="AG241">
        <v>70</v>
      </c>
      <c r="AH241">
        <v>16.076841999999999</v>
      </c>
      <c r="AI241">
        <v>86.2</v>
      </c>
      <c r="AJ241">
        <v>0</v>
      </c>
      <c r="AK241">
        <v>1</v>
      </c>
      <c r="AL241">
        <v>80</v>
      </c>
      <c r="AM241" t="s">
        <v>706</v>
      </c>
      <c r="AN241" t="s">
        <v>1155</v>
      </c>
      <c r="AO241">
        <v>1901.028</v>
      </c>
      <c r="AR241" t="s">
        <v>118</v>
      </c>
      <c r="AS241" t="s">
        <v>122</v>
      </c>
      <c r="AT241" t="s">
        <v>297</v>
      </c>
      <c r="AU241" t="s">
        <v>705</v>
      </c>
      <c r="AV241" t="s">
        <v>48</v>
      </c>
      <c r="AW241">
        <v>1</v>
      </c>
      <c r="BB241">
        <v>0.86391304347826103</v>
      </c>
      <c r="BC241" t="s">
        <v>69</v>
      </c>
      <c r="BF241" t="s">
        <v>118</v>
      </c>
      <c r="BG241" t="s">
        <v>122</v>
      </c>
      <c r="BH241" t="s">
        <v>705</v>
      </c>
      <c r="BI241">
        <v>6016</v>
      </c>
      <c r="BJ241">
        <v>1</v>
      </c>
      <c r="BK241" t="s">
        <v>297</v>
      </c>
      <c r="BL241" t="s">
        <v>177</v>
      </c>
      <c r="BM241">
        <v>0.86391304347826103</v>
      </c>
      <c r="BN241" t="s">
        <v>69</v>
      </c>
      <c r="BO241" t="s">
        <v>180</v>
      </c>
      <c r="BP241">
        <v>1901.028</v>
      </c>
    </row>
    <row r="242" spans="1:68" ht="16.5">
      <c r="A242" s="109" t="str">
        <f t="shared" si="105"/>
        <v>동화운수</v>
      </c>
      <c r="B242" s="110" t="str">
        <f t="shared" si="106"/>
        <v>최춘식</v>
      </c>
      <c r="C242" s="111" t="str">
        <f t="shared" si="107"/>
        <v>F</v>
      </c>
      <c r="D242" s="112">
        <f t="shared" si="108"/>
        <v>0.74124016748392174</v>
      </c>
      <c r="E242" s="113">
        <f t="shared" si="109"/>
        <v>2855</v>
      </c>
      <c r="F242" s="114" t="str">
        <f t="shared" si="110"/>
        <v>2-1</v>
      </c>
      <c r="G242" s="115" t="str">
        <f t="shared" si="111"/>
        <v>70바1938</v>
      </c>
      <c r="H242" s="116">
        <f t="shared" si="112"/>
        <v>5</v>
      </c>
      <c r="I242" s="117">
        <f t="shared" si="113"/>
        <v>2363.16</v>
      </c>
      <c r="J242" s="118">
        <f t="shared" si="114"/>
        <v>1.23112691892615E-2</v>
      </c>
      <c r="K242" s="118">
        <f t="shared" si="115"/>
        <v>0.3523353022855481</v>
      </c>
      <c r="L242" s="118">
        <f t="shared" si="116"/>
        <v>0.24712672861761373</v>
      </c>
      <c r="M242" s="119">
        <f t="shared" si="117"/>
        <v>18.524999999999999</v>
      </c>
      <c r="N242" s="120">
        <f t="shared" si="118"/>
        <v>0.42316220653700981</v>
      </c>
      <c r="O242" s="120">
        <f t="shared" si="119"/>
        <v>8.7594576753161029</v>
      </c>
      <c r="P242" s="234">
        <f t="shared" si="120"/>
        <v>0</v>
      </c>
      <c r="Q242" s="235">
        <f t="shared" si="121"/>
        <v>10</v>
      </c>
      <c r="R242" s="235">
        <f t="shared" si="122"/>
        <v>207</v>
      </c>
      <c r="T242">
        <v>507</v>
      </c>
      <c r="U242">
        <v>2855</v>
      </c>
      <c r="V242" t="s">
        <v>707</v>
      </c>
      <c r="W242">
        <v>2363.16</v>
      </c>
      <c r="X242">
        <v>1293.145</v>
      </c>
      <c r="Y242">
        <v>1.827</v>
      </c>
      <c r="Z242">
        <v>18.524999999999999</v>
      </c>
      <c r="AA242">
        <v>141.849388</v>
      </c>
      <c r="AB242">
        <v>1.746346</v>
      </c>
      <c r="AC242">
        <v>49.978546999999999</v>
      </c>
      <c r="AD242" s="1">
        <v>584</v>
      </c>
      <c r="AE242">
        <v>10</v>
      </c>
      <c r="AF242">
        <v>207</v>
      </c>
      <c r="AG242">
        <v>66</v>
      </c>
      <c r="AH242">
        <v>16.659641000000001</v>
      </c>
      <c r="AI242">
        <v>72.400000000000006</v>
      </c>
      <c r="AJ242">
        <v>0</v>
      </c>
      <c r="AK242">
        <v>0</v>
      </c>
      <c r="AL242">
        <v>0</v>
      </c>
      <c r="AM242" t="s">
        <v>708</v>
      </c>
      <c r="AN242" t="s">
        <v>1156</v>
      </c>
      <c r="AO242">
        <v>1321.78</v>
      </c>
      <c r="AR242" t="s">
        <v>118</v>
      </c>
      <c r="AS242" t="s">
        <v>121</v>
      </c>
      <c r="AT242" t="s">
        <v>257</v>
      </c>
      <c r="AU242" t="s">
        <v>707</v>
      </c>
      <c r="AV242" t="s">
        <v>48</v>
      </c>
      <c r="AW242">
        <v>5</v>
      </c>
      <c r="BB242">
        <v>0.74124016748392174</v>
      </c>
      <c r="BC242" t="s">
        <v>70</v>
      </c>
      <c r="BF242" t="s">
        <v>118</v>
      </c>
      <c r="BG242" t="s">
        <v>121</v>
      </c>
      <c r="BH242" t="s">
        <v>707</v>
      </c>
      <c r="BI242">
        <v>2855</v>
      </c>
      <c r="BJ242">
        <v>5</v>
      </c>
      <c r="BK242" t="s">
        <v>257</v>
      </c>
      <c r="BL242" t="s">
        <v>268</v>
      </c>
      <c r="BM242">
        <v>0.74124016748392174</v>
      </c>
      <c r="BN242" t="s">
        <v>70</v>
      </c>
      <c r="BO242" t="s">
        <v>191</v>
      </c>
      <c r="BP242">
        <v>2363.16</v>
      </c>
    </row>
    <row r="243" spans="1:68" ht="16.5">
      <c r="A243" s="126" t="str">
        <f t="shared" si="105"/>
        <v>동화운수</v>
      </c>
      <c r="B243" s="127" t="str">
        <f t="shared" si="106"/>
        <v>한경호</v>
      </c>
      <c r="C243" s="128" t="str">
        <f t="shared" si="107"/>
        <v>F</v>
      </c>
      <c r="D243" s="129">
        <f t="shared" si="108"/>
        <v>0.75158947636682982</v>
      </c>
      <c r="E243" s="130">
        <f t="shared" si="109"/>
        <v>2931</v>
      </c>
      <c r="F243" s="131" t="str">
        <f t="shared" si="110"/>
        <v>10</v>
      </c>
      <c r="G243" s="132" t="str">
        <f t="shared" si="111"/>
        <v>70바1924</v>
      </c>
      <c r="H243" s="133">
        <f t="shared" si="112"/>
        <v>6</v>
      </c>
      <c r="I243" s="134">
        <f t="shared" si="113"/>
        <v>3017.4749999999999</v>
      </c>
      <c r="J243" s="135">
        <f t="shared" si="114"/>
        <v>4.6773373335374478E-3</v>
      </c>
      <c r="K243" s="135">
        <f t="shared" si="115"/>
        <v>0.35714826555634377</v>
      </c>
      <c r="L243" s="135">
        <f t="shared" si="116"/>
        <v>0.2893147416300052</v>
      </c>
      <c r="M243" s="136">
        <f t="shared" si="117"/>
        <v>16.100000000000001</v>
      </c>
      <c r="N243" s="137">
        <f t="shared" si="118"/>
        <v>1.2924713543608481</v>
      </c>
      <c r="O243" s="137">
        <f t="shared" si="119"/>
        <v>11.10199753104831</v>
      </c>
      <c r="P243" s="232">
        <f t="shared" si="120"/>
        <v>0</v>
      </c>
      <c r="Q243" s="233">
        <f t="shared" si="121"/>
        <v>39</v>
      </c>
      <c r="R243" s="233">
        <f t="shared" si="122"/>
        <v>335</v>
      </c>
      <c r="T243">
        <v>507</v>
      </c>
      <c r="U243">
        <v>2931</v>
      </c>
      <c r="V243" t="s">
        <v>709</v>
      </c>
      <c r="W243">
        <v>3017.4749999999999</v>
      </c>
      <c r="X243">
        <v>1614.847</v>
      </c>
      <c r="Y243">
        <v>1.869</v>
      </c>
      <c r="Z243">
        <v>16.100000000000001</v>
      </c>
      <c r="AA243">
        <v>190.20629400000001</v>
      </c>
      <c r="AB243">
        <v>0.88965899999999998</v>
      </c>
      <c r="AC243">
        <v>67.931848000000002</v>
      </c>
      <c r="AD243" s="1">
        <v>873</v>
      </c>
      <c r="AE243">
        <v>39</v>
      </c>
      <c r="AF243">
        <v>335</v>
      </c>
      <c r="AG243">
        <v>69</v>
      </c>
      <c r="AH243">
        <v>15.864222</v>
      </c>
      <c r="AI243">
        <v>109.2</v>
      </c>
      <c r="AJ243">
        <v>0</v>
      </c>
      <c r="AK243">
        <v>0</v>
      </c>
      <c r="AL243">
        <v>0</v>
      </c>
      <c r="AM243" t="s">
        <v>710</v>
      </c>
      <c r="AN243" t="s">
        <v>1157</v>
      </c>
      <c r="AO243">
        <v>1071.636</v>
      </c>
      <c r="AR243" t="s">
        <v>118</v>
      </c>
      <c r="AS243" t="s">
        <v>119</v>
      </c>
      <c r="AT243" t="s">
        <v>207</v>
      </c>
      <c r="AU243" t="s">
        <v>709</v>
      </c>
      <c r="AV243" t="s">
        <v>48</v>
      </c>
      <c r="AW243">
        <v>6</v>
      </c>
      <c r="BB243">
        <v>0.75158947636682982</v>
      </c>
      <c r="BC243" t="s">
        <v>70</v>
      </c>
      <c r="BF243" t="s">
        <v>118</v>
      </c>
      <c r="BG243" t="s">
        <v>119</v>
      </c>
      <c r="BH243" t="s">
        <v>709</v>
      </c>
      <c r="BI243">
        <v>2931</v>
      </c>
      <c r="BJ243">
        <v>6</v>
      </c>
      <c r="BK243" t="s">
        <v>207</v>
      </c>
      <c r="BL243" t="s">
        <v>210</v>
      </c>
      <c r="BM243">
        <v>0.75158947636682982</v>
      </c>
      <c r="BN243" t="s">
        <v>70</v>
      </c>
      <c r="BO243" t="s">
        <v>191</v>
      </c>
      <c r="BP243">
        <v>3017.4749999999999</v>
      </c>
    </row>
    <row r="244" spans="1:68" ht="16.5">
      <c r="A244" s="109" t="str">
        <f t="shared" si="105"/>
        <v>동화운수</v>
      </c>
      <c r="B244" s="110" t="str">
        <f t="shared" si="106"/>
        <v>한상현</v>
      </c>
      <c r="C244" s="111" t="str">
        <f t="shared" si="107"/>
        <v>F</v>
      </c>
      <c r="D244" s="112">
        <f t="shared" si="108"/>
        <v>0.79764541900841612</v>
      </c>
      <c r="E244" s="113">
        <f t="shared" si="109"/>
        <v>1509</v>
      </c>
      <c r="F244" s="114" t="str">
        <f t="shared" si="110"/>
        <v>10</v>
      </c>
      <c r="G244" s="115" t="str">
        <f t="shared" si="111"/>
        <v>70바1935</v>
      </c>
      <c r="H244" s="116">
        <f t="shared" si="112"/>
        <v>2</v>
      </c>
      <c r="I244" s="117">
        <f t="shared" si="113"/>
        <v>4288.5389999999998</v>
      </c>
      <c r="J244" s="118">
        <f t="shared" si="114"/>
        <v>1.863572587011823E-2</v>
      </c>
      <c r="K244" s="118">
        <f t="shared" si="115"/>
        <v>0.35486125013514835</v>
      </c>
      <c r="L244" s="118">
        <f t="shared" si="116"/>
        <v>0.22012158453030276</v>
      </c>
      <c r="M244" s="119">
        <f t="shared" si="117"/>
        <v>16.004999999999999</v>
      </c>
      <c r="N244" s="120">
        <f t="shared" si="118"/>
        <v>0</v>
      </c>
      <c r="O244" s="120">
        <f t="shared" si="119"/>
        <v>13.081378063718205</v>
      </c>
      <c r="P244" s="234">
        <f t="shared" si="120"/>
        <v>22</v>
      </c>
      <c r="Q244" s="235">
        <f t="shared" si="121"/>
        <v>0</v>
      </c>
      <c r="R244" s="235">
        <f t="shared" si="122"/>
        <v>561</v>
      </c>
      <c r="T244">
        <v>507</v>
      </c>
      <c r="U244">
        <v>1509</v>
      </c>
      <c r="V244" t="s">
        <v>711</v>
      </c>
      <c r="W244">
        <v>4288.5389999999998</v>
      </c>
      <c r="X244">
        <v>2339.5540000000001</v>
      </c>
      <c r="Y244">
        <v>1.833</v>
      </c>
      <c r="Z244">
        <v>16.004999999999999</v>
      </c>
      <c r="AA244">
        <v>272.70963499999999</v>
      </c>
      <c r="AB244">
        <v>5.0821420000000002</v>
      </c>
      <c r="AC244">
        <v>96.774082000000007</v>
      </c>
      <c r="AD244" s="1">
        <v>944</v>
      </c>
      <c r="AE244">
        <v>0</v>
      </c>
      <c r="AF244">
        <v>561</v>
      </c>
      <c r="AG244">
        <v>69</v>
      </c>
      <c r="AH244">
        <v>15.72566</v>
      </c>
      <c r="AI244">
        <v>425.8</v>
      </c>
      <c r="AJ244">
        <v>0</v>
      </c>
      <c r="AK244">
        <v>22</v>
      </c>
      <c r="AL244">
        <v>4264</v>
      </c>
      <c r="AM244" t="s">
        <v>712</v>
      </c>
      <c r="AN244" t="s">
        <v>1158</v>
      </c>
      <c r="AO244">
        <v>4199.84</v>
      </c>
      <c r="AR244" t="s">
        <v>118</v>
      </c>
      <c r="AS244" t="s">
        <v>119</v>
      </c>
      <c r="AT244" t="s">
        <v>212</v>
      </c>
      <c r="AU244" t="s">
        <v>711</v>
      </c>
      <c r="AV244" t="s">
        <v>48</v>
      </c>
      <c r="AW244">
        <v>2</v>
      </c>
      <c r="BB244">
        <v>0.79764541900841612</v>
      </c>
      <c r="BC244" t="s">
        <v>70</v>
      </c>
      <c r="BF244" t="s">
        <v>118</v>
      </c>
      <c r="BG244" t="s">
        <v>119</v>
      </c>
      <c r="BH244" t="s">
        <v>711</v>
      </c>
      <c r="BI244">
        <v>1509</v>
      </c>
      <c r="BJ244">
        <v>2</v>
      </c>
      <c r="BK244" t="s">
        <v>212</v>
      </c>
      <c r="BL244" t="s">
        <v>198</v>
      </c>
      <c r="BM244">
        <v>0.79764541900841612</v>
      </c>
      <c r="BN244" t="s">
        <v>70</v>
      </c>
      <c r="BO244" t="s">
        <v>191</v>
      </c>
      <c r="BP244">
        <v>4288.5389999999998</v>
      </c>
    </row>
    <row r="245" spans="1:68" ht="16.5">
      <c r="A245" s="126" t="str">
        <f t="shared" si="105"/>
        <v>동화운수</v>
      </c>
      <c r="B245" s="127" t="str">
        <f t="shared" si="106"/>
        <v>한승진</v>
      </c>
      <c r="C245" s="128" t="str">
        <f t="shared" si="107"/>
        <v>F</v>
      </c>
      <c r="D245" s="129">
        <f t="shared" si="108"/>
        <v>0.77783529924093875</v>
      </c>
      <c r="E245" s="130">
        <f t="shared" si="109"/>
        <v>5056</v>
      </c>
      <c r="F245" s="131" t="str">
        <f t="shared" si="110"/>
        <v>2</v>
      </c>
      <c r="G245" s="132" t="str">
        <f t="shared" si="111"/>
        <v>70바1873</v>
      </c>
      <c r="H245" s="133">
        <f t="shared" si="112"/>
        <v>11</v>
      </c>
      <c r="I245" s="134">
        <f t="shared" si="113"/>
        <v>1907.9299999999998</v>
      </c>
      <c r="J245" s="135">
        <f t="shared" si="114"/>
        <v>1.1166079729851505E-2</v>
      </c>
      <c r="K245" s="135">
        <f t="shared" si="115"/>
        <v>0.36914807495078938</v>
      </c>
      <c r="L245" s="135">
        <f t="shared" si="116"/>
        <v>0.19235506543741124</v>
      </c>
      <c r="M245" s="136">
        <f t="shared" si="117"/>
        <v>17.099</v>
      </c>
      <c r="N245" s="137">
        <f t="shared" si="118"/>
        <v>0.62895389243840183</v>
      </c>
      <c r="O245" s="137">
        <f t="shared" si="119"/>
        <v>36.374500112687571</v>
      </c>
      <c r="P245" s="232">
        <f t="shared" si="120"/>
        <v>0</v>
      </c>
      <c r="Q245" s="233">
        <f t="shared" si="121"/>
        <v>12</v>
      </c>
      <c r="R245" s="233">
        <f t="shared" si="122"/>
        <v>694</v>
      </c>
      <c r="T245">
        <v>507</v>
      </c>
      <c r="U245">
        <v>5056</v>
      </c>
      <c r="V245" t="s">
        <v>713</v>
      </c>
      <c r="W245">
        <v>1907.93</v>
      </c>
      <c r="X245">
        <v>1056.213</v>
      </c>
      <c r="Y245">
        <v>1.806</v>
      </c>
      <c r="Z245">
        <v>17.099</v>
      </c>
      <c r="AA245">
        <v>120.947999</v>
      </c>
      <c r="AB245">
        <v>1.3505149999999999</v>
      </c>
      <c r="AC245">
        <v>44.647720999999997</v>
      </c>
      <c r="AD245" s="1">
        <v>367</v>
      </c>
      <c r="AE245">
        <v>12</v>
      </c>
      <c r="AF245">
        <v>694</v>
      </c>
      <c r="AG245">
        <v>69</v>
      </c>
      <c r="AH245">
        <v>15.774794999999999</v>
      </c>
      <c r="AI245">
        <v>50.4</v>
      </c>
      <c r="AJ245">
        <v>0</v>
      </c>
      <c r="AK245">
        <v>0</v>
      </c>
      <c r="AL245">
        <v>0</v>
      </c>
      <c r="AM245" t="s">
        <v>714</v>
      </c>
      <c r="AN245" t="s">
        <v>1159</v>
      </c>
      <c r="AO245">
        <v>273.24200000000002</v>
      </c>
      <c r="AR245" t="s">
        <v>118</v>
      </c>
      <c r="AS245" t="s">
        <v>120</v>
      </c>
      <c r="AT245" t="s">
        <v>227</v>
      </c>
      <c r="AU245" t="s">
        <v>713</v>
      </c>
      <c r="AV245" t="s">
        <v>48</v>
      </c>
      <c r="AW245">
        <v>11</v>
      </c>
      <c r="BB245">
        <v>0.77783529924093875</v>
      </c>
      <c r="BC245" t="s">
        <v>70</v>
      </c>
      <c r="BF245" t="s">
        <v>118</v>
      </c>
      <c r="BG245" t="s">
        <v>120</v>
      </c>
      <c r="BH245" t="s">
        <v>713</v>
      </c>
      <c r="BI245">
        <v>5056</v>
      </c>
      <c r="BJ245">
        <v>11</v>
      </c>
      <c r="BK245" t="s">
        <v>227</v>
      </c>
      <c r="BL245" t="s">
        <v>240</v>
      </c>
      <c r="BM245">
        <v>0.77783529924093875</v>
      </c>
      <c r="BN245" t="s">
        <v>70</v>
      </c>
      <c r="BO245" t="s">
        <v>191</v>
      </c>
      <c r="BP245">
        <v>1907.9299999999998</v>
      </c>
    </row>
    <row r="246" spans="1:68" ht="16.5">
      <c r="A246" s="109" t="str">
        <f t="shared" si="105"/>
        <v>동화운수</v>
      </c>
      <c r="B246" s="110" t="str">
        <f t="shared" si="106"/>
        <v>한철운</v>
      </c>
      <c r="C246" s="111" t="str">
        <f t="shared" si="107"/>
        <v>C</v>
      </c>
      <c r="D246" s="112">
        <f t="shared" si="108"/>
        <v>0.86848408335553762</v>
      </c>
      <c r="E246" s="113">
        <f t="shared" si="109"/>
        <v>613</v>
      </c>
      <c r="F246" s="114" t="str">
        <f t="shared" si="110"/>
        <v>2</v>
      </c>
      <c r="G246" s="115" t="str">
        <f t="shared" si="111"/>
        <v>70바1910</v>
      </c>
      <c r="H246" s="116">
        <f t="shared" si="112"/>
        <v>8</v>
      </c>
      <c r="I246" s="117">
        <f t="shared" si="113"/>
        <v>3103.3580000000002</v>
      </c>
      <c r="J246" s="118">
        <f t="shared" si="114"/>
        <v>7.9873938617568366E-3</v>
      </c>
      <c r="K246" s="118">
        <f t="shared" si="115"/>
        <v>0.36532099823515957</v>
      </c>
      <c r="L246" s="118">
        <f t="shared" si="116"/>
        <v>0.23426236998760697</v>
      </c>
      <c r="M246" s="119">
        <f t="shared" si="117"/>
        <v>15.875999999999999</v>
      </c>
      <c r="N246" s="120">
        <f t="shared" si="118"/>
        <v>6.4446319116260517E-2</v>
      </c>
      <c r="O246" s="120">
        <f t="shared" si="119"/>
        <v>7.6691119748350012</v>
      </c>
      <c r="P246" s="234">
        <f t="shared" si="120"/>
        <v>0</v>
      </c>
      <c r="Q246" s="235">
        <f t="shared" si="121"/>
        <v>2</v>
      </c>
      <c r="R246" s="235">
        <f t="shared" si="122"/>
        <v>238</v>
      </c>
      <c r="T246">
        <v>507</v>
      </c>
      <c r="U246">
        <v>613</v>
      </c>
      <c r="V246" t="s">
        <v>715</v>
      </c>
      <c r="W246">
        <v>3103.3580000000002</v>
      </c>
      <c r="X246">
        <v>1612.934</v>
      </c>
      <c r="Y246">
        <v>1.9239999999999999</v>
      </c>
      <c r="Z246">
        <v>15.875999999999999</v>
      </c>
      <c r="AA246">
        <v>198.917698</v>
      </c>
      <c r="AB246">
        <v>1.5888340000000001</v>
      </c>
      <c r="AC246">
        <v>72.668812000000003</v>
      </c>
      <c r="AD246" s="1">
        <v>727</v>
      </c>
      <c r="AE246">
        <v>2</v>
      </c>
      <c r="AF246">
        <v>238</v>
      </c>
      <c r="AG246">
        <v>72</v>
      </c>
      <c r="AH246">
        <v>15.601216000000001</v>
      </c>
      <c r="AI246">
        <v>837.6</v>
      </c>
      <c r="AJ246">
        <v>0</v>
      </c>
      <c r="AK246">
        <v>0</v>
      </c>
      <c r="AL246">
        <v>0</v>
      </c>
      <c r="AM246" t="s">
        <v>716</v>
      </c>
      <c r="AN246" t="s">
        <v>1160</v>
      </c>
      <c r="AO246">
        <v>771.85799999999995</v>
      </c>
      <c r="AR246" t="s">
        <v>118</v>
      </c>
      <c r="AS246" t="s">
        <v>120</v>
      </c>
      <c r="AT246" t="s">
        <v>237</v>
      </c>
      <c r="AU246" t="s">
        <v>715</v>
      </c>
      <c r="AV246" t="s">
        <v>48</v>
      </c>
      <c r="AW246">
        <v>8</v>
      </c>
      <c r="BB246">
        <v>0.86848408335553762</v>
      </c>
      <c r="BC246" t="s">
        <v>69</v>
      </c>
      <c r="BF246" t="s">
        <v>118</v>
      </c>
      <c r="BG246" t="s">
        <v>120</v>
      </c>
      <c r="BH246" t="s">
        <v>715</v>
      </c>
      <c r="BI246">
        <v>613</v>
      </c>
      <c r="BJ246">
        <v>8</v>
      </c>
      <c r="BK246" t="s">
        <v>237</v>
      </c>
      <c r="BL246" t="s">
        <v>246</v>
      </c>
      <c r="BM246">
        <v>0.86848408335553762</v>
      </c>
      <c r="BN246" t="s">
        <v>69</v>
      </c>
      <c r="BO246" t="s">
        <v>180</v>
      </c>
      <c r="BP246">
        <v>3103.3580000000002</v>
      </c>
    </row>
    <row r="247" spans="1:68" ht="16.5">
      <c r="A247" s="126" t="str">
        <f t="shared" si="105"/>
        <v>동화운수</v>
      </c>
      <c r="B247" s="127" t="str">
        <f t="shared" si="106"/>
        <v>함금섭</v>
      </c>
      <c r="C247" s="128" t="str">
        <f t="shared" si="107"/>
        <v>D</v>
      </c>
      <c r="D247" s="129">
        <f t="shared" si="108"/>
        <v>0.83353641390823929</v>
      </c>
      <c r="E247" s="130">
        <f t="shared" si="109"/>
        <v>3673</v>
      </c>
      <c r="F247" s="131" t="str">
        <f t="shared" si="110"/>
        <v>2</v>
      </c>
      <c r="G247" s="132" t="str">
        <f t="shared" si="111"/>
        <v>70바1821</v>
      </c>
      <c r="H247" s="133">
        <f t="shared" si="112"/>
        <v>4</v>
      </c>
      <c r="I247" s="134">
        <f t="shared" si="113"/>
        <v>1323.41</v>
      </c>
      <c r="J247" s="135">
        <f t="shared" si="114"/>
        <v>2.0673376194948908E-2</v>
      </c>
      <c r="K247" s="135">
        <f t="shared" si="115"/>
        <v>0.37335042236206478</v>
      </c>
      <c r="L247" s="135">
        <f t="shared" si="116"/>
        <v>0.10503169841545704</v>
      </c>
      <c r="M247" s="136">
        <f t="shared" si="117"/>
        <v>15.231</v>
      </c>
      <c r="N247" s="137">
        <f t="shared" si="118"/>
        <v>0</v>
      </c>
      <c r="O247" s="137">
        <f t="shared" si="119"/>
        <v>48.813292932651251</v>
      </c>
      <c r="P247" s="232">
        <f t="shared" si="120"/>
        <v>0</v>
      </c>
      <c r="Q247" s="233">
        <f t="shared" si="121"/>
        <v>0</v>
      </c>
      <c r="R247" s="233">
        <f t="shared" si="122"/>
        <v>646</v>
      </c>
      <c r="T247">
        <v>507</v>
      </c>
      <c r="U247">
        <v>3673</v>
      </c>
      <c r="V247" t="s">
        <v>745</v>
      </c>
      <c r="W247">
        <v>1323.41</v>
      </c>
      <c r="X247">
        <v>704.16800000000001</v>
      </c>
      <c r="Y247">
        <v>1.879</v>
      </c>
      <c r="Z247">
        <v>15.231</v>
      </c>
      <c r="AA247">
        <v>86.879132999999996</v>
      </c>
      <c r="AB247">
        <v>1.7960849999999999</v>
      </c>
      <c r="AC247">
        <v>32.436360999999998</v>
      </c>
      <c r="AD247" s="1">
        <v>139</v>
      </c>
      <c r="AE247">
        <v>0</v>
      </c>
      <c r="AF247">
        <v>646</v>
      </c>
      <c r="AG247">
        <v>66</v>
      </c>
      <c r="AH247">
        <v>15.232771</v>
      </c>
      <c r="AI247">
        <v>30.2</v>
      </c>
      <c r="AJ247">
        <v>0</v>
      </c>
      <c r="AK247">
        <v>0</v>
      </c>
      <c r="AL247">
        <v>0</v>
      </c>
      <c r="AM247" t="s">
        <v>746</v>
      </c>
      <c r="AN247" t="s">
        <v>1161</v>
      </c>
      <c r="AO247">
        <v>735.93200000000002</v>
      </c>
      <c r="AR247" t="s">
        <v>118</v>
      </c>
      <c r="AS247" t="s">
        <v>120</v>
      </c>
      <c r="AT247" t="s">
        <v>729</v>
      </c>
      <c r="AU247" t="s">
        <v>745</v>
      </c>
      <c r="AV247" t="s">
        <v>48</v>
      </c>
      <c r="AW247">
        <v>4</v>
      </c>
      <c r="BB247">
        <v>0.83353641390823929</v>
      </c>
      <c r="BC247" t="s">
        <v>67</v>
      </c>
      <c r="BF247" t="s">
        <v>118</v>
      </c>
      <c r="BG247" t="s">
        <v>120</v>
      </c>
      <c r="BH247" t="s">
        <v>745</v>
      </c>
      <c r="BI247">
        <v>3673</v>
      </c>
      <c r="BJ247">
        <v>4</v>
      </c>
      <c r="BK247" t="s">
        <v>729</v>
      </c>
      <c r="BL247" t="s">
        <v>235</v>
      </c>
      <c r="BM247">
        <v>0.83353641390823929</v>
      </c>
      <c r="BN247" t="s">
        <v>67</v>
      </c>
      <c r="BO247" t="s">
        <v>182</v>
      </c>
      <c r="BP247">
        <v>1323.41</v>
      </c>
    </row>
    <row r="248" spans="1:68" ht="16.5">
      <c r="A248" s="109" t="str">
        <f t="shared" si="105"/>
        <v>동화운수</v>
      </c>
      <c r="B248" s="110" t="str">
        <f t="shared" si="106"/>
        <v>홍기우</v>
      </c>
      <c r="C248" s="111" t="str">
        <f t="shared" si="107"/>
        <v>C</v>
      </c>
      <c r="D248" s="112">
        <f t="shared" si="108"/>
        <v>0.85239999999999994</v>
      </c>
      <c r="E248" s="113">
        <f t="shared" si="109"/>
        <v>6618</v>
      </c>
      <c r="F248" s="114" t="str">
        <f t="shared" si="110"/>
        <v>2-1</v>
      </c>
      <c r="G248" s="115" t="str">
        <f t="shared" si="111"/>
        <v>70바1938</v>
      </c>
      <c r="H248" s="116">
        <f t="shared" si="112"/>
        <v>1</v>
      </c>
      <c r="I248" s="117">
        <f t="shared" si="113"/>
        <v>432.416</v>
      </c>
      <c r="J248" s="118">
        <f t="shared" si="114"/>
        <v>2.7188425269320526E-2</v>
      </c>
      <c r="K248" s="118">
        <f t="shared" si="115"/>
        <v>0.31968029399856113</v>
      </c>
      <c r="L248" s="118">
        <f t="shared" si="116"/>
        <v>0.15263079997039888</v>
      </c>
      <c r="M248" s="119">
        <f t="shared" si="117"/>
        <v>14.355</v>
      </c>
      <c r="N248" s="120">
        <f t="shared" si="118"/>
        <v>0</v>
      </c>
      <c r="O248" s="120">
        <f t="shared" si="119"/>
        <v>1.8500703026715015</v>
      </c>
      <c r="P248" s="234">
        <f t="shared" si="120"/>
        <v>0</v>
      </c>
      <c r="Q248" s="235">
        <f t="shared" si="121"/>
        <v>0</v>
      </c>
      <c r="R248" s="235">
        <f t="shared" si="122"/>
        <v>8</v>
      </c>
      <c r="T248">
        <v>507</v>
      </c>
      <c r="U248">
        <v>6618</v>
      </c>
      <c r="V248" t="s">
        <v>717</v>
      </c>
      <c r="W248">
        <v>432.416</v>
      </c>
      <c r="X248">
        <v>202.93600000000001</v>
      </c>
      <c r="Y248">
        <v>2.1309999999999998</v>
      </c>
      <c r="Z248">
        <v>14.355</v>
      </c>
      <c r="AA248">
        <v>27.073874</v>
      </c>
      <c r="AB248">
        <v>0.73609599999999997</v>
      </c>
      <c r="AC248">
        <v>8.6549840000000007</v>
      </c>
      <c r="AD248" s="1">
        <v>66</v>
      </c>
      <c r="AE248">
        <v>0</v>
      </c>
      <c r="AF248">
        <v>8</v>
      </c>
      <c r="AG248">
        <v>65</v>
      </c>
      <c r="AH248">
        <v>15.971707</v>
      </c>
      <c r="AI248">
        <v>10.6</v>
      </c>
      <c r="AJ248">
        <v>0</v>
      </c>
      <c r="AK248">
        <v>0</v>
      </c>
      <c r="AL248">
        <v>0</v>
      </c>
      <c r="AM248" t="s">
        <v>718</v>
      </c>
      <c r="AN248" t="s">
        <v>1162</v>
      </c>
      <c r="AO248">
        <v>432.416</v>
      </c>
      <c r="AR248" t="s">
        <v>118</v>
      </c>
      <c r="AS248" t="s">
        <v>121</v>
      </c>
      <c r="AT248" t="s">
        <v>257</v>
      </c>
      <c r="AU248" t="s">
        <v>717</v>
      </c>
      <c r="AV248" t="s">
        <v>48</v>
      </c>
      <c r="AW248">
        <v>1</v>
      </c>
      <c r="BB248">
        <v>0.85239999999999994</v>
      </c>
      <c r="BC248" t="s">
        <v>69</v>
      </c>
      <c r="BF248" t="s">
        <v>118</v>
      </c>
      <c r="BG248" t="s">
        <v>121</v>
      </c>
      <c r="BH248" t="s">
        <v>717</v>
      </c>
      <c r="BI248">
        <v>6618</v>
      </c>
      <c r="BJ248">
        <v>1</v>
      </c>
      <c r="BK248" t="s">
        <v>257</v>
      </c>
      <c r="BL248" t="s">
        <v>177</v>
      </c>
      <c r="BM248">
        <v>0.85239999999999994</v>
      </c>
      <c r="BN248" t="s">
        <v>69</v>
      </c>
      <c r="BO248" t="s">
        <v>180</v>
      </c>
      <c r="BP248">
        <v>432.416</v>
      </c>
    </row>
    <row r="249" spans="1:68" ht="16.5">
      <c r="A249" s="126" t="str">
        <f t="shared" ref="A249:A253" si="123">BF249</f>
        <v>동화운수</v>
      </c>
      <c r="B249" s="127" t="str">
        <f t="shared" si="106"/>
        <v>홍대석</v>
      </c>
      <c r="C249" s="128" t="str">
        <f t="shared" ref="C249:C253" si="124">BN249</f>
        <v>C</v>
      </c>
      <c r="D249" s="129">
        <f t="shared" ref="D249:D253" si="125">BM249</f>
        <v>0.87217391304347824</v>
      </c>
      <c r="E249" s="130">
        <f t="shared" ref="E249:E253" si="126">U249</f>
        <v>9276</v>
      </c>
      <c r="F249" s="131" t="str">
        <f t="shared" ref="F249:F253" si="127">BG249</f>
        <v>45</v>
      </c>
      <c r="G249" s="132" t="str">
        <f t="shared" ref="G249:G253" si="128">BK249</f>
        <v>70바1934</v>
      </c>
      <c r="H249" s="133">
        <f t="shared" ref="H249:H253" si="129">BJ249</f>
        <v>1</v>
      </c>
      <c r="I249" s="134">
        <f t="shared" ref="I249:I253" si="130">BP249</f>
        <v>2320.0839999999998</v>
      </c>
      <c r="J249" s="135">
        <f t="shared" ref="J249:J253" si="131">AB249/AA249</f>
        <v>9.7577066616773515E-3</v>
      </c>
      <c r="K249" s="135">
        <f t="shared" ref="K249:K253" si="132">AC249/AA249</f>
        <v>0.33763808373872572</v>
      </c>
      <c r="L249" s="135">
        <f t="shared" ref="L249:L253" si="133">AD249/I249</f>
        <v>0.21981962722039375</v>
      </c>
      <c r="M249" s="136">
        <f t="shared" ref="M249:M253" si="134">Z249</f>
        <v>14.701000000000001</v>
      </c>
      <c r="N249" s="137">
        <f t="shared" ref="N249:N253" si="135">AE249*100/W249</f>
        <v>4.3101887690273288E-2</v>
      </c>
      <c r="O249" s="137">
        <f t="shared" ref="O249:O253" si="136">AF249*100/W249</f>
        <v>34.266000713767262</v>
      </c>
      <c r="P249" s="232">
        <f t="shared" ref="P249:P253" si="137">AK249</f>
        <v>4</v>
      </c>
      <c r="Q249" s="233">
        <f t="shared" ref="Q249:Q253" si="138">AE249</f>
        <v>1</v>
      </c>
      <c r="R249" s="233">
        <f t="shared" ref="R249:R253" si="139">AF249</f>
        <v>795</v>
      </c>
      <c r="T249">
        <v>507</v>
      </c>
      <c r="U249">
        <v>9276</v>
      </c>
      <c r="V249" t="s">
        <v>719</v>
      </c>
      <c r="W249">
        <v>2320.0839999999998</v>
      </c>
      <c r="X249">
        <v>1156.779</v>
      </c>
      <c r="Y249">
        <v>2.0059999999999998</v>
      </c>
      <c r="Z249">
        <v>14.701000000000001</v>
      </c>
      <c r="AA249">
        <v>142.10634200000001</v>
      </c>
      <c r="AB249">
        <v>1.3866320000000001</v>
      </c>
      <c r="AC249">
        <v>47.980513000000002</v>
      </c>
      <c r="AD249" s="1">
        <v>510</v>
      </c>
      <c r="AE249">
        <v>1</v>
      </c>
      <c r="AF249">
        <v>795</v>
      </c>
      <c r="AG249">
        <v>68</v>
      </c>
      <c r="AH249">
        <v>16.326392999999999</v>
      </c>
      <c r="AI249">
        <v>123.7</v>
      </c>
      <c r="AJ249">
        <v>0</v>
      </c>
      <c r="AK249">
        <v>4</v>
      </c>
      <c r="AL249">
        <v>1067</v>
      </c>
      <c r="AM249" t="s">
        <v>720</v>
      </c>
      <c r="AN249" t="s">
        <v>1163</v>
      </c>
      <c r="AO249">
        <v>2320.0839999999998</v>
      </c>
      <c r="AR249" t="s">
        <v>118</v>
      </c>
      <c r="AS249" t="s">
        <v>122</v>
      </c>
      <c r="AT249" t="s">
        <v>293</v>
      </c>
      <c r="AU249" t="s">
        <v>719</v>
      </c>
      <c r="AV249" t="s">
        <v>48</v>
      </c>
      <c r="AW249">
        <v>1</v>
      </c>
      <c r="BB249">
        <v>0.87217391304347824</v>
      </c>
      <c r="BC249" t="s">
        <v>69</v>
      </c>
      <c r="BF249" t="s">
        <v>118</v>
      </c>
      <c r="BG249" t="s">
        <v>122</v>
      </c>
      <c r="BH249" t="s">
        <v>719</v>
      </c>
      <c r="BI249">
        <v>9276</v>
      </c>
      <c r="BJ249">
        <v>1</v>
      </c>
      <c r="BK249" t="s">
        <v>293</v>
      </c>
      <c r="BL249" t="s">
        <v>177</v>
      </c>
      <c r="BM249">
        <v>0.87217391304347824</v>
      </c>
      <c r="BN249" t="s">
        <v>69</v>
      </c>
      <c r="BO249" t="s">
        <v>180</v>
      </c>
      <c r="BP249">
        <v>2320.0839999999998</v>
      </c>
    </row>
    <row r="250" spans="1:68" ht="16.5">
      <c r="A250" s="109" t="str">
        <f t="shared" si="123"/>
        <v>동화운수</v>
      </c>
      <c r="B250" s="110" t="str">
        <f t="shared" si="106"/>
        <v>홍순태</v>
      </c>
      <c r="C250" s="111" t="str">
        <f t="shared" si="124"/>
        <v>D</v>
      </c>
      <c r="D250" s="112">
        <f t="shared" si="125"/>
        <v>0.81318181818181812</v>
      </c>
      <c r="E250" s="113">
        <f t="shared" si="126"/>
        <v>1255</v>
      </c>
      <c r="F250" s="114" t="str">
        <f t="shared" si="127"/>
        <v>2</v>
      </c>
      <c r="G250" s="115" t="str">
        <f t="shared" si="128"/>
        <v>70바1916</v>
      </c>
      <c r="H250" s="116">
        <f t="shared" si="129"/>
        <v>1</v>
      </c>
      <c r="I250" s="117">
        <f t="shared" si="130"/>
        <v>4109.0159999999996</v>
      </c>
      <c r="J250" s="118">
        <f t="shared" si="131"/>
        <v>6.5620775198879872E-3</v>
      </c>
      <c r="K250" s="118">
        <f t="shared" si="132"/>
        <v>0.34904384586399173</v>
      </c>
      <c r="L250" s="118">
        <f t="shared" si="133"/>
        <v>0.16524637528790351</v>
      </c>
      <c r="M250" s="119">
        <f t="shared" si="134"/>
        <v>15.303000000000001</v>
      </c>
      <c r="N250" s="120">
        <f t="shared" si="135"/>
        <v>9.734690738609926E-2</v>
      </c>
      <c r="O250" s="120">
        <f t="shared" si="136"/>
        <v>26.088971179474601</v>
      </c>
      <c r="P250" s="234">
        <f t="shared" si="137"/>
        <v>0</v>
      </c>
      <c r="Q250" s="235">
        <f t="shared" si="138"/>
        <v>4</v>
      </c>
      <c r="R250" s="235">
        <f t="shared" si="139"/>
        <v>1072</v>
      </c>
      <c r="T250">
        <v>507</v>
      </c>
      <c r="U250">
        <v>1255</v>
      </c>
      <c r="V250" t="s">
        <v>755</v>
      </c>
      <c r="W250">
        <v>4109.0159999999996</v>
      </c>
      <c r="X250">
        <v>2297.386</v>
      </c>
      <c r="Y250">
        <v>1.7889999999999999</v>
      </c>
      <c r="Z250">
        <v>15.303000000000001</v>
      </c>
      <c r="AA250">
        <v>268.61767400000002</v>
      </c>
      <c r="AB250">
        <v>1.7626900000000001</v>
      </c>
      <c r="AC250">
        <v>93.759345999999994</v>
      </c>
      <c r="AD250" s="1">
        <v>679</v>
      </c>
      <c r="AE250">
        <v>4</v>
      </c>
      <c r="AF250">
        <v>1072</v>
      </c>
      <c r="AG250">
        <v>74</v>
      </c>
      <c r="AH250">
        <v>15.296893000000001</v>
      </c>
      <c r="AI250">
        <v>926.4</v>
      </c>
      <c r="AJ250">
        <v>0</v>
      </c>
      <c r="AK250">
        <v>0</v>
      </c>
      <c r="AL250">
        <v>0</v>
      </c>
      <c r="AM250" t="s">
        <v>756</v>
      </c>
      <c r="AN250" t="s">
        <v>1164</v>
      </c>
      <c r="AO250">
        <v>4109.0159999999996</v>
      </c>
      <c r="AR250" t="s">
        <v>118</v>
      </c>
      <c r="AS250" t="s">
        <v>120</v>
      </c>
      <c r="AT250" t="s">
        <v>241</v>
      </c>
      <c r="AU250" t="s">
        <v>755</v>
      </c>
      <c r="AV250" t="s">
        <v>48</v>
      </c>
      <c r="AW250">
        <v>1</v>
      </c>
      <c r="BB250">
        <v>0.81318181818181812</v>
      </c>
      <c r="BC250" t="s">
        <v>67</v>
      </c>
      <c r="BF250" t="s">
        <v>118</v>
      </c>
      <c r="BG250" t="s">
        <v>120</v>
      </c>
      <c r="BH250" t="s">
        <v>755</v>
      </c>
      <c r="BI250">
        <v>1255</v>
      </c>
      <c r="BJ250">
        <v>1</v>
      </c>
      <c r="BK250" t="s">
        <v>241</v>
      </c>
      <c r="BL250" t="s">
        <v>177</v>
      </c>
      <c r="BM250">
        <v>0.81318181818181812</v>
      </c>
      <c r="BN250" t="s">
        <v>67</v>
      </c>
      <c r="BO250" t="s">
        <v>182</v>
      </c>
      <c r="BP250">
        <v>4109.0159999999996</v>
      </c>
    </row>
    <row r="251" spans="1:68" ht="16.5">
      <c r="A251" s="126" t="str">
        <f t="shared" si="123"/>
        <v>동화운수</v>
      </c>
      <c r="B251" s="127" t="str">
        <f t="shared" si="106"/>
        <v>황석주</v>
      </c>
      <c r="C251" s="128" t="str">
        <f t="shared" si="124"/>
        <v>F</v>
      </c>
      <c r="D251" s="129">
        <f t="shared" si="125"/>
        <v>0.76666666666666672</v>
      </c>
      <c r="E251" s="130">
        <f t="shared" si="126"/>
        <v>2988</v>
      </c>
      <c r="F251" s="131" t="str">
        <f t="shared" si="127"/>
        <v>45</v>
      </c>
      <c r="G251" s="132" t="str">
        <f t="shared" si="128"/>
        <v>70바1889</v>
      </c>
      <c r="H251" s="133">
        <f t="shared" si="129"/>
        <v>1</v>
      </c>
      <c r="I251" s="134">
        <f t="shared" si="130"/>
        <v>1701.6010000000001</v>
      </c>
      <c r="J251" s="135">
        <f t="shared" si="131"/>
        <v>1.0466053470937455E-2</v>
      </c>
      <c r="K251" s="135">
        <f t="shared" si="132"/>
        <v>0.35372169096384298</v>
      </c>
      <c r="L251" s="135">
        <f t="shared" si="133"/>
        <v>3.3497864658048507E-2</v>
      </c>
      <c r="M251" s="136">
        <f t="shared" si="134"/>
        <v>16.04</v>
      </c>
      <c r="N251" s="137">
        <f t="shared" si="135"/>
        <v>0</v>
      </c>
      <c r="O251" s="137">
        <f t="shared" si="136"/>
        <v>51.774769760948658</v>
      </c>
      <c r="P251" s="232">
        <f t="shared" si="137"/>
        <v>1</v>
      </c>
      <c r="Q251" s="233">
        <f t="shared" si="138"/>
        <v>0</v>
      </c>
      <c r="R251" s="233">
        <f t="shared" si="139"/>
        <v>881</v>
      </c>
      <c r="T251">
        <v>507</v>
      </c>
      <c r="U251">
        <v>2988</v>
      </c>
      <c r="V251" t="s">
        <v>721</v>
      </c>
      <c r="W251">
        <v>1701.6010000000001</v>
      </c>
      <c r="X251">
        <v>924.53499999999997</v>
      </c>
      <c r="Y251">
        <v>1.84</v>
      </c>
      <c r="Z251">
        <v>16.04</v>
      </c>
      <c r="AA251">
        <v>106.02802699999999</v>
      </c>
      <c r="AB251">
        <v>1.1096950000000001</v>
      </c>
      <c r="AC251">
        <v>37.504413</v>
      </c>
      <c r="AD251" s="1">
        <v>57</v>
      </c>
      <c r="AE251">
        <v>0</v>
      </c>
      <c r="AF251">
        <v>881</v>
      </c>
      <c r="AG251">
        <v>73</v>
      </c>
      <c r="AH251">
        <v>16.048596</v>
      </c>
      <c r="AI251">
        <v>90.8</v>
      </c>
      <c r="AJ251">
        <v>0</v>
      </c>
      <c r="AK251">
        <v>1</v>
      </c>
      <c r="AL251">
        <v>2</v>
      </c>
      <c r="AM251" t="s">
        <v>722</v>
      </c>
      <c r="AN251" t="s">
        <v>1165</v>
      </c>
      <c r="AO251">
        <v>1701.6010000000001</v>
      </c>
      <c r="AR251" t="s">
        <v>118</v>
      </c>
      <c r="AS251" t="s">
        <v>122</v>
      </c>
      <c r="AT251" t="s">
        <v>286</v>
      </c>
      <c r="AU251" t="s">
        <v>721</v>
      </c>
      <c r="AV251" t="s">
        <v>48</v>
      </c>
      <c r="AW251">
        <v>1</v>
      </c>
      <c r="BB251">
        <v>0.76666666666666672</v>
      </c>
      <c r="BC251" t="s">
        <v>70</v>
      </c>
      <c r="BF251" t="s">
        <v>118</v>
      </c>
      <c r="BG251" t="s">
        <v>122</v>
      </c>
      <c r="BH251" t="s">
        <v>721</v>
      </c>
      <c r="BI251">
        <v>2988</v>
      </c>
      <c r="BJ251">
        <v>1</v>
      </c>
      <c r="BK251" t="s">
        <v>286</v>
      </c>
      <c r="BL251" t="s">
        <v>177</v>
      </c>
      <c r="BM251">
        <v>0.76666666666666672</v>
      </c>
      <c r="BN251" t="s">
        <v>70</v>
      </c>
      <c r="BO251" t="s">
        <v>191</v>
      </c>
      <c r="BP251">
        <v>1701.6010000000001</v>
      </c>
    </row>
    <row r="252" spans="1:68" ht="16.5">
      <c r="A252" s="109" t="str">
        <f t="shared" si="123"/>
        <v>동화운수</v>
      </c>
      <c r="B252" s="110" t="str">
        <f t="shared" si="106"/>
        <v>황인화</v>
      </c>
      <c r="C252" s="111" t="str">
        <f t="shared" si="124"/>
        <v>D</v>
      </c>
      <c r="D252" s="112">
        <f t="shared" si="125"/>
        <v>0.83166666666666667</v>
      </c>
      <c r="E252" s="113">
        <f t="shared" si="126"/>
        <v>4646</v>
      </c>
      <c r="F252" s="114" t="str">
        <f t="shared" si="127"/>
        <v>2</v>
      </c>
      <c r="G252" s="115" t="str">
        <f t="shared" si="128"/>
        <v>70바1845</v>
      </c>
      <c r="H252" s="116">
        <f t="shared" si="129"/>
        <v>1</v>
      </c>
      <c r="I252" s="117">
        <f t="shared" si="130"/>
        <v>3846.5680000000002</v>
      </c>
      <c r="J252" s="118">
        <f t="shared" si="131"/>
        <v>8.5592686097668517E-3</v>
      </c>
      <c r="K252" s="118">
        <f t="shared" si="132"/>
        <v>0.35639429509334503</v>
      </c>
      <c r="L252" s="118">
        <f t="shared" si="133"/>
        <v>0.15624317573483687</v>
      </c>
      <c r="M252" s="119">
        <f t="shared" si="134"/>
        <v>12.496</v>
      </c>
      <c r="N252" s="120">
        <f t="shared" si="135"/>
        <v>0</v>
      </c>
      <c r="O252" s="120">
        <f t="shared" si="136"/>
        <v>3.116352122859066</v>
      </c>
      <c r="P252" s="234">
        <f t="shared" si="137"/>
        <v>0</v>
      </c>
      <c r="Q252" s="235">
        <f t="shared" si="138"/>
        <v>0</v>
      </c>
      <c r="R252" s="235">
        <f t="shared" si="139"/>
        <v>120</v>
      </c>
      <c r="T252">
        <v>507</v>
      </c>
      <c r="U252">
        <v>4646</v>
      </c>
      <c r="V252" t="s">
        <v>723</v>
      </c>
      <c r="W252">
        <v>3850.6559999999999</v>
      </c>
      <c r="X252">
        <v>1928.9780000000001</v>
      </c>
      <c r="Y252">
        <v>1.996</v>
      </c>
      <c r="Z252">
        <v>12.496</v>
      </c>
      <c r="AA252">
        <v>261.75881399999997</v>
      </c>
      <c r="AB252">
        <v>2.2404639999999998</v>
      </c>
      <c r="AC252">
        <v>93.289348000000004</v>
      </c>
      <c r="AD252" s="1">
        <v>601</v>
      </c>
      <c r="AE252">
        <v>0</v>
      </c>
      <c r="AF252">
        <v>120</v>
      </c>
      <c r="AG252">
        <v>67</v>
      </c>
      <c r="AH252">
        <v>14.710702</v>
      </c>
      <c r="AI252">
        <v>142.6</v>
      </c>
      <c r="AJ252">
        <v>0</v>
      </c>
      <c r="AK252">
        <v>0</v>
      </c>
      <c r="AL252">
        <v>0</v>
      </c>
      <c r="AM252" t="s">
        <v>724</v>
      </c>
      <c r="AN252" t="s">
        <v>1166</v>
      </c>
      <c r="AO252">
        <v>3846.5680000000002</v>
      </c>
      <c r="AR252" t="s">
        <v>118</v>
      </c>
      <c r="AS252" t="s">
        <v>120</v>
      </c>
      <c r="AT252" t="s">
        <v>221</v>
      </c>
      <c r="AU252" t="s">
        <v>723</v>
      </c>
      <c r="AV252" t="s">
        <v>48</v>
      </c>
      <c r="AW252">
        <v>1</v>
      </c>
      <c r="BB252">
        <v>0.83166666666666667</v>
      </c>
      <c r="BC252" t="s">
        <v>67</v>
      </c>
      <c r="BF252" t="s">
        <v>118</v>
      </c>
      <c r="BG252" t="s">
        <v>120</v>
      </c>
      <c r="BH252" t="s">
        <v>723</v>
      </c>
      <c r="BI252">
        <v>4646</v>
      </c>
      <c r="BJ252">
        <v>1</v>
      </c>
      <c r="BK252" t="s">
        <v>221</v>
      </c>
      <c r="BL252" t="s">
        <v>177</v>
      </c>
      <c r="BM252">
        <v>0.83166666666666667</v>
      </c>
      <c r="BN252" t="s">
        <v>67</v>
      </c>
      <c r="BO252" t="s">
        <v>182</v>
      </c>
      <c r="BP252">
        <v>3846.5680000000002</v>
      </c>
    </row>
    <row r="253" spans="1:68" ht="16.5">
      <c r="A253" s="126" t="str">
        <f t="shared" si="123"/>
        <v>동화운수</v>
      </c>
      <c r="B253" s="127" t="str">
        <f t="shared" si="106"/>
        <v>황중하</v>
      </c>
      <c r="C253" s="128" t="str">
        <f t="shared" si="124"/>
        <v>F</v>
      </c>
      <c r="D253" s="129">
        <f t="shared" si="125"/>
        <v>0.78280000000000005</v>
      </c>
      <c r="E253" s="130">
        <f t="shared" si="126"/>
        <v>3809</v>
      </c>
      <c r="F253" s="131" t="str">
        <f t="shared" si="127"/>
        <v>45</v>
      </c>
      <c r="G253" s="132" t="str">
        <f t="shared" si="128"/>
        <v>70바1842</v>
      </c>
      <c r="H253" s="133">
        <f t="shared" si="129"/>
        <v>1</v>
      </c>
      <c r="I253" s="134">
        <f t="shared" si="130"/>
        <v>1908.0329999999999</v>
      </c>
      <c r="J253" s="135">
        <f t="shared" si="131"/>
        <v>1.2039215763431647E-2</v>
      </c>
      <c r="K253" s="135">
        <f t="shared" si="132"/>
        <v>0.35737591612449521</v>
      </c>
      <c r="L253" s="135">
        <f t="shared" si="133"/>
        <v>0.19548928136987151</v>
      </c>
      <c r="M253" s="136">
        <f t="shared" si="134"/>
        <v>14.117000000000001</v>
      </c>
      <c r="N253" s="137">
        <f t="shared" si="135"/>
        <v>0</v>
      </c>
      <c r="O253" s="137">
        <f t="shared" si="136"/>
        <v>14.465158621470383</v>
      </c>
      <c r="P253" s="232">
        <f t="shared" si="137"/>
        <v>0</v>
      </c>
      <c r="Q253" s="233">
        <f t="shared" si="138"/>
        <v>0</v>
      </c>
      <c r="R253" s="233">
        <f t="shared" si="139"/>
        <v>276</v>
      </c>
      <c r="T253">
        <v>507</v>
      </c>
      <c r="U253">
        <v>3809</v>
      </c>
      <c r="V253" t="s">
        <v>725</v>
      </c>
      <c r="W253">
        <v>1908.0329999999999</v>
      </c>
      <c r="X253">
        <v>975.01199999999994</v>
      </c>
      <c r="Y253">
        <v>1.9570000000000001</v>
      </c>
      <c r="Z253">
        <v>14.117000000000001</v>
      </c>
      <c r="AA253">
        <v>122.998294</v>
      </c>
      <c r="AB253">
        <v>1.4808030000000001</v>
      </c>
      <c r="AC253">
        <v>43.956628000000002</v>
      </c>
      <c r="AD253" s="1">
        <v>373</v>
      </c>
      <c r="AE253">
        <v>0</v>
      </c>
      <c r="AF253">
        <v>276</v>
      </c>
      <c r="AG253">
        <v>72</v>
      </c>
      <c r="AH253">
        <v>15.512677999999999</v>
      </c>
      <c r="AI253">
        <v>116.7</v>
      </c>
      <c r="AJ253">
        <v>0</v>
      </c>
      <c r="AK253">
        <v>0</v>
      </c>
      <c r="AL253">
        <v>0</v>
      </c>
      <c r="AM253" t="s">
        <v>726</v>
      </c>
      <c r="AN253" t="s">
        <v>1167</v>
      </c>
      <c r="AO253">
        <v>1908.0329999999999</v>
      </c>
      <c r="AR253" t="s">
        <v>118</v>
      </c>
      <c r="AS253" t="s">
        <v>122</v>
      </c>
      <c r="AT253" t="s">
        <v>272</v>
      </c>
      <c r="AU253" t="s">
        <v>725</v>
      </c>
      <c r="AV253" t="s">
        <v>48</v>
      </c>
      <c r="AW253">
        <v>1</v>
      </c>
      <c r="BB253">
        <v>0.78280000000000005</v>
      </c>
      <c r="BC253" t="s">
        <v>70</v>
      </c>
      <c r="BF253" t="s">
        <v>118</v>
      </c>
      <c r="BG253" t="s">
        <v>122</v>
      </c>
      <c r="BH253" t="s">
        <v>725</v>
      </c>
      <c r="BI253">
        <v>3809</v>
      </c>
      <c r="BJ253">
        <v>1</v>
      </c>
      <c r="BK253" t="s">
        <v>272</v>
      </c>
      <c r="BL253" t="s">
        <v>177</v>
      </c>
      <c r="BM253">
        <v>0.78280000000000005</v>
      </c>
      <c r="BN253" t="s">
        <v>70</v>
      </c>
      <c r="BO253" t="s">
        <v>191</v>
      </c>
      <c r="BP253">
        <v>1908.0329999999999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253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195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1168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36" t="s">
        <v>1169</v>
      </c>
      <c r="B4" s="35"/>
      <c r="C4" s="102"/>
      <c r="D4" s="106"/>
      <c r="E4" s="11"/>
      <c r="F4" s="8"/>
      <c r="H4" s="11"/>
    </row>
    <row r="5" spans="1:18" ht="26.25">
      <c r="A5" s="172" t="s">
        <v>1170</v>
      </c>
    </row>
    <row r="6" spans="1:18" ht="17.25">
      <c r="A6" s="173" t="s">
        <v>1171</v>
      </c>
    </row>
    <row r="7" spans="1:18" ht="17.25">
      <c r="A7" s="173"/>
    </row>
    <row r="8" spans="1:18" ht="17.25">
      <c r="A8" s="175" t="s">
        <v>195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</row>
    <row r="9" spans="1:18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</row>
    <row r="10" spans="1:18">
      <c r="A10" s="176" t="s">
        <v>1172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</row>
    <row r="13" spans="1:18" ht="37.5" customHeight="1">
      <c r="A13" s="259" t="s">
        <v>0</v>
      </c>
      <c r="B13" s="260" t="s">
        <v>74</v>
      </c>
      <c r="C13" s="261" t="s">
        <v>65</v>
      </c>
      <c r="D13" s="261" t="s">
        <v>161</v>
      </c>
      <c r="E13" s="262" t="s">
        <v>147</v>
      </c>
      <c r="F13" s="260" t="s">
        <v>152</v>
      </c>
      <c r="G13" s="262" t="s">
        <v>150</v>
      </c>
      <c r="H13" s="262" t="s">
        <v>154</v>
      </c>
      <c r="I13" s="263" t="s">
        <v>156</v>
      </c>
      <c r="J13" s="262" t="s">
        <v>11</v>
      </c>
      <c r="K13" s="262" t="s">
        <v>12</v>
      </c>
      <c r="L13" s="262" t="s">
        <v>13</v>
      </c>
      <c r="M13" s="262" t="s">
        <v>105</v>
      </c>
      <c r="N13" s="262" t="s">
        <v>6</v>
      </c>
      <c r="O13" s="262" t="s">
        <v>7</v>
      </c>
      <c r="P13" s="262" t="s">
        <v>183</v>
      </c>
      <c r="Q13" s="264" t="s">
        <v>185</v>
      </c>
      <c r="R13" s="264" t="s">
        <v>186</v>
      </c>
    </row>
    <row r="14" spans="1:18" ht="16.5">
      <c r="A14" s="265" t="s">
        <v>118</v>
      </c>
      <c r="B14" s="266">
        <v>602</v>
      </c>
      <c r="C14" s="267" t="s">
        <v>70</v>
      </c>
      <c r="D14" s="268">
        <v>0.77088107209993562</v>
      </c>
      <c r="E14" s="269">
        <v>602</v>
      </c>
      <c r="F14" s="270" t="s">
        <v>119</v>
      </c>
      <c r="G14" s="278" t="s">
        <v>206</v>
      </c>
      <c r="H14" s="271">
        <v>17</v>
      </c>
      <c r="I14" s="272">
        <v>3290.5329999999999</v>
      </c>
      <c r="J14" s="273">
        <v>2.4584068041610837E-2</v>
      </c>
      <c r="K14" s="273">
        <v>0.37472165668355389</v>
      </c>
      <c r="L14" s="273">
        <v>0.15833301170357508</v>
      </c>
      <c r="M14" s="274">
        <v>16.922999999999998</v>
      </c>
      <c r="N14" s="275">
        <v>0</v>
      </c>
      <c r="O14" s="275">
        <v>22.184855766527793</v>
      </c>
      <c r="P14" s="276">
        <v>64</v>
      </c>
      <c r="Q14" s="277">
        <v>0</v>
      </c>
      <c r="R14" s="277">
        <v>730</v>
      </c>
    </row>
    <row r="15" spans="1:18" ht="16.5">
      <c r="A15" s="265" t="s">
        <v>118</v>
      </c>
      <c r="B15" s="266">
        <v>2285</v>
      </c>
      <c r="C15" s="267" t="s">
        <v>70</v>
      </c>
      <c r="D15" s="268">
        <v>0.70208333333333339</v>
      </c>
      <c r="E15" s="269">
        <v>2285</v>
      </c>
      <c r="F15" s="270" t="s">
        <v>120</v>
      </c>
      <c r="G15" s="278" t="s">
        <v>217</v>
      </c>
      <c r="H15" s="271">
        <v>1</v>
      </c>
      <c r="I15" s="272">
        <v>822.39400000000001</v>
      </c>
      <c r="J15" s="273">
        <v>2.8795097279169811E-2</v>
      </c>
      <c r="K15" s="273">
        <v>0.37795011342650842</v>
      </c>
      <c r="L15" s="273">
        <v>0.17266662937715985</v>
      </c>
      <c r="M15" s="274">
        <v>13.951000000000001</v>
      </c>
      <c r="N15" s="275">
        <v>0</v>
      </c>
      <c r="O15" s="275">
        <v>10.214082301184105</v>
      </c>
      <c r="P15" s="276">
        <v>10</v>
      </c>
      <c r="Q15" s="277">
        <v>0</v>
      </c>
      <c r="R15" s="277">
        <v>84</v>
      </c>
    </row>
    <row r="16" spans="1:18" ht="16.5">
      <c r="A16" s="265" t="s">
        <v>118</v>
      </c>
      <c r="B16" s="266">
        <v>3421</v>
      </c>
      <c r="C16" s="267" t="s">
        <v>67</v>
      </c>
      <c r="D16" s="268">
        <v>0.80962453813247992</v>
      </c>
      <c r="E16" s="269">
        <v>3421</v>
      </c>
      <c r="F16" s="270" t="s">
        <v>122</v>
      </c>
      <c r="G16" s="278" t="s">
        <v>297</v>
      </c>
      <c r="H16" s="271">
        <v>16</v>
      </c>
      <c r="I16" s="272">
        <v>2988.8230000000003</v>
      </c>
      <c r="J16" s="273">
        <v>7.7071535895190668E-3</v>
      </c>
      <c r="K16" s="273">
        <v>0.36522154672364165</v>
      </c>
      <c r="L16" s="273">
        <v>0.19405632250554819</v>
      </c>
      <c r="M16" s="274">
        <v>14.739000000000001</v>
      </c>
      <c r="N16" s="275">
        <v>0.10037395991666284</v>
      </c>
      <c r="O16" s="275">
        <v>12.814408882693956</v>
      </c>
      <c r="P16" s="276">
        <v>2</v>
      </c>
      <c r="Q16" s="277">
        <v>3</v>
      </c>
      <c r="R16" s="277">
        <v>383</v>
      </c>
    </row>
    <row r="17" spans="1:18" ht="16.5">
      <c r="A17" s="265" t="s">
        <v>118</v>
      </c>
      <c r="B17" s="266">
        <v>4779</v>
      </c>
      <c r="C17" s="267" t="s">
        <v>70</v>
      </c>
      <c r="D17" s="268">
        <v>0.72987754375778624</v>
      </c>
      <c r="E17" s="269">
        <v>4779</v>
      </c>
      <c r="F17" s="270" t="s">
        <v>122</v>
      </c>
      <c r="G17" s="278" t="s">
        <v>268</v>
      </c>
      <c r="H17" s="271">
        <v>5</v>
      </c>
      <c r="I17" s="272">
        <v>1515.924</v>
      </c>
      <c r="J17" s="273">
        <v>1.2723819409821239E-2</v>
      </c>
      <c r="K17" s="273">
        <v>0.32449245204502075</v>
      </c>
      <c r="L17" s="273">
        <v>0.23867497021440426</v>
      </c>
      <c r="M17" s="274">
        <v>17.643000000000001</v>
      </c>
      <c r="N17" s="275">
        <v>0</v>
      </c>
      <c r="O17" s="275">
        <v>17.547053810085465</v>
      </c>
      <c r="P17" s="276">
        <v>0</v>
      </c>
      <c r="Q17" s="277">
        <v>0</v>
      </c>
      <c r="R17" s="277">
        <v>274</v>
      </c>
    </row>
    <row r="18" spans="1:18" ht="16.5">
      <c r="A18" s="265" t="s">
        <v>118</v>
      </c>
      <c r="B18" s="266" t="s">
        <v>310</v>
      </c>
      <c r="C18" s="267" t="s">
        <v>67</v>
      </c>
      <c r="D18" s="268">
        <v>0.83818181818181814</v>
      </c>
      <c r="E18" s="269">
        <v>5726</v>
      </c>
      <c r="F18" s="270" t="s">
        <v>120</v>
      </c>
      <c r="G18" s="278" t="s">
        <v>244</v>
      </c>
      <c r="H18" s="271">
        <v>1</v>
      </c>
      <c r="I18" s="272">
        <v>2149.018</v>
      </c>
      <c r="J18" s="273">
        <v>7.1719904792431561E-3</v>
      </c>
      <c r="K18" s="273">
        <v>0.36327970105181584</v>
      </c>
      <c r="L18" s="273">
        <v>0.15629755008187232</v>
      </c>
      <c r="M18" s="274">
        <v>16.870999999999999</v>
      </c>
      <c r="N18" s="275">
        <v>0.74452610448120959</v>
      </c>
      <c r="O18" s="275">
        <v>41.693461850947735</v>
      </c>
      <c r="P18" s="276">
        <v>0</v>
      </c>
      <c r="Q18" s="277">
        <v>16</v>
      </c>
      <c r="R18" s="277">
        <v>914</v>
      </c>
    </row>
    <row r="19" spans="1:18" ht="16.5">
      <c r="A19" s="265" t="s">
        <v>118</v>
      </c>
      <c r="B19" s="266" t="s">
        <v>806</v>
      </c>
      <c r="C19" s="267" t="s">
        <v>67</v>
      </c>
      <c r="D19" s="268">
        <v>0.83960000000000012</v>
      </c>
      <c r="E19" s="269">
        <v>3898</v>
      </c>
      <c r="F19" s="270" t="s">
        <v>119</v>
      </c>
      <c r="G19" s="278" t="s">
        <v>798</v>
      </c>
      <c r="H19" s="271">
        <v>1</v>
      </c>
      <c r="I19" s="272">
        <v>1038.73</v>
      </c>
      <c r="J19" s="273">
        <v>1.527611921221618E-2</v>
      </c>
      <c r="K19" s="273">
        <v>0.34613992979071262</v>
      </c>
      <c r="L19" s="273">
        <v>0.10493583510633177</v>
      </c>
      <c r="M19" s="274">
        <v>12.228</v>
      </c>
      <c r="N19" s="275">
        <v>0.4813570417721641</v>
      </c>
      <c r="O19" s="275">
        <v>19.639367304304294</v>
      </c>
      <c r="P19" s="276">
        <v>1</v>
      </c>
      <c r="Q19" s="277">
        <v>5</v>
      </c>
      <c r="R19" s="277">
        <v>204</v>
      </c>
    </row>
    <row r="20" spans="1:18" ht="16.5">
      <c r="A20" s="265" t="s">
        <v>118</v>
      </c>
      <c r="B20" s="266" t="s">
        <v>318</v>
      </c>
      <c r="C20" s="267" t="s">
        <v>67</v>
      </c>
      <c r="D20" s="268">
        <v>0.80947081909222063</v>
      </c>
      <c r="E20" s="269">
        <v>2458</v>
      </c>
      <c r="F20" s="270" t="s">
        <v>120</v>
      </c>
      <c r="G20" s="278" t="s">
        <v>217</v>
      </c>
      <c r="H20" s="271">
        <v>8</v>
      </c>
      <c r="I20" s="272">
        <v>2266.953</v>
      </c>
      <c r="J20" s="273">
        <v>1.4774653939509464E-2</v>
      </c>
      <c r="K20" s="273">
        <v>0.35488902845718423</v>
      </c>
      <c r="L20" s="273">
        <v>0.11777923935785171</v>
      </c>
      <c r="M20" s="274">
        <v>15.138</v>
      </c>
      <c r="N20" s="275">
        <v>8.8224149331724122E-2</v>
      </c>
      <c r="O20" s="275">
        <v>18.085950613003448</v>
      </c>
      <c r="P20" s="276">
        <v>2</v>
      </c>
      <c r="Q20" s="277">
        <v>2</v>
      </c>
      <c r="R20" s="277">
        <v>410</v>
      </c>
    </row>
    <row r="21" spans="1:18" ht="16.5">
      <c r="A21" s="265" t="s">
        <v>118</v>
      </c>
      <c r="B21" s="266" t="s">
        <v>320</v>
      </c>
      <c r="C21" s="267" t="s">
        <v>67</v>
      </c>
      <c r="D21" s="268">
        <v>0.84304146148638004</v>
      </c>
      <c r="E21" s="269">
        <v>8471</v>
      </c>
      <c r="F21" s="270" t="s">
        <v>122</v>
      </c>
      <c r="G21" s="278" t="s">
        <v>278</v>
      </c>
      <c r="H21" s="271">
        <v>3</v>
      </c>
      <c r="I21" s="272">
        <v>2628.8209999999999</v>
      </c>
      <c r="J21" s="273">
        <v>4.1068948352384381E-3</v>
      </c>
      <c r="K21" s="273">
        <v>0.33664438748852221</v>
      </c>
      <c r="L21" s="273">
        <v>0.15330066215995689</v>
      </c>
      <c r="M21" s="274">
        <v>13.968</v>
      </c>
      <c r="N21" s="275">
        <v>7.6079733081864456E-2</v>
      </c>
      <c r="O21" s="275">
        <v>4.2985049191253415</v>
      </c>
      <c r="P21" s="276">
        <v>0</v>
      </c>
      <c r="Q21" s="277">
        <v>2</v>
      </c>
      <c r="R21" s="277">
        <v>113</v>
      </c>
    </row>
    <row r="22" spans="1:18" ht="16.5">
      <c r="A22" s="265" t="s">
        <v>118</v>
      </c>
      <c r="B22" s="266" t="s">
        <v>781</v>
      </c>
      <c r="C22" s="267" t="s">
        <v>70</v>
      </c>
      <c r="D22" s="268">
        <v>0.72460466126694623</v>
      </c>
      <c r="E22" s="269">
        <v>7276</v>
      </c>
      <c r="F22" s="270" t="s">
        <v>119</v>
      </c>
      <c r="G22" s="278" t="s">
        <v>801</v>
      </c>
      <c r="H22" s="271">
        <v>2</v>
      </c>
      <c r="I22" s="272">
        <v>2164.433</v>
      </c>
      <c r="J22" s="273">
        <v>8.7540009013366664E-3</v>
      </c>
      <c r="K22" s="273">
        <v>0.37895478561307872</v>
      </c>
      <c r="L22" s="273">
        <v>0.13490831086016522</v>
      </c>
      <c r="M22" s="274">
        <v>15.451000000000001</v>
      </c>
      <c r="N22" s="275">
        <v>1.1088354317273854</v>
      </c>
      <c r="O22" s="275">
        <v>5.4979756823149524</v>
      </c>
      <c r="P22" s="276">
        <v>30</v>
      </c>
      <c r="Q22" s="277">
        <v>24</v>
      </c>
      <c r="R22" s="277">
        <v>119</v>
      </c>
    </row>
    <row r="23" spans="1:18" ht="16.5">
      <c r="A23" s="265" t="s">
        <v>118</v>
      </c>
      <c r="B23" s="266" t="s">
        <v>808</v>
      </c>
      <c r="C23" s="267" t="s">
        <v>67</v>
      </c>
      <c r="D23" s="268">
        <v>0.80426322082289792</v>
      </c>
      <c r="E23" s="269">
        <v>2936</v>
      </c>
      <c r="F23" s="270" t="s">
        <v>120</v>
      </c>
      <c r="G23" s="278" t="s">
        <v>803</v>
      </c>
      <c r="H23" s="271">
        <v>3</v>
      </c>
      <c r="I23" s="272">
        <v>635.43200000000002</v>
      </c>
      <c r="J23" s="273">
        <v>2.3799734293094535E-3</v>
      </c>
      <c r="K23" s="273">
        <v>0.36751473770597398</v>
      </c>
      <c r="L23" s="273">
        <v>0.30687784058719109</v>
      </c>
      <c r="M23" s="274">
        <v>16.146000000000001</v>
      </c>
      <c r="N23" s="275">
        <v>0</v>
      </c>
      <c r="O23" s="275">
        <v>14.478339145652091</v>
      </c>
      <c r="P23" s="276">
        <v>0</v>
      </c>
      <c r="Q23" s="277">
        <v>0</v>
      </c>
      <c r="R23" s="277">
        <v>92</v>
      </c>
    </row>
    <row r="24" spans="1:18" ht="16.5">
      <c r="A24" s="265" t="s">
        <v>118</v>
      </c>
      <c r="B24" s="266" t="s">
        <v>324</v>
      </c>
      <c r="C24" s="267" t="s">
        <v>67</v>
      </c>
      <c r="D24" s="268">
        <v>0.8235736047215767</v>
      </c>
      <c r="E24" s="269">
        <v>2354</v>
      </c>
      <c r="F24" s="270" t="s">
        <v>119</v>
      </c>
      <c r="G24" s="278" t="s">
        <v>209</v>
      </c>
      <c r="H24" s="271">
        <v>6</v>
      </c>
      <c r="I24" s="272">
        <v>3258.9059999999999</v>
      </c>
      <c r="J24" s="273">
        <v>3.9734870667620929E-2</v>
      </c>
      <c r="K24" s="273">
        <v>0.36419389435139982</v>
      </c>
      <c r="L24" s="273">
        <v>0.15894904609092744</v>
      </c>
      <c r="M24" s="274">
        <v>14.180999999999999</v>
      </c>
      <c r="N24" s="275">
        <v>0</v>
      </c>
      <c r="O24" s="275">
        <v>1.3501463374518934</v>
      </c>
      <c r="P24" s="276">
        <v>18</v>
      </c>
      <c r="Q24" s="277">
        <v>0</v>
      </c>
      <c r="R24" s="277">
        <v>44</v>
      </c>
    </row>
    <row r="25" spans="1:18" ht="16.5">
      <c r="A25" s="265" t="s">
        <v>118</v>
      </c>
      <c r="B25" s="266" t="s">
        <v>326</v>
      </c>
      <c r="C25" s="267" t="s">
        <v>70</v>
      </c>
      <c r="D25" s="268">
        <v>0.77078777679344912</v>
      </c>
      <c r="E25" s="269">
        <v>7302</v>
      </c>
      <c r="F25" s="270" t="s">
        <v>123</v>
      </c>
      <c r="G25" s="278" t="s">
        <v>302</v>
      </c>
      <c r="H25" s="271">
        <v>2</v>
      </c>
      <c r="I25" s="272">
        <v>2293.607</v>
      </c>
      <c r="J25" s="273">
        <v>3.8212949564654361E-2</v>
      </c>
      <c r="K25" s="273">
        <v>0.36652317671763607</v>
      </c>
      <c r="L25" s="273">
        <v>0.25452584099224079</v>
      </c>
      <c r="M25" s="274">
        <v>16.257999999999999</v>
      </c>
      <c r="N25" s="275">
        <v>0.21799724189889549</v>
      </c>
      <c r="O25" s="275">
        <v>10.333069266007646</v>
      </c>
      <c r="P25" s="276">
        <v>6</v>
      </c>
      <c r="Q25" s="277">
        <v>5</v>
      </c>
      <c r="R25" s="277">
        <v>246</v>
      </c>
    </row>
    <row r="26" spans="1:18" ht="16.5" customHeight="1">
      <c r="A26" s="265" t="s">
        <v>118</v>
      </c>
      <c r="B26" s="266" t="s">
        <v>330</v>
      </c>
      <c r="C26" s="267" t="s">
        <v>70</v>
      </c>
      <c r="D26" s="268">
        <v>0.70874122193632016</v>
      </c>
      <c r="E26" s="269">
        <v>1608</v>
      </c>
      <c r="F26" s="270" t="s">
        <v>119</v>
      </c>
      <c r="G26" s="278" t="s">
        <v>210</v>
      </c>
      <c r="H26" s="271">
        <v>3</v>
      </c>
      <c r="I26" s="272">
        <v>4818.4140000000007</v>
      </c>
      <c r="J26" s="273">
        <v>5.6968031878928864E-3</v>
      </c>
      <c r="K26" s="273">
        <v>0.36335948940619489</v>
      </c>
      <c r="L26" s="273">
        <v>0.18595330330685575</v>
      </c>
      <c r="M26" s="274">
        <v>18.451000000000001</v>
      </c>
      <c r="N26" s="275">
        <v>0</v>
      </c>
      <c r="O26" s="275">
        <v>2.1998939900141412</v>
      </c>
      <c r="P26" s="276">
        <v>2</v>
      </c>
      <c r="Q26" s="277">
        <v>0</v>
      </c>
      <c r="R26" s="277">
        <v>106</v>
      </c>
    </row>
    <row r="27" spans="1:18" ht="16.5">
      <c r="A27" s="265" t="s">
        <v>118</v>
      </c>
      <c r="B27" s="266" t="s">
        <v>332</v>
      </c>
      <c r="C27" s="267" t="s">
        <v>70</v>
      </c>
      <c r="D27" s="268">
        <v>0.76130434782608691</v>
      </c>
      <c r="E27" s="269">
        <v>5614</v>
      </c>
      <c r="F27" s="270" t="s">
        <v>120</v>
      </c>
      <c r="G27" s="278" t="s">
        <v>236</v>
      </c>
      <c r="H27" s="271">
        <v>1</v>
      </c>
      <c r="I27" s="272">
        <v>2876.4340000000002</v>
      </c>
      <c r="J27" s="273">
        <v>1.5935040082344327E-2</v>
      </c>
      <c r="K27" s="273">
        <v>0.3512840974814449</v>
      </c>
      <c r="L27" s="273">
        <v>8.1698380703329188E-2</v>
      </c>
      <c r="M27" s="274">
        <v>16.164999999999999</v>
      </c>
      <c r="N27" s="275">
        <v>0</v>
      </c>
      <c r="O27" s="275">
        <v>18.773244927573515</v>
      </c>
      <c r="P27" s="276">
        <v>0</v>
      </c>
      <c r="Q27" s="277">
        <v>0</v>
      </c>
      <c r="R27" s="277">
        <v>540</v>
      </c>
    </row>
    <row r="28" spans="1:18" ht="16.5">
      <c r="A28" s="265" t="s">
        <v>118</v>
      </c>
      <c r="B28" s="266" t="s">
        <v>334</v>
      </c>
      <c r="C28" s="267" t="s">
        <v>67</v>
      </c>
      <c r="D28" s="268">
        <v>0.8219047619047618</v>
      </c>
      <c r="E28" s="269">
        <v>5815</v>
      </c>
      <c r="F28" s="270" t="s">
        <v>120</v>
      </c>
      <c r="G28" s="278" t="s">
        <v>225</v>
      </c>
      <c r="H28" s="271">
        <v>1</v>
      </c>
      <c r="I28" s="272">
        <v>3742.19</v>
      </c>
      <c r="J28" s="273">
        <v>4.1374153682537308E-2</v>
      </c>
      <c r="K28" s="273">
        <v>0.36802981123239087</v>
      </c>
      <c r="L28" s="273">
        <v>0.2487848024819691</v>
      </c>
      <c r="M28" s="274">
        <v>21.748000000000001</v>
      </c>
      <c r="N28" s="275">
        <v>0</v>
      </c>
      <c r="O28" s="275">
        <v>2.8860105980722519</v>
      </c>
      <c r="P28" s="276">
        <v>14</v>
      </c>
      <c r="Q28" s="277">
        <v>0</v>
      </c>
      <c r="R28" s="277">
        <v>108</v>
      </c>
    </row>
    <row r="29" spans="1:18" ht="16.5">
      <c r="A29" s="265" t="s">
        <v>118</v>
      </c>
      <c r="B29" s="266" t="s">
        <v>340</v>
      </c>
      <c r="C29" s="267" t="s">
        <v>70</v>
      </c>
      <c r="D29" s="268">
        <v>0.71208497899104861</v>
      </c>
      <c r="E29" s="269">
        <v>5681</v>
      </c>
      <c r="F29" s="270" t="s">
        <v>122</v>
      </c>
      <c r="G29" s="278" t="s">
        <v>804</v>
      </c>
      <c r="H29" s="271">
        <v>4</v>
      </c>
      <c r="I29" s="272">
        <v>1875.567</v>
      </c>
      <c r="J29" s="273">
        <v>5.5815493323583629E-3</v>
      </c>
      <c r="K29" s="273">
        <v>0.34478737952282246</v>
      </c>
      <c r="L29" s="273">
        <v>0.22713131549019577</v>
      </c>
      <c r="M29" s="274">
        <v>17.853000000000002</v>
      </c>
      <c r="N29" s="275">
        <v>0.37322047146276299</v>
      </c>
      <c r="O29" s="275">
        <v>17.381410528122963</v>
      </c>
      <c r="P29" s="276">
        <v>0</v>
      </c>
      <c r="Q29" s="277">
        <v>7</v>
      </c>
      <c r="R29" s="277">
        <v>326</v>
      </c>
    </row>
    <row r="30" spans="1:18" ht="16.5">
      <c r="A30" s="265" t="s">
        <v>118</v>
      </c>
      <c r="B30" s="266" t="s">
        <v>342</v>
      </c>
      <c r="C30" s="267" t="s">
        <v>67</v>
      </c>
      <c r="D30" s="268">
        <v>0.82444531611649907</v>
      </c>
      <c r="E30" s="269">
        <v>5251</v>
      </c>
      <c r="F30" s="270" t="s">
        <v>119</v>
      </c>
      <c r="G30" s="278" t="s">
        <v>213</v>
      </c>
      <c r="H30" s="271">
        <v>11</v>
      </c>
      <c r="I30" s="272">
        <v>3143.81</v>
      </c>
      <c r="J30" s="273">
        <v>2.6212779692095255E-2</v>
      </c>
      <c r="K30" s="273">
        <v>0.37801367924436641</v>
      </c>
      <c r="L30" s="273">
        <v>9.0654333436180942E-2</v>
      </c>
      <c r="M30" s="274">
        <v>13.882999999999999</v>
      </c>
      <c r="N30" s="275">
        <v>0</v>
      </c>
      <c r="O30" s="275">
        <v>20.516507040819896</v>
      </c>
      <c r="P30" s="276">
        <v>42</v>
      </c>
      <c r="Q30" s="277">
        <v>0</v>
      </c>
      <c r="R30" s="277">
        <v>645</v>
      </c>
    </row>
    <row r="31" spans="1:18" ht="16.5">
      <c r="A31" s="265" t="s">
        <v>118</v>
      </c>
      <c r="B31" s="266" t="s">
        <v>344</v>
      </c>
      <c r="C31" s="267" t="s">
        <v>70</v>
      </c>
      <c r="D31" s="268">
        <v>0.76375000000000004</v>
      </c>
      <c r="E31" s="269">
        <v>2130</v>
      </c>
      <c r="F31" s="270" t="s">
        <v>120</v>
      </c>
      <c r="G31" s="278" t="s">
        <v>243</v>
      </c>
      <c r="H31" s="271">
        <v>1</v>
      </c>
      <c r="I31" s="272">
        <v>4700.3760000000002</v>
      </c>
      <c r="J31" s="273">
        <v>1.5382133747399022E-2</v>
      </c>
      <c r="K31" s="273">
        <v>0.36837632726809499</v>
      </c>
      <c r="L31" s="273">
        <v>0.17381588196348546</v>
      </c>
      <c r="M31" s="274">
        <v>14.677</v>
      </c>
      <c r="N31" s="275">
        <v>8.5099575012722389E-2</v>
      </c>
      <c r="O31" s="275">
        <v>10.892745601628466</v>
      </c>
      <c r="P31" s="276">
        <v>4</v>
      </c>
      <c r="Q31" s="277">
        <v>4</v>
      </c>
      <c r="R31" s="277">
        <v>512</v>
      </c>
    </row>
    <row r="32" spans="1:18" ht="16.5">
      <c r="A32" s="265" t="s">
        <v>118</v>
      </c>
      <c r="B32" s="266" t="s">
        <v>350</v>
      </c>
      <c r="C32" s="267" t="s">
        <v>67</v>
      </c>
      <c r="D32" s="268">
        <v>0.83291666666666675</v>
      </c>
      <c r="E32" s="269">
        <v>5089</v>
      </c>
      <c r="F32" s="270" t="s">
        <v>120</v>
      </c>
      <c r="G32" s="278" t="s">
        <v>228</v>
      </c>
      <c r="H32" s="271">
        <v>1</v>
      </c>
      <c r="I32" s="272">
        <v>4321.2560000000003</v>
      </c>
      <c r="J32" s="273">
        <v>8.4900783461685086E-3</v>
      </c>
      <c r="K32" s="273">
        <v>0.31908121835352959</v>
      </c>
      <c r="L32" s="273">
        <v>0.3239798799237999</v>
      </c>
      <c r="M32" s="274">
        <v>11.157</v>
      </c>
      <c r="N32" s="275">
        <v>0</v>
      </c>
      <c r="O32" s="275">
        <v>0.41654555990202846</v>
      </c>
      <c r="P32" s="276">
        <v>2</v>
      </c>
      <c r="Q32" s="277">
        <v>0</v>
      </c>
      <c r="R32" s="277">
        <v>18</v>
      </c>
    </row>
    <row r="33" spans="1:18" ht="16.5">
      <c r="A33" s="265" t="s">
        <v>118</v>
      </c>
      <c r="B33" s="266" t="s">
        <v>352</v>
      </c>
      <c r="C33" s="267" t="s">
        <v>70</v>
      </c>
      <c r="D33" s="268">
        <v>0.79200000000000004</v>
      </c>
      <c r="E33" s="269">
        <v>9395</v>
      </c>
      <c r="F33" s="270" t="s">
        <v>119</v>
      </c>
      <c r="G33" s="278" t="s">
        <v>208</v>
      </c>
      <c r="H33" s="271">
        <v>1</v>
      </c>
      <c r="I33" s="272">
        <v>4193.3739999999998</v>
      </c>
      <c r="J33" s="273">
        <v>2.4429907759958264E-2</v>
      </c>
      <c r="K33" s="273">
        <v>0.37286330261527922</v>
      </c>
      <c r="L33" s="273">
        <v>8.3465009321849193E-2</v>
      </c>
      <c r="M33" s="274">
        <v>12.198</v>
      </c>
      <c r="N33" s="275">
        <v>4.7694291041056679E-2</v>
      </c>
      <c r="O33" s="275">
        <v>1.3831344401906436</v>
      </c>
      <c r="P33" s="276">
        <v>42</v>
      </c>
      <c r="Q33" s="277">
        <v>2</v>
      </c>
      <c r="R33" s="277">
        <v>58</v>
      </c>
    </row>
    <row r="34" spans="1:18" ht="16.5">
      <c r="A34" s="265" t="s">
        <v>118</v>
      </c>
      <c r="B34" s="266" t="s">
        <v>354</v>
      </c>
      <c r="C34" s="267" t="s">
        <v>70</v>
      </c>
      <c r="D34" s="268">
        <v>0.70640000000000003</v>
      </c>
      <c r="E34" s="269">
        <v>8347</v>
      </c>
      <c r="F34" s="270" t="s">
        <v>121</v>
      </c>
      <c r="G34" s="278" t="s">
        <v>256</v>
      </c>
      <c r="H34" s="271">
        <v>1</v>
      </c>
      <c r="I34" s="272">
        <v>3511.9479999999999</v>
      </c>
      <c r="J34" s="273">
        <v>1.4170971987743888E-2</v>
      </c>
      <c r="K34" s="273">
        <v>0.36237994966296988</v>
      </c>
      <c r="L34" s="273">
        <v>0.32916204909639896</v>
      </c>
      <c r="M34" s="274">
        <v>18.498000000000001</v>
      </c>
      <c r="N34" s="275">
        <v>0.22779380560304424</v>
      </c>
      <c r="O34" s="275">
        <v>16.11641174641538</v>
      </c>
      <c r="P34" s="276">
        <v>4</v>
      </c>
      <c r="Q34" s="277">
        <v>8</v>
      </c>
      <c r="R34" s="277">
        <v>566</v>
      </c>
    </row>
    <row r="35" spans="1:18" ht="16.5">
      <c r="A35" s="265" t="s">
        <v>118</v>
      </c>
      <c r="B35" s="266" t="s">
        <v>737</v>
      </c>
      <c r="C35" s="267" t="s">
        <v>70</v>
      </c>
      <c r="D35" s="268">
        <v>0.75159518556340443</v>
      </c>
      <c r="E35" s="269">
        <v>2139</v>
      </c>
      <c r="F35" s="270" t="s">
        <v>122</v>
      </c>
      <c r="G35" s="278" t="s">
        <v>268</v>
      </c>
      <c r="H35" s="271">
        <v>10</v>
      </c>
      <c r="I35" s="272">
        <v>2437.3879999999999</v>
      </c>
      <c r="J35" s="273">
        <v>1.3434214664248314E-2</v>
      </c>
      <c r="K35" s="273">
        <v>0.33889956215500916</v>
      </c>
      <c r="L35" s="273">
        <v>0.14154496534815139</v>
      </c>
      <c r="M35" s="274">
        <v>16.545999999999999</v>
      </c>
      <c r="N35" s="275">
        <v>0.16411010475147986</v>
      </c>
      <c r="O35" s="275">
        <v>25.149873553164291</v>
      </c>
      <c r="P35" s="276">
        <v>0</v>
      </c>
      <c r="Q35" s="277">
        <v>4</v>
      </c>
      <c r="R35" s="277">
        <v>613</v>
      </c>
    </row>
    <row r="36" spans="1:18" ht="16.5">
      <c r="A36" s="265" t="s">
        <v>118</v>
      </c>
      <c r="B36" s="266" t="s">
        <v>356</v>
      </c>
      <c r="C36" s="267" t="s">
        <v>70</v>
      </c>
      <c r="D36" s="268">
        <v>0.70805892292541017</v>
      </c>
      <c r="E36" s="269">
        <v>645</v>
      </c>
      <c r="F36" s="270" t="s">
        <v>122</v>
      </c>
      <c r="G36" s="278" t="s">
        <v>287</v>
      </c>
      <c r="H36" s="271">
        <v>6</v>
      </c>
      <c r="I36" s="272">
        <v>1248.883</v>
      </c>
      <c r="J36" s="273">
        <v>8.9722655148907586E-3</v>
      </c>
      <c r="K36" s="273">
        <v>0.37066732666666546</v>
      </c>
      <c r="L36" s="273">
        <v>0.14332807797047442</v>
      </c>
      <c r="M36" s="274">
        <v>18.975000000000001</v>
      </c>
      <c r="N36" s="275">
        <v>0</v>
      </c>
      <c r="O36" s="275">
        <v>19.777673328886692</v>
      </c>
      <c r="P36" s="276">
        <v>0</v>
      </c>
      <c r="Q36" s="277">
        <v>0</v>
      </c>
      <c r="R36" s="277">
        <v>247</v>
      </c>
    </row>
    <row r="37" spans="1:18" ht="16.5">
      <c r="A37" s="265" t="s">
        <v>118</v>
      </c>
      <c r="B37" s="266" t="s">
        <v>362</v>
      </c>
      <c r="C37" s="267" t="s">
        <v>67</v>
      </c>
      <c r="D37" s="268">
        <v>0.8115508031422114</v>
      </c>
      <c r="E37" s="269">
        <v>3712</v>
      </c>
      <c r="F37" s="270" t="s">
        <v>119</v>
      </c>
      <c r="G37" s="278" t="s">
        <v>207</v>
      </c>
      <c r="H37" s="271">
        <v>2</v>
      </c>
      <c r="I37" s="272">
        <v>5000.1729999999998</v>
      </c>
      <c r="J37" s="273">
        <v>1.0670547952609943E-2</v>
      </c>
      <c r="K37" s="273">
        <v>0.36153526443282613</v>
      </c>
      <c r="L37" s="273">
        <v>0.19719317711607179</v>
      </c>
      <c r="M37" s="274">
        <v>12.172000000000001</v>
      </c>
      <c r="N37" s="275">
        <v>0.13999515616759661</v>
      </c>
      <c r="O37" s="275">
        <v>12.139579970533021</v>
      </c>
      <c r="P37" s="276">
        <v>2</v>
      </c>
      <c r="Q37" s="277">
        <v>7</v>
      </c>
      <c r="R37" s="277">
        <v>607</v>
      </c>
    </row>
    <row r="38" spans="1:18" ht="16.5">
      <c r="A38" s="265" t="s">
        <v>118</v>
      </c>
      <c r="B38" s="266" t="s">
        <v>364</v>
      </c>
      <c r="C38" s="267" t="s">
        <v>70</v>
      </c>
      <c r="D38" s="268">
        <v>0.7812913787914072</v>
      </c>
      <c r="E38" s="269">
        <v>3055</v>
      </c>
      <c r="F38" s="270" t="s">
        <v>120</v>
      </c>
      <c r="G38" s="278" t="s">
        <v>236</v>
      </c>
      <c r="H38" s="271">
        <v>3</v>
      </c>
      <c r="I38" s="272">
        <v>4602.5729999999994</v>
      </c>
      <c r="J38" s="273">
        <v>5.6285312235449404E-3</v>
      </c>
      <c r="K38" s="273">
        <v>0.3449675689878135</v>
      </c>
      <c r="L38" s="273">
        <v>0.23052323124478416</v>
      </c>
      <c r="M38" s="274">
        <v>13.852</v>
      </c>
      <c r="N38" s="275">
        <v>8.6907909988608562E-2</v>
      </c>
      <c r="O38" s="275">
        <v>13.666268845708695</v>
      </c>
      <c r="P38" s="276">
        <v>6</v>
      </c>
      <c r="Q38" s="277">
        <v>4</v>
      </c>
      <c r="R38" s="277">
        <v>629</v>
      </c>
    </row>
    <row r="39" spans="1:18" ht="16.5">
      <c r="A39" s="265" t="s">
        <v>118</v>
      </c>
      <c r="B39" s="266" t="s">
        <v>366</v>
      </c>
      <c r="C39" s="267" t="s">
        <v>70</v>
      </c>
      <c r="D39" s="268">
        <v>0.77210963184593595</v>
      </c>
      <c r="E39" s="269">
        <v>899</v>
      </c>
      <c r="F39" s="270" t="s">
        <v>120</v>
      </c>
      <c r="G39" s="278" t="s">
        <v>235</v>
      </c>
      <c r="H39" s="271">
        <v>2</v>
      </c>
      <c r="I39" s="272">
        <v>3994.1480000000001</v>
      </c>
      <c r="J39" s="273">
        <v>6.6987033012261303E-3</v>
      </c>
      <c r="K39" s="273">
        <v>0.36147333014232186</v>
      </c>
      <c r="L39" s="273">
        <v>0.20404852298913309</v>
      </c>
      <c r="M39" s="274">
        <v>14.106</v>
      </c>
      <c r="N39" s="275">
        <v>0</v>
      </c>
      <c r="O39" s="275">
        <v>2.9042489161643483</v>
      </c>
      <c r="P39" s="276">
        <v>2</v>
      </c>
      <c r="Q39" s="277">
        <v>0</v>
      </c>
      <c r="R39" s="277">
        <v>116</v>
      </c>
    </row>
    <row r="40" spans="1:18" ht="16.5">
      <c r="A40" s="265" t="s">
        <v>118</v>
      </c>
      <c r="B40" s="266" t="s">
        <v>368</v>
      </c>
      <c r="C40" s="267" t="s">
        <v>67</v>
      </c>
      <c r="D40" s="268">
        <v>0.82969788843883241</v>
      </c>
      <c r="E40" s="269">
        <v>2094</v>
      </c>
      <c r="F40" s="270" t="s">
        <v>122</v>
      </c>
      <c r="G40" s="278" t="s">
        <v>260</v>
      </c>
      <c r="H40" s="271">
        <v>2</v>
      </c>
      <c r="I40" s="272">
        <v>1738.59</v>
      </c>
      <c r="J40" s="273">
        <v>5.4422254261460527E-3</v>
      </c>
      <c r="K40" s="273">
        <v>0.32604360049006359</v>
      </c>
      <c r="L40" s="273">
        <v>3.6811439154717331E-2</v>
      </c>
      <c r="M40" s="274">
        <v>14.388</v>
      </c>
      <c r="N40" s="275">
        <v>5.751787367924583E-2</v>
      </c>
      <c r="O40" s="275">
        <v>22.547006482264365</v>
      </c>
      <c r="P40" s="276">
        <v>2</v>
      </c>
      <c r="Q40" s="277">
        <v>1</v>
      </c>
      <c r="R40" s="277">
        <v>392</v>
      </c>
    </row>
    <row r="41" spans="1:18" ht="16.5">
      <c r="A41" s="265" t="s">
        <v>118</v>
      </c>
      <c r="B41" s="266" t="s">
        <v>370</v>
      </c>
      <c r="C41" s="267" t="s">
        <v>70</v>
      </c>
      <c r="D41" s="268">
        <v>0.76671936039537247</v>
      </c>
      <c r="E41" s="269">
        <v>5393</v>
      </c>
      <c r="F41" s="270" t="s">
        <v>122</v>
      </c>
      <c r="G41" s="278" t="s">
        <v>270</v>
      </c>
      <c r="H41" s="271">
        <v>2</v>
      </c>
      <c r="I41" s="272">
        <v>1717.6100000000001</v>
      </c>
      <c r="J41" s="273">
        <v>4.4234886206772343E-2</v>
      </c>
      <c r="K41" s="273">
        <v>0.34844846383403272</v>
      </c>
      <c r="L41" s="273">
        <v>0.17699011999231493</v>
      </c>
      <c r="M41" s="274">
        <v>14.406000000000001</v>
      </c>
      <c r="N41" s="275">
        <v>5.8220434207998321E-2</v>
      </c>
      <c r="O41" s="275">
        <v>31.730136643359085</v>
      </c>
      <c r="P41" s="276">
        <v>8</v>
      </c>
      <c r="Q41" s="277">
        <v>1</v>
      </c>
      <c r="R41" s="277">
        <v>545</v>
      </c>
    </row>
    <row r="42" spans="1:18" ht="16.5">
      <c r="A42" s="265" t="s">
        <v>118</v>
      </c>
      <c r="B42" s="266" t="s">
        <v>372</v>
      </c>
      <c r="C42" s="267" t="s">
        <v>70</v>
      </c>
      <c r="D42" s="268">
        <v>0.75492596649546828</v>
      </c>
      <c r="E42" s="269">
        <v>9875</v>
      </c>
      <c r="F42" s="270" t="s">
        <v>122</v>
      </c>
      <c r="G42" s="278" t="s">
        <v>285</v>
      </c>
      <c r="H42" s="271">
        <v>9</v>
      </c>
      <c r="I42" s="272">
        <v>1963.2300000000002</v>
      </c>
      <c r="J42" s="273">
        <v>7.304596445767959E-3</v>
      </c>
      <c r="K42" s="273">
        <v>0.36106428076436098</v>
      </c>
      <c r="L42" s="273">
        <v>0.23074219525985237</v>
      </c>
      <c r="M42" s="274">
        <v>17.298999999999999</v>
      </c>
      <c r="N42" s="275">
        <v>0.10187293388955954</v>
      </c>
      <c r="O42" s="275">
        <v>7.6404700417169655</v>
      </c>
      <c r="P42" s="276">
        <v>0</v>
      </c>
      <c r="Q42" s="277">
        <v>2</v>
      </c>
      <c r="R42" s="277">
        <v>150</v>
      </c>
    </row>
    <row r="43" spans="1:18" ht="16.5">
      <c r="A43" s="265" t="s">
        <v>118</v>
      </c>
      <c r="B43" s="266" t="s">
        <v>374</v>
      </c>
      <c r="C43" s="267" t="s">
        <v>70</v>
      </c>
      <c r="D43" s="268">
        <v>0.74209082896817635</v>
      </c>
      <c r="E43" s="269">
        <v>9197</v>
      </c>
      <c r="F43" s="270" t="s">
        <v>122</v>
      </c>
      <c r="G43" s="278" t="s">
        <v>270</v>
      </c>
      <c r="H43" s="271">
        <v>3</v>
      </c>
      <c r="I43" s="272">
        <v>2166.5139999999997</v>
      </c>
      <c r="J43" s="273">
        <v>4.2447040370610064E-3</v>
      </c>
      <c r="K43" s="273">
        <v>0.3203926312083013</v>
      </c>
      <c r="L43" s="273">
        <v>0.10616132644423253</v>
      </c>
      <c r="M43" s="274">
        <v>13.641999999999999</v>
      </c>
      <c r="N43" s="275">
        <v>4.6157098454014153E-2</v>
      </c>
      <c r="O43" s="275">
        <v>9.1852625923488169</v>
      </c>
      <c r="P43" s="276">
        <v>1</v>
      </c>
      <c r="Q43" s="277">
        <v>1</v>
      </c>
      <c r="R43" s="277">
        <v>199</v>
      </c>
    </row>
    <row r="44" spans="1:18" ht="16.5">
      <c r="A44" s="265" t="s">
        <v>118</v>
      </c>
      <c r="B44" s="266" t="s">
        <v>382</v>
      </c>
      <c r="C44" s="267" t="s">
        <v>70</v>
      </c>
      <c r="D44" s="268">
        <v>0.7661804274770595</v>
      </c>
      <c r="E44" s="269">
        <v>1999</v>
      </c>
      <c r="F44" s="270" t="s">
        <v>120</v>
      </c>
      <c r="G44" s="278" t="s">
        <v>246</v>
      </c>
      <c r="H44" s="271">
        <v>3</v>
      </c>
      <c r="I44" s="272">
        <v>1174.4099999999999</v>
      </c>
      <c r="J44" s="273">
        <v>1.5401510467416182E-2</v>
      </c>
      <c r="K44" s="273">
        <v>0.34255795358533686</v>
      </c>
      <c r="L44" s="273">
        <v>0.23330864008310553</v>
      </c>
      <c r="M44" s="274">
        <v>17.588999999999999</v>
      </c>
      <c r="N44" s="275">
        <v>0</v>
      </c>
      <c r="O44" s="275">
        <v>15.156546691530217</v>
      </c>
      <c r="P44" s="276">
        <v>0</v>
      </c>
      <c r="Q44" s="277">
        <v>0</v>
      </c>
      <c r="R44" s="277">
        <v>178</v>
      </c>
    </row>
    <row r="45" spans="1:18" ht="16.5">
      <c r="A45" s="265" t="s">
        <v>118</v>
      </c>
      <c r="B45" s="266" t="s">
        <v>384</v>
      </c>
      <c r="C45" s="267" t="s">
        <v>70</v>
      </c>
      <c r="D45" s="268">
        <v>0.69984464281523828</v>
      </c>
      <c r="E45" s="269">
        <v>4464</v>
      </c>
      <c r="F45" s="270" t="s">
        <v>123</v>
      </c>
      <c r="G45" s="278" t="s">
        <v>305</v>
      </c>
      <c r="H45" s="271">
        <v>5</v>
      </c>
      <c r="I45" s="272">
        <v>1349.4369999999999</v>
      </c>
      <c r="J45" s="273">
        <v>3.3630051733626577E-2</v>
      </c>
      <c r="K45" s="273">
        <v>0.3718096777033526</v>
      </c>
      <c r="L45" s="273">
        <v>0.25878788615334686</v>
      </c>
      <c r="M45" s="274">
        <v>22.475000000000001</v>
      </c>
      <c r="N45" s="275">
        <v>0.29641991437910775</v>
      </c>
      <c r="O45" s="275">
        <v>30.753566116832431</v>
      </c>
      <c r="P45" s="276">
        <v>4</v>
      </c>
      <c r="Q45" s="277">
        <v>4</v>
      </c>
      <c r="R45" s="277">
        <v>426</v>
      </c>
    </row>
    <row r="46" spans="1:18" ht="16.5">
      <c r="A46" s="265" t="s">
        <v>118</v>
      </c>
      <c r="B46" s="266" t="s">
        <v>810</v>
      </c>
      <c r="C46" s="267" t="s">
        <v>70</v>
      </c>
      <c r="D46" s="268">
        <v>0.71250000000000002</v>
      </c>
      <c r="E46" s="269">
        <v>2807</v>
      </c>
      <c r="F46" s="270" t="s">
        <v>120</v>
      </c>
      <c r="G46" s="278" t="s">
        <v>246</v>
      </c>
      <c r="H46" s="271">
        <v>1</v>
      </c>
      <c r="I46" s="272">
        <v>428.11</v>
      </c>
      <c r="J46" s="273">
        <v>4.4077439379769531E-2</v>
      </c>
      <c r="K46" s="273">
        <v>0.34816001043445949</v>
      </c>
      <c r="L46" s="273">
        <v>0.22025956077652292</v>
      </c>
      <c r="M46" s="274">
        <v>27.297000000000001</v>
      </c>
      <c r="N46" s="275">
        <v>0</v>
      </c>
      <c r="O46" s="275">
        <v>161.64069982013967</v>
      </c>
      <c r="P46" s="276">
        <v>2</v>
      </c>
      <c r="Q46" s="277">
        <v>0</v>
      </c>
      <c r="R46" s="277">
        <v>768</v>
      </c>
    </row>
    <row r="47" spans="1:18" ht="16.5">
      <c r="A47" s="265" t="s">
        <v>118</v>
      </c>
      <c r="B47" s="266" t="s">
        <v>747</v>
      </c>
      <c r="C47" s="267" t="s">
        <v>70</v>
      </c>
      <c r="D47" s="268">
        <v>0.73720970948749431</v>
      </c>
      <c r="E47" s="269">
        <v>8241</v>
      </c>
      <c r="F47" s="270" t="s">
        <v>121</v>
      </c>
      <c r="G47" s="278" t="s">
        <v>251</v>
      </c>
      <c r="H47" s="271">
        <v>15</v>
      </c>
      <c r="I47" s="272">
        <v>1909.1439999999998</v>
      </c>
      <c r="J47" s="273">
        <v>1.3517694660252934E-2</v>
      </c>
      <c r="K47" s="273">
        <v>0.39166274594394951</v>
      </c>
      <c r="L47" s="273">
        <v>0.18193016727411693</v>
      </c>
      <c r="M47" s="274">
        <v>19.099</v>
      </c>
      <c r="N47" s="275">
        <v>0.15713848719635609</v>
      </c>
      <c r="O47" s="275">
        <v>74.221745452412193</v>
      </c>
      <c r="P47" s="276">
        <v>11</v>
      </c>
      <c r="Q47" s="277">
        <v>4</v>
      </c>
      <c r="R47" s="277">
        <v>1507</v>
      </c>
    </row>
    <row r="48" spans="1:18" ht="16.5">
      <c r="A48" s="265" t="s">
        <v>118</v>
      </c>
      <c r="B48" s="266" t="s">
        <v>388</v>
      </c>
      <c r="C48" s="267" t="s">
        <v>67</v>
      </c>
      <c r="D48" s="268">
        <v>0.80883832774461872</v>
      </c>
      <c r="E48" s="269">
        <v>5805</v>
      </c>
      <c r="F48" s="270" t="s">
        <v>120</v>
      </c>
      <c r="G48" s="278" t="s">
        <v>233</v>
      </c>
      <c r="H48" s="271">
        <v>5</v>
      </c>
      <c r="I48" s="272">
        <v>2538.2670000000003</v>
      </c>
      <c r="J48" s="273">
        <v>2.5882208473051803E-2</v>
      </c>
      <c r="K48" s="273">
        <v>0.35521547388614999</v>
      </c>
      <c r="L48" s="273">
        <v>0.25844404863633341</v>
      </c>
      <c r="M48" s="274">
        <v>17.52</v>
      </c>
      <c r="N48" s="275">
        <v>0.39396958633587398</v>
      </c>
      <c r="O48" s="275">
        <v>18.63476143368684</v>
      </c>
      <c r="P48" s="276">
        <v>7</v>
      </c>
      <c r="Q48" s="277">
        <v>10</v>
      </c>
      <c r="R48" s="277">
        <v>473</v>
      </c>
    </row>
    <row r="49" spans="1:18" ht="16.5">
      <c r="A49" s="265" t="s">
        <v>118</v>
      </c>
      <c r="B49" s="266" t="s">
        <v>783</v>
      </c>
      <c r="C49" s="267" t="s">
        <v>70</v>
      </c>
      <c r="D49" s="268">
        <v>0.74044208687989499</v>
      </c>
      <c r="E49" s="269">
        <v>4598</v>
      </c>
      <c r="F49" s="270" t="s">
        <v>121</v>
      </c>
      <c r="G49" s="278" t="s">
        <v>251</v>
      </c>
      <c r="H49" s="271">
        <v>16</v>
      </c>
      <c r="I49" s="272">
        <v>2265.027</v>
      </c>
      <c r="J49" s="273">
        <v>7.2893088951549072E-3</v>
      </c>
      <c r="K49" s="273">
        <v>0.39290840938526062</v>
      </c>
      <c r="L49" s="273">
        <v>0.18413253046939532</v>
      </c>
      <c r="M49" s="274">
        <v>17.911999999999999</v>
      </c>
      <c r="N49" s="275">
        <v>0</v>
      </c>
      <c r="O49" s="275">
        <v>31.920149296233554</v>
      </c>
      <c r="P49" s="276">
        <v>3</v>
      </c>
      <c r="Q49" s="277">
        <v>0</v>
      </c>
      <c r="R49" s="277">
        <v>789</v>
      </c>
    </row>
    <row r="50" spans="1:18" ht="16.5">
      <c r="A50" s="265" t="s">
        <v>118</v>
      </c>
      <c r="B50" s="266" t="s">
        <v>954</v>
      </c>
      <c r="C50" s="267" t="s">
        <v>67</v>
      </c>
      <c r="D50" s="268">
        <v>0.83708333333333329</v>
      </c>
      <c r="E50" s="269">
        <v>5883</v>
      </c>
      <c r="F50" s="270" t="s">
        <v>122</v>
      </c>
      <c r="G50" s="278" t="s">
        <v>289</v>
      </c>
      <c r="H50" s="271">
        <v>1</v>
      </c>
      <c r="I50" s="272">
        <v>2519.7620000000002</v>
      </c>
      <c r="J50" s="273">
        <v>1.0096849433870346E-3</v>
      </c>
      <c r="K50" s="273">
        <v>0.29680018494758681</v>
      </c>
      <c r="L50" s="273">
        <v>0.20160634218628584</v>
      </c>
      <c r="M50" s="274">
        <v>13.04</v>
      </c>
      <c r="N50" s="275">
        <v>7.9372575663892067E-2</v>
      </c>
      <c r="O50" s="275">
        <v>12.223376652239377</v>
      </c>
      <c r="P50" s="276">
        <v>2</v>
      </c>
      <c r="Q50" s="277">
        <v>2</v>
      </c>
      <c r="R50" s="277">
        <v>308</v>
      </c>
    </row>
    <row r="51" spans="1:18" ht="16.5">
      <c r="A51" s="265" t="s">
        <v>118</v>
      </c>
      <c r="B51" s="266" t="s">
        <v>739</v>
      </c>
      <c r="C51" s="267" t="s">
        <v>70</v>
      </c>
      <c r="D51" s="268">
        <v>0.73</v>
      </c>
      <c r="E51" s="269">
        <v>9957</v>
      </c>
      <c r="F51" s="270" t="s">
        <v>120</v>
      </c>
      <c r="G51" s="278" t="s">
        <v>238</v>
      </c>
      <c r="H51" s="271">
        <v>1</v>
      </c>
      <c r="I51" s="272">
        <v>1786.9839999999999</v>
      </c>
      <c r="J51" s="273">
        <v>1.1675062462096574E-2</v>
      </c>
      <c r="K51" s="273">
        <v>0.35781007623923611</v>
      </c>
      <c r="L51" s="273">
        <v>0.29492349978793853</v>
      </c>
      <c r="M51" s="274">
        <v>18.045999999999999</v>
      </c>
      <c r="N51" s="275">
        <v>0</v>
      </c>
      <c r="O51" s="275">
        <v>22.160243180688806</v>
      </c>
      <c r="P51" s="276">
        <v>0</v>
      </c>
      <c r="Q51" s="277">
        <v>0</v>
      </c>
      <c r="R51" s="277">
        <v>400</v>
      </c>
    </row>
    <row r="52" spans="1:18" ht="16.5">
      <c r="A52" s="265" t="s">
        <v>118</v>
      </c>
      <c r="B52" s="266" t="s">
        <v>390</v>
      </c>
      <c r="C52" s="267" t="s">
        <v>70</v>
      </c>
      <c r="D52" s="268">
        <v>0.76442497483788774</v>
      </c>
      <c r="E52" s="269">
        <v>709</v>
      </c>
      <c r="F52" s="270" t="s">
        <v>122</v>
      </c>
      <c r="G52" s="278" t="s">
        <v>262</v>
      </c>
      <c r="H52" s="271">
        <v>3</v>
      </c>
      <c r="I52" s="272">
        <v>4047.0899999999997</v>
      </c>
      <c r="J52" s="273">
        <v>4.9276427388162073E-3</v>
      </c>
      <c r="K52" s="273">
        <v>0.36122210398364735</v>
      </c>
      <c r="L52" s="273">
        <v>0.2100274518234089</v>
      </c>
      <c r="M52" s="274">
        <v>14.359</v>
      </c>
      <c r="N52" s="275">
        <v>0.14825467187534749</v>
      </c>
      <c r="O52" s="275">
        <v>4.7935677239695682</v>
      </c>
      <c r="P52" s="276">
        <v>1</v>
      </c>
      <c r="Q52" s="277">
        <v>6</v>
      </c>
      <c r="R52" s="277">
        <v>194</v>
      </c>
    </row>
    <row r="53" spans="1:18" ht="16.5">
      <c r="A53" s="265" t="s">
        <v>118</v>
      </c>
      <c r="B53" s="266" t="s">
        <v>392</v>
      </c>
      <c r="C53" s="267" t="s">
        <v>70</v>
      </c>
      <c r="D53" s="268">
        <v>0.73120000000000007</v>
      </c>
      <c r="E53" s="269">
        <v>8996</v>
      </c>
      <c r="F53" s="270" t="s">
        <v>123</v>
      </c>
      <c r="G53" s="278" t="s">
        <v>309</v>
      </c>
      <c r="H53" s="271">
        <v>1</v>
      </c>
      <c r="I53" s="272">
        <v>2343.7399999999998</v>
      </c>
      <c r="J53" s="273">
        <v>3.6847309401930442E-2</v>
      </c>
      <c r="K53" s="273">
        <v>0.37418071285967508</v>
      </c>
      <c r="L53" s="273">
        <v>0.154453992337034</v>
      </c>
      <c r="M53" s="274">
        <v>16.53</v>
      </c>
      <c r="N53" s="275">
        <v>0.17066739484755136</v>
      </c>
      <c r="O53" s="275">
        <v>17.02407263604325</v>
      </c>
      <c r="P53" s="276">
        <v>27</v>
      </c>
      <c r="Q53" s="277">
        <v>4</v>
      </c>
      <c r="R53" s="277">
        <v>399</v>
      </c>
    </row>
    <row r="54" spans="1:18" ht="16.5">
      <c r="A54" s="265" t="s">
        <v>118</v>
      </c>
      <c r="B54" s="266" t="s">
        <v>394</v>
      </c>
      <c r="C54" s="267" t="s">
        <v>70</v>
      </c>
      <c r="D54" s="268">
        <v>0.66500000000000004</v>
      </c>
      <c r="E54" s="269">
        <v>7820</v>
      </c>
      <c r="F54" s="270" t="s">
        <v>123</v>
      </c>
      <c r="G54" s="278" t="s">
        <v>306</v>
      </c>
      <c r="H54" s="271">
        <v>1</v>
      </c>
      <c r="I54" s="272">
        <v>1535.7850000000001</v>
      </c>
      <c r="J54" s="273">
        <v>1.5563437363248035E-2</v>
      </c>
      <c r="K54" s="273">
        <v>0.40432825248401821</v>
      </c>
      <c r="L54" s="273">
        <v>0.31189261517725464</v>
      </c>
      <c r="M54" s="274">
        <v>20.116</v>
      </c>
      <c r="N54" s="275">
        <v>0</v>
      </c>
      <c r="O54" s="275">
        <v>11.00414446032485</v>
      </c>
      <c r="P54" s="276">
        <v>1</v>
      </c>
      <c r="Q54" s="277">
        <v>0</v>
      </c>
      <c r="R54" s="277">
        <v>169</v>
      </c>
    </row>
    <row r="55" spans="1:18" ht="16.5">
      <c r="A55" s="265" t="s">
        <v>118</v>
      </c>
      <c r="B55" s="266" t="s">
        <v>396</v>
      </c>
      <c r="C55" s="267" t="s">
        <v>67</v>
      </c>
      <c r="D55" s="268">
        <v>0.81610843016790191</v>
      </c>
      <c r="E55" s="269">
        <v>8819</v>
      </c>
      <c r="F55" s="270" t="s">
        <v>121</v>
      </c>
      <c r="G55" s="278" t="s">
        <v>255</v>
      </c>
      <c r="H55" s="271">
        <v>2</v>
      </c>
      <c r="I55" s="272">
        <v>4374.3119999999999</v>
      </c>
      <c r="J55" s="273">
        <v>2.8074843548071892E-2</v>
      </c>
      <c r="K55" s="273">
        <v>0.35181885297681798</v>
      </c>
      <c r="L55" s="273">
        <v>0.18197147345685447</v>
      </c>
      <c r="M55" s="274">
        <v>13.164</v>
      </c>
      <c r="N55" s="275">
        <v>0.18288590297171303</v>
      </c>
      <c r="O55" s="275">
        <v>2.6975670688327673</v>
      </c>
      <c r="P55" s="276">
        <v>14</v>
      </c>
      <c r="Q55" s="277">
        <v>8</v>
      </c>
      <c r="R55" s="277">
        <v>118</v>
      </c>
    </row>
    <row r="56" spans="1:18" ht="16.5">
      <c r="A56" s="265" t="s">
        <v>118</v>
      </c>
      <c r="B56" s="266" t="s">
        <v>398</v>
      </c>
      <c r="C56" s="267" t="s">
        <v>70</v>
      </c>
      <c r="D56" s="268">
        <v>0.69547728993839564</v>
      </c>
      <c r="E56" s="269">
        <v>4310</v>
      </c>
      <c r="F56" s="270" t="s">
        <v>119</v>
      </c>
      <c r="G56" s="278" t="s">
        <v>208</v>
      </c>
      <c r="H56" s="271">
        <v>2</v>
      </c>
      <c r="I56" s="272">
        <v>2714.4180000000001</v>
      </c>
      <c r="J56" s="273">
        <v>2.8139549113290033E-2</v>
      </c>
      <c r="K56" s="273">
        <v>0.34309055079877715</v>
      </c>
      <c r="L56" s="273">
        <v>0.26525023043613766</v>
      </c>
      <c r="M56" s="274">
        <v>16.245000000000001</v>
      </c>
      <c r="N56" s="275">
        <v>0.14736123913118759</v>
      </c>
      <c r="O56" s="275">
        <v>19.304322326185577</v>
      </c>
      <c r="P56" s="276">
        <v>6</v>
      </c>
      <c r="Q56" s="277">
        <v>4</v>
      </c>
      <c r="R56" s="277">
        <v>524</v>
      </c>
    </row>
    <row r="57" spans="1:18" ht="16.5">
      <c r="A57" s="265" t="s">
        <v>118</v>
      </c>
      <c r="B57" s="266" t="s">
        <v>408</v>
      </c>
      <c r="C57" s="267" t="s">
        <v>67</v>
      </c>
      <c r="D57" s="268">
        <v>0.83</v>
      </c>
      <c r="E57" s="269">
        <v>452</v>
      </c>
      <c r="F57" s="270" t="s">
        <v>120</v>
      </c>
      <c r="G57" s="278" t="s">
        <v>214</v>
      </c>
      <c r="H57" s="271">
        <v>1</v>
      </c>
      <c r="I57" s="272">
        <v>2591.1439999999998</v>
      </c>
      <c r="J57" s="273">
        <v>2.1624422009271622E-2</v>
      </c>
      <c r="K57" s="273">
        <v>0.32300456029399649</v>
      </c>
      <c r="L57" s="273">
        <v>0.27941326302204744</v>
      </c>
      <c r="M57" s="274">
        <v>17.405999999999999</v>
      </c>
      <c r="N57" s="275">
        <v>0.15437196852046819</v>
      </c>
      <c r="O57" s="275">
        <v>10.883223780693008</v>
      </c>
      <c r="P57" s="276">
        <v>4</v>
      </c>
      <c r="Q57" s="277">
        <v>4</v>
      </c>
      <c r="R57" s="277">
        <v>282</v>
      </c>
    </row>
    <row r="58" spans="1:18" ht="16.5">
      <c r="A58" s="265" t="s">
        <v>118</v>
      </c>
      <c r="B58" s="266" t="s">
        <v>410</v>
      </c>
      <c r="C58" s="267" t="s">
        <v>67</v>
      </c>
      <c r="D58" s="268">
        <v>0.83611760689404846</v>
      </c>
      <c r="E58" s="269">
        <v>5874</v>
      </c>
      <c r="F58" s="270" t="s">
        <v>121</v>
      </c>
      <c r="G58" s="278" t="s">
        <v>256</v>
      </c>
      <c r="H58" s="271">
        <v>5</v>
      </c>
      <c r="I58" s="272">
        <v>5814.96</v>
      </c>
      <c r="J58" s="273">
        <v>2.0362365477544362E-2</v>
      </c>
      <c r="K58" s="273">
        <v>0.33537949883271578</v>
      </c>
      <c r="L58" s="273">
        <v>0.13585648052609131</v>
      </c>
      <c r="M58" s="274">
        <v>14.324999999999999</v>
      </c>
      <c r="N58" s="275">
        <v>0.20636427421684758</v>
      </c>
      <c r="O58" s="275">
        <v>20.430063147467909</v>
      </c>
      <c r="P58" s="276">
        <v>14</v>
      </c>
      <c r="Q58" s="277">
        <v>12</v>
      </c>
      <c r="R58" s="277">
        <v>1188</v>
      </c>
    </row>
    <row r="59" spans="1:18" ht="16.5">
      <c r="A59" s="265" t="s">
        <v>118</v>
      </c>
      <c r="B59" s="266" t="s">
        <v>412</v>
      </c>
      <c r="C59" s="267" t="s">
        <v>67</v>
      </c>
      <c r="D59" s="268">
        <v>0.81665837457795665</v>
      </c>
      <c r="E59" s="269">
        <v>9124</v>
      </c>
      <c r="F59" s="270" t="s">
        <v>120</v>
      </c>
      <c r="G59" s="278" t="s">
        <v>244</v>
      </c>
      <c r="H59" s="271">
        <v>3</v>
      </c>
      <c r="I59" s="272">
        <v>4851.1190000000006</v>
      </c>
      <c r="J59" s="273">
        <v>1.1420513626622395E-2</v>
      </c>
      <c r="K59" s="273">
        <v>0.36691731257425725</v>
      </c>
      <c r="L59" s="273">
        <v>0.14945005471933384</v>
      </c>
      <c r="M59" s="274">
        <v>15.683</v>
      </c>
      <c r="N59" s="275">
        <v>0.2885932091131963</v>
      </c>
      <c r="O59" s="275">
        <v>18.325668778687966</v>
      </c>
      <c r="P59" s="276">
        <v>2</v>
      </c>
      <c r="Q59" s="277">
        <v>14</v>
      </c>
      <c r="R59" s="277">
        <v>889</v>
      </c>
    </row>
    <row r="60" spans="1:18" ht="16.5">
      <c r="A60" s="265" t="s">
        <v>118</v>
      </c>
      <c r="B60" s="266" t="s">
        <v>414</v>
      </c>
      <c r="C60" s="267" t="s">
        <v>70</v>
      </c>
      <c r="D60" s="268">
        <v>0.73363670820892701</v>
      </c>
      <c r="E60" s="269">
        <v>7662</v>
      </c>
      <c r="F60" s="270" t="s">
        <v>123</v>
      </c>
      <c r="G60" s="278" t="s">
        <v>301</v>
      </c>
      <c r="H60" s="271">
        <v>2</v>
      </c>
      <c r="I60" s="272">
        <v>2465.9720000000002</v>
      </c>
      <c r="J60" s="273">
        <v>7.7774767687815464E-3</v>
      </c>
      <c r="K60" s="273">
        <v>0.38058148284603033</v>
      </c>
      <c r="L60" s="273">
        <v>0.1666685590915063</v>
      </c>
      <c r="M60" s="274">
        <v>17.120999999999999</v>
      </c>
      <c r="N60" s="275">
        <v>0.24331176509708949</v>
      </c>
      <c r="O60" s="275">
        <v>9.4486068779369745</v>
      </c>
      <c r="P60" s="276">
        <v>4</v>
      </c>
      <c r="Q60" s="277">
        <v>6</v>
      </c>
      <c r="R60" s="277">
        <v>233</v>
      </c>
    </row>
    <row r="61" spans="1:18" ht="16.5">
      <c r="A61" s="265" t="s">
        <v>118</v>
      </c>
      <c r="B61" s="266" t="s">
        <v>418</v>
      </c>
      <c r="C61" s="267" t="s">
        <v>70</v>
      </c>
      <c r="D61" s="268">
        <v>0.75292780503045642</v>
      </c>
      <c r="E61" s="269">
        <v>943</v>
      </c>
      <c r="F61" s="270" t="s">
        <v>122</v>
      </c>
      <c r="G61" s="278" t="s">
        <v>287</v>
      </c>
      <c r="H61" s="271">
        <v>7</v>
      </c>
      <c r="I61" s="272">
        <v>1365.6149999999998</v>
      </c>
      <c r="J61" s="273">
        <v>6.0801173798878724E-3</v>
      </c>
      <c r="K61" s="273">
        <v>0.36070220087404364</v>
      </c>
      <c r="L61" s="273">
        <v>0.25775932455340633</v>
      </c>
      <c r="M61" s="274">
        <v>15.861000000000001</v>
      </c>
      <c r="N61" s="275">
        <v>7.322708083903591E-2</v>
      </c>
      <c r="O61" s="275">
        <v>18.892586856471262</v>
      </c>
      <c r="P61" s="276">
        <v>1</v>
      </c>
      <c r="Q61" s="277">
        <v>1</v>
      </c>
      <c r="R61" s="277">
        <v>258</v>
      </c>
    </row>
    <row r="62" spans="1:18" ht="16.5">
      <c r="A62" s="265" t="s">
        <v>118</v>
      </c>
      <c r="B62" s="266" t="s">
        <v>422</v>
      </c>
      <c r="C62" s="267" t="s">
        <v>70</v>
      </c>
      <c r="D62" s="268">
        <v>0.76</v>
      </c>
      <c r="E62" s="269">
        <v>8937</v>
      </c>
      <c r="F62" s="270" t="s">
        <v>122</v>
      </c>
      <c r="G62" s="278" t="s">
        <v>289</v>
      </c>
      <c r="H62" s="271">
        <v>1</v>
      </c>
      <c r="I62" s="272">
        <v>1542.559</v>
      </c>
      <c r="J62" s="273">
        <v>6.0644628027787997E-3</v>
      </c>
      <c r="K62" s="273">
        <v>0.33587961371087854</v>
      </c>
      <c r="L62" s="273">
        <v>0.2839437583910891</v>
      </c>
      <c r="M62" s="274">
        <v>15.82</v>
      </c>
      <c r="N62" s="275">
        <v>0</v>
      </c>
      <c r="O62" s="275">
        <v>10.048238025255436</v>
      </c>
      <c r="P62" s="276">
        <v>0</v>
      </c>
      <c r="Q62" s="277">
        <v>0</v>
      </c>
      <c r="R62" s="277">
        <v>155</v>
      </c>
    </row>
    <row r="63" spans="1:18" ht="16.5">
      <c r="A63" s="265" t="s">
        <v>118</v>
      </c>
      <c r="B63" s="266" t="s">
        <v>424</v>
      </c>
      <c r="C63" s="267" t="s">
        <v>70</v>
      </c>
      <c r="D63" s="268">
        <v>0.75623369271833707</v>
      </c>
      <c r="E63" s="269">
        <v>32</v>
      </c>
      <c r="F63" s="270" t="s">
        <v>123</v>
      </c>
      <c r="G63" s="278" t="s">
        <v>303</v>
      </c>
      <c r="H63" s="271">
        <v>3</v>
      </c>
      <c r="I63" s="272">
        <v>3329.848</v>
      </c>
      <c r="J63" s="273">
        <v>3.560203300135064E-2</v>
      </c>
      <c r="K63" s="273">
        <v>0.37549149199524923</v>
      </c>
      <c r="L63" s="273">
        <v>0.11592120721426323</v>
      </c>
      <c r="M63" s="274">
        <v>14.397</v>
      </c>
      <c r="N63" s="275">
        <v>0.12012560333084273</v>
      </c>
      <c r="O63" s="275">
        <v>9.7301738697982607</v>
      </c>
      <c r="P63" s="276">
        <v>19</v>
      </c>
      <c r="Q63" s="277">
        <v>4</v>
      </c>
      <c r="R63" s="277">
        <v>324</v>
      </c>
    </row>
    <row r="64" spans="1:18" ht="16.5">
      <c r="A64" s="265" t="s">
        <v>118</v>
      </c>
      <c r="B64" s="266" t="s">
        <v>426</v>
      </c>
      <c r="C64" s="267" t="s">
        <v>67</v>
      </c>
      <c r="D64" s="268">
        <v>0.82551149068063889</v>
      </c>
      <c r="E64" s="269">
        <v>6105</v>
      </c>
      <c r="F64" s="270" t="s">
        <v>120</v>
      </c>
      <c r="G64" s="278" t="s">
        <v>245</v>
      </c>
      <c r="H64" s="271">
        <v>4</v>
      </c>
      <c r="I64" s="272">
        <v>4554.6039999999994</v>
      </c>
      <c r="J64" s="273">
        <v>7.5777700139009899E-3</v>
      </c>
      <c r="K64" s="273">
        <v>0.38151900731449373</v>
      </c>
      <c r="L64" s="273">
        <v>0.2094583854051856</v>
      </c>
      <c r="M64" s="274">
        <v>13.59</v>
      </c>
      <c r="N64" s="275">
        <v>0</v>
      </c>
      <c r="O64" s="275">
        <v>19.804136649421118</v>
      </c>
      <c r="P64" s="276">
        <v>4</v>
      </c>
      <c r="Q64" s="277">
        <v>0</v>
      </c>
      <c r="R64" s="277">
        <v>902</v>
      </c>
    </row>
    <row r="65" spans="1:18" ht="16.5">
      <c r="A65" s="265" t="s">
        <v>118</v>
      </c>
      <c r="B65" s="266" t="s">
        <v>428</v>
      </c>
      <c r="C65" s="267" t="s">
        <v>70</v>
      </c>
      <c r="D65" s="268">
        <v>0.72542349291960395</v>
      </c>
      <c r="E65" s="269">
        <v>2464</v>
      </c>
      <c r="F65" s="270" t="s">
        <v>122</v>
      </c>
      <c r="G65" s="278" t="s">
        <v>291</v>
      </c>
      <c r="H65" s="271">
        <v>3</v>
      </c>
      <c r="I65" s="272">
        <v>2110.6869999999999</v>
      </c>
      <c r="J65" s="273">
        <v>1.4262504087885219E-2</v>
      </c>
      <c r="K65" s="273">
        <v>0.31827169488898477</v>
      </c>
      <c r="L65" s="273">
        <v>0.20656781417614267</v>
      </c>
      <c r="M65" s="274">
        <v>14.754</v>
      </c>
      <c r="N65" s="275">
        <v>9.4755878062450755E-2</v>
      </c>
      <c r="O65" s="275">
        <v>15.255696368054572</v>
      </c>
      <c r="P65" s="276">
        <v>4</v>
      </c>
      <c r="Q65" s="277">
        <v>2</v>
      </c>
      <c r="R65" s="277">
        <v>322</v>
      </c>
    </row>
    <row r="66" spans="1:18" ht="16.5">
      <c r="A66" s="265" t="s">
        <v>118</v>
      </c>
      <c r="B66" s="266" t="s">
        <v>430</v>
      </c>
      <c r="C66" s="267" t="s">
        <v>70</v>
      </c>
      <c r="D66" s="268">
        <v>0.79890895765100012</v>
      </c>
      <c r="E66" s="269">
        <v>2543</v>
      </c>
      <c r="F66" s="270" t="s">
        <v>119</v>
      </c>
      <c r="G66" s="278" t="s">
        <v>209</v>
      </c>
      <c r="H66" s="271">
        <v>6</v>
      </c>
      <c r="I66" s="272">
        <v>3256.3040000000005</v>
      </c>
      <c r="J66" s="273">
        <v>2.6306122182075689E-2</v>
      </c>
      <c r="K66" s="273">
        <v>0.36383701634381282</v>
      </c>
      <c r="L66" s="273">
        <v>0.15569799379910476</v>
      </c>
      <c r="M66" s="274">
        <v>15.901</v>
      </c>
      <c r="N66" s="275">
        <v>9.2128990413671438E-2</v>
      </c>
      <c r="O66" s="275">
        <v>19.654184621583241</v>
      </c>
      <c r="P66" s="276">
        <v>20</v>
      </c>
      <c r="Q66" s="277">
        <v>3</v>
      </c>
      <c r="R66" s="277">
        <v>640</v>
      </c>
    </row>
    <row r="67" spans="1:18" ht="16.5">
      <c r="A67" s="265" t="s">
        <v>118</v>
      </c>
      <c r="B67" s="266" t="s">
        <v>432</v>
      </c>
      <c r="C67" s="267" t="s">
        <v>70</v>
      </c>
      <c r="D67" s="268">
        <v>0.72560000000000002</v>
      </c>
      <c r="E67" s="269">
        <v>8468</v>
      </c>
      <c r="F67" s="270" t="s">
        <v>122</v>
      </c>
      <c r="G67" s="278" t="s">
        <v>287</v>
      </c>
      <c r="H67" s="271">
        <v>1</v>
      </c>
      <c r="I67" s="272">
        <v>2144.201</v>
      </c>
      <c r="J67" s="273">
        <v>1.1976949926197016E-2</v>
      </c>
      <c r="K67" s="273">
        <v>0.37663004406772149</v>
      </c>
      <c r="L67" s="273">
        <v>0.14317687567536813</v>
      </c>
      <c r="M67" s="274">
        <v>16.501999999999999</v>
      </c>
      <c r="N67" s="275">
        <v>0.32646193150735403</v>
      </c>
      <c r="O67" s="275">
        <v>44.165635591066319</v>
      </c>
      <c r="P67" s="276">
        <v>1</v>
      </c>
      <c r="Q67" s="277">
        <v>7</v>
      </c>
      <c r="R67" s="277">
        <v>947</v>
      </c>
    </row>
    <row r="68" spans="1:18" ht="16.5">
      <c r="A68" s="265" t="s">
        <v>118</v>
      </c>
      <c r="B68" s="266" t="s">
        <v>434</v>
      </c>
      <c r="C68" s="267" t="s">
        <v>70</v>
      </c>
      <c r="D68" s="268">
        <v>0.67461538461538462</v>
      </c>
      <c r="E68" s="269">
        <v>8166</v>
      </c>
      <c r="F68" s="270" t="s">
        <v>123</v>
      </c>
      <c r="G68" s="278" t="s">
        <v>306</v>
      </c>
      <c r="H68" s="271">
        <v>1</v>
      </c>
      <c r="I68" s="272">
        <v>2126.52</v>
      </c>
      <c r="J68" s="273">
        <v>1.044597965823058E-2</v>
      </c>
      <c r="K68" s="273">
        <v>0.36437169141032005</v>
      </c>
      <c r="L68" s="273">
        <v>0.29813968361454396</v>
      </c>
      <c r="M68" s="274">
        <v>17.742999999999999</v>
      </c>
      <c r="N68" s="275">
        <v>0</v>
      </c>
      <c r="O68" s="275">
        <v>6.6305513232887536</v>
      </c>
      <c r="P68" s="276">
        <v>1</v>
      </c>
      <c r="Q68" s="277">
        <v>0</v>
      </c>
      <c r="R68" s="277">
        <v>141</v>
      </c>
    </row>
    <row r="69" spans="1:18" ht="16.5">
      <c r="A69" s="265" t="s">
        <v>118</v>
      </c>
      <c r="B69" s="266" t="s">
        <v>436</v>
      </c>
      <c r="C69" s="267" t="s">
        <v>70</v>
      </c>
      <c r="D69" s="268">
        <v>0.73920000000000008</v>
      </c>
      <c r="E69" s="269">
        <v>1556</v>
      </c>
      <c r="F69" s="270" t="s">
        <v>122</v>
      </c>
      <c r="G69" s="278" t="s">
        <v>294</v>
      </c>
      <c r="H69" s="271">
        <v>1</v>
      </c>
      <c r="I69" s="272">
        <v>2574.25</v>
      </c>
      <c r="J69" s="273">
        <v>2.7570998504575665E-2</v>
      </c>
      <c r="K69" s="273">
        <v>0.34657441063834504</v>
      </c>
      <c r="L69" s="273">
        <v>0.19889288142177333</v>
      </c>
      <c r="M69" s="274">
        <v>15.022</v>
      </c>
      <c r="N69" s="275">
        <v>0</v>
      </c>
      <c r="O69" s="275">
        <v>10.410799261920948</v>
      </c>
      <c r="P69" s="276">
        <v>5</v>
      </c>
      <c r="Q69" s="277">
        <v>0</v>
      </c>
      <c r="R69" s="277">
        <v>268</v>
      </c>
    </row>
    <row r="70" spans="1:18" ht="16.5">
      <c r="A70" s="265" t="s">
        <v>118</v>
      </c>
      <c r="B70" s="266" t="s">
        <v>440</v>
      </c>
      <c r="C70" s="267" t="s">
        <v>67</v>
      </c>
      <c r="D70" s="268">
        <v>0.83161066121849747</v>
      </c>
      <c r="E70" s="269">
        <v>6178</v>
      </c>
      <c r="F70" s="270" t="s">
        <v>120</v>
      </c>
      <c r="G70" s="278" t="s">
        <v>250</v>
      </c>
      <c r="H70" s="271">
        <v>2</v>
      </c>
      <c r="I70" s="272">
        <v>2027.3109999999999</v>
      </c>
      <c r="J70" s="273">
        <v>1.6183295563959067E-2</v>
      </c>
      <c r="K70" s="273">
        <v>0.35168738505800901</v>
      </c>
      <c r="L70" s="273">
        <v>0.20125180596366321</v>
      </c>
      <c r="M70" s="274">
        <v>14.311</v>
      </c>
      <c r="N70" s="275">
        <v>0</v>
      </c>
      <c r="O70" s="275">
        <v>8.2868390690920144</v>
      </c>
      <c r="P70" s="276">
        <v>1</v>
      </c>
      <c r="Q70" s="277">
        <v>0</v>
      </c>
      <c r="R70" s="277">
        <v>168</v>
      </c>
    </row>
    <row r="71" spans="1:18" ht="16.5">
      <c r="A71" s="265" t="s">
        <v>118</v>
      </c>
      <c r="B71" s="266" t="s">
        <v>444</v>
      </c>
      <c r="C71" s="267" t="s">
        <v>67</v>
      </c>
      <c r="D71" s="268">
        <v>0.81199648414574388</v>
      </c>
      <c r="E71" s="269">
        <v>2395</v>
      </c>
      <c r="F71" s="270" t="s">
        <v>119</v>
      </c>
      <c r="G71" s="278" t="s">
        <v>207</v>
      </c>
      <c r="H71" s="271">
        <v>2</v>
      </c>
      <c r="I71" s="272">
        <v>3406.0569999999998</v>
      </c>
      <c r="J71" s="273">
        <v>1.5161548649124022E-2</v>
      </c>
      <c r="K71" s="273">
        <v>0.36814150899648718</v>
      </c>
      <c r="L71" s="273">
        <v>6.7526761883315523E-2</v>
      </c>
      <c r="M71" s="274">
        <v>13.318</v>
      </c>
      <c r="N71" s="275">
        <v>0.23487569350718443</v>
      </c>
      <c r="O71" s="275">
        <v>34.761602639063291</v>
      </c>
      <c r="P71" s="276">
        <v>14</v>
      </c>
      <c r="Q71" s="277">
        <v>8</v>
      </c>
      <c r="R71" s="277">
        <v>1184</v>
      </c>
    </row>
    <row r="72" spans="1:18" ht="16.5">
      <c r="A72" s="265" t="s">
        <v>118</v>
      </c>
      <c r="B72" s="266" t="s">
        <v>748</v>
      </c>
      <c r="C72" s="267" t="s">
        <v>70</v>
      </c>
      <c r="D72" s="268">
        <v>0.75236925687115819</v>
      </c>
      <c r="E72" s="269">
        <v>5469</v>
      </c>
      <c r="F72" s="270" t="s">
        <v>121</v>
      </c>
      <c r="G72" s="278" t="s">
        <v>254</v>
      </c>
      <c r="H72" s="271">
        <v>11</v>
      </c>
      <c r="I72" s="272">
        <v>2007.2170000000001</v>
      </c>
      <c r="J72" s="273">
        <v>1.4699066467142785E-2</v>
      </c>
      <c r="K72" s="273">
        <v>0.35635642609341295</v>
      </c>
      <c r="L72" s="273">
        <v>0.11359011008774836</v>
      </c>
      <c r="M72" s="274">
        <v>15.641999999999999</v>
      </c>
      <c r="N72" s="275">
        <v>9.9640447445393299E-2</v>
      </c>
      <c r="O72" s="275">
        <v>16.590134499657982</v>
      </c>
      <c r="P72" s="276">
        <v>31</v>
      </c>
      <c r="Q72" s="277">
        <v>2</v>
      </c>
      <c r="R72" s="277">
        <v>337</v>
      </c>
    </row>
    <row r="73" spans="1:18" ht="16.5">
      <c r="A73" s="265" t="s">
        <v>118</v>
      </c>
      <c r="B73" s="266" t="s">
        <v>448</v>
      </c>
      <c r="C73" s="267" t="s">
        <v>67</v>
      </c>
      <c r="D73" s="268">
        <v>0.82861330318509685</v>
      </c>
      <c r="E73" s="269">
        <v>9988</v>
      </c>
      <c r="F73" s="270" t="s">
        <v>120</v>
      </c>
      <c r="G73" s="278" t="s">
        <v>233</v>
      </c>
      <c r="H73" s="271">
        <v>4</v>
      </c>
      <c r="I73" s="272">
        <v>3434.4080000000004</v>
      </c>
      <c r="J73" s="273">
        <v>2.7244768244456607E-2</v>
      </c>
      <c r="K73" s="273">
        <v>0.35050012569198502</v>
      </c>
      <c r="L73" s="273">
        <v>0.24371012413201926</v>
      </c>
      <c r="M73" s="274">
        <v>18.399000000000001</v>
      </c>
      <c r="N73" s="275">
        <v>0.52410779383229944</v>
      </c>
      <c r="O73" s="275">
        <v>10.423921677331288</v>
      </c>
      <c r="P73" s="276">
        <v>16</v>
      </c>
      <c r="Q73" s="277">
        <v>18</v>
      </c>
      <c r="R73" s="277">
        <v>384</v>
      </c>
    </row>
    <row r="74" spans="1:18" ht="16.5">
      <c r="A74" s="265" t="s">
        <v>118</v>
      </c>
      <c r="B74" s="266" t="s">
        <v>452</v>
      </c>
      <c r="C74" s="267" t="s">
        <v>70</v>
      </c>
      <c r="D74" s="268">
        <v>0.71969884798678263</v>
      </c>
      <c r="E74" s="269">
        <v>4099</v>
      </c>
      <c r="F74" s="270" t="s">
        <v>119</v>
      </c>
      <c r="G74" s="278" t="s">
        <v>204</v>
      </c>
      <c r="H74" s="271">
        <v>2</v>
      </c>
      <c r="I74" s="272">
        <v>3457.252</v>
      </c>
      <c r="J74" s="273">
        <v>2.1210737734079194E-2</v>
      </c>
      <c r="K74" s="273">
        <v>0.37647152878926482</v>
      </c>
      <c r="L74" s="273">
        <v>0.2403643124655073</v>
      </c>
      <c r="M74" s="274">
        <v>15.032</v>
      </c>
      <c r="N74" s="275">
        <v>5.7849413349099231E-2</v>
      </c>
      <c r="O74" s="275">
        <v>39.221902250689276</v>
      </c>
      <c r="P74" s="276">
        <v>26</v>
      </c>
      <c r="Q74" s="277">
        <v>2</v>
      </c>
      <c r="R74" s="277">
        <v>1356</v>
      </c>
    </row>
    <row r="75" spans="1:18" ht="16.5">
      <c r="A75" s="265" t="s">
        <v>118</v>
      </c>
      <c r="B75" s="266" t="s">
        <v>454</v>
      </c>
      <c r="C75" s="267" t="s">
        <v>67</v>
      </c>
      <c r="D75" s="268">
        <v>0.8247619047619047</v>
      </c>
      <c r="E75" s="269">
        <v>8865</v>
      </c>
      <c r="F75" s="270" t="s">
        <v>120</v>
      </c>
      <c r="G75" s="278" t="s">
        <v>214</v>
      </c>
      <c r="H75" s="271">
        <v>1</v>
      </c>
      <c r="I75" s="272">
        <v>2593.2739999999999</v>
      </c>
      <c r="J75" s="273">
        <v>1.5880751805920915E-2</v>
      </c>
      <c r="K75" s="273">
        <v>0.35426404759805952</v>
      </c>
      <c r="L75" s="273">
        <v>0.27067871836844715</v>
      </c>
      <c r="M75" s="274">
        <v>17.596</v>
      </c>
      <c r="N75" s="275">
        <v>0</v>
      </c>
      <c r="O75" s="275">
        <v>28.226866887185853</v>
      </c>
      <c r="P75" s="276">
        <v>0</v>
      </c>
      <c r="Q75" s="277">
        <v>0</v>
      </c>
      <c r="R75" s="277">
        <v>738</v>
      </c>
    </row>
    <row r="76" spans="1:18" ht="16.5">
      <c r="A76" s="265" t="s">
        <v>118</v>
      </c>
      <c r="B76" s="266" t="s">
        <v>741</v>
      </c>
      <c r="C76" s="267" t="s">
        <v>70</v>
      </c>
      <c r="D76" s="268">
        <v>0.78182092765737954</v>
      </c>
      <c r="E76" s="269">
        <v>5773</v>
      </c>
      <c r="F76" s="270" t="s">
        <v>122</v>
      </c>
      <c r="G76" s="278" t="s">
        <v>268</v>
      </c>
      <c r="H76" s="271">
        <v>7</v>
      </c>
      <c r="I76" s="272">
        <v>2170.3069999999998</v>
      </c>
      <c r="J76" s="273">
        <v>1.0782552567102071E-2</v>
      </c>
      <c r="K76" s="273">
        <v>0.35907939257503035</v>
      </c>
      <c r="L76" s="273">
        <v>0.22024533856270107</v>
      </c>
      <c r="M76" s="274">
        <v>16.068000000000001</v>
      </c>
      <c r="N76" s="275">
        <v>9.2152861323305885E-2</v>
      </c>
      <c r="O76" s="275">
        <v>13.63862347584927</v>
      </c>
      <c r="P76" s="276">
        <v>1</v>
      </c>
      <c r="Q76" s="277">
        <v>2</v>
      </c>
      <c r="R76" s="277">
        <v>296</v>
      </c>
    </row>
    <row r="77" spans="1:18" ht="16.5">
      <c r="A77" s="265" t="s">
        <v>118</v>
      </c>
      <c r="B77" s="266" t="s">
        <v>458</v>
      </c>
      <c r="C77" s="267" t="s">
        <v>70</v>
      </c>
      <c r="D77" s="268">
        <v>0.78845192497184224</v>
      </c>
      <c r="E77" s="269">
        <v>7547</v>
      </c>
      <c r="F77" s="270" t="s">
        <v>122</v>
      </c>
      <c r="G77" s="278" t="s">
        <v>269</v>
      </c>
      <c r="H77" s="271">
        <v>2</v>
      </c>
      <c r="I77" s="272">
        <v>2327.0730000000003</v>
      </c>
      <c r="J77" s="273">
        <v>2.998098460953562E-3</v>
      </c>
      <c r="K77" s="273">
        <v>0.33984105374288787</v>
      </c>
      <c r="L77" s="273">
        <v>0.19939211189335274</v>
      </c>
      <c r="M77" s="274">
        <v>13.246</v>
      </c>
      <c r="N77" s="275">
        <v>4.2972437908050151E-2</v>
      </c>
      <c r="O77" s="275">
        <v>23.419978659887331</v>
      </c>
      <c r="P77" s="276">
        <v>3</v>
      </c>
      <c r="Q77" s="277">
        <v>1</v>
      </c>
      <c r="R77" s="277">
        <v>545</v>
      </c>
    </row>
    <row r="78" spans="1:18" ht="16.5">
      <c r="A78" s="265" t="s">
        <v>118</v>
      </c>
      <c r="B78" s="266" t="s">
        <v>462</v>
      </c>
      <c r="C78" s="267" t="s">
        <v>70</v>
      </c>
      <c r="D78" s="268">
        <v>0.70349315215858155</v>
      </c>
      <c r="E78" s="269">
        <v>2374</v>
      </c>
      <c r="F78" s="270" t="s">
        <v>122</v>
      </c>
      <c r="G78" s="278" t="s">
        <v>291</v>
      </c>
      <c r="H78" s="271">
        <v>2</v>
      </c>
      <c r="I78" s="272">
        <v>1481.7370000000001</v>
      </c>
      <c r="J78" s="273">
        <v>1.6888051009154741E-2</v>
      </c>
      <c r="K78" s="273">
        <v>0.34207300392788387</v>
      </c>
      <c r="L78" s="273">
        <v>0.19402151541291188</v>
      </c>
      <c r="M78" s="274">
        <v>17.466000000000001</v>
      </c>
      <c r="N78" s="275">
        <v>0.26995343978047387</v>
      </c>
      <c r="O78" s="275">
        <v>20.718926503151369</v>
      </c>
      <c r="P78" s="276">
        <v>2</v>
      </c>
      <c r="Q78" s="277">
        <v>4</v>
      </c>
      <c r="R78" s="277">
        <v>311</v>
      </c>
    </row>
    <row r="79" spans="1:18" ht="16.5">
      <c r="A79" s="265" t="s">
        <v>118</v>
      </c>
      <c r="B79" s="266" t="s">
        <v>812</v>
      </c>
      <c r="C79" s="267" t="s">
        <v>70</v>
      </c>
      <c r="D79" s="268">
        <v>0.7573289118131723</v>
      </c>
      <c r="E79" s="269">
        <v>3179</v>
      </c>
      <c r="F79" s="270" t="s">
        <v>121</v>
      </c>
      <c r="G79" s="278" t="s">
        <v>255</v>
      </c>
      <c r="H79" s="271">
        <v>18</v>
      </c>
      <c r="I79" s="272">
        <v>3473.0409999999993</v>
      </c>
      <c r="J79" s="273">
        <v>2.3417790003936099E-2</v>
      </c>
      <c r="K79" s="273">
        <v>0.36292144396555837</v>
      </c>
      <c r="L79" s="273">
        <v>0.19233864500879774</v>
      </c>
      <c r="M79" s="274">
        <v>16.96</v>
      </c>
      <c r="N79" s="275">
        <v>8.6379630991975057E-2</v>
      </c>
      <c r="O79" s="275">
        <v>17.362305829386987</v>
      </c>
      <c r="P79" s="276">
        <v>15</v>
      </c>
      <c r="Q79" s="277">
        <v>3</v>
      </c>
      <c r="R79" s="277">
        <v>613</v>
      </c>
    </row>
    <row r="80" spans="1:18" ht="16.5">
      <c r="A80" s="265" t="s">
        <v>118</v>
      </c>
      <c r="B80" s="266" t="s">
        <v>464</v>
      </c>
      <c r="C80" s="267" t="s">
        <v>70</v>
      </c>
      <c r="D80" s="268">
        <v>0.78149979254326107</v>
      </c>
      <c r="E80" s="269">
        <v>1131</v>
      </c>
      <c r="F80" s="270" t="s">
        <v>122</v>
      </c>
      <c r="G80" s="278" t="s">
        <v>268</v>
      </c>
      <c r="H80" s="271">
        <v>3</v>
      </c>
      <c r="I80" s="272">
        <v>5267.7300000000005</v>
      </c>
      <c r="J80" s="273">
        <v>8.1484263390338933E-3</v>
      </c>
      <c r="K80" s="273">
        <v>0.35613215355767436</v>
      </c>
      <c r="L80" s="273">
        <v>0.11029418743937143</v>
      </c>
      <c r="M80" s="274">
        <v>15.183</v>
      </c>
      <c r="N80" s="275">
        <v>0.11390105415425619</v>
      </c>
      <c r="O80" s="275">
        <v>3.227196534370592</v>
      </c>
      <c r="P80" s="276">
        <v>6</v>
      </c>
      <c r="Q80" s="277">
        <v>6</v>
      </c>
      <c r="R80" s="277">
        <v>170</v>
      </c>
    </row>
    <row r="81" spans="1:18" ht="16.5">
      <c r="A81" s="265" t="s">
        <v>118</v>
      </c>
      <c r="B81" s="266" t="s">
        <v>466</v>
      </c>
      <c r="C81" s="267" t="s">
        <v>67</v>
      </c>
      <c r="D81" s="268">
        <v>0.84987264880465274</v>
      </c>
      <c r="E81" s="269">
        <v>8908</v>
      </c>
      <c r="F81" s="270" t="s">
        <v>121</v>
      </c>
      <c r="G81" s="278" t="s">
        <v>252</v>
      </c>
      <c r="H81" s="271">
        <v>2</v>
      </c>
      <c r="I81" s="272">
        <v>5535.5459999999994</v>
      </c>
      <c r="J81" s="273">
        <v>2.4160568561039424E-2</v>
      </c>
      <c r="K81" s="273">
        <v>0.34215443553711172</v>
      </c>
      <c r="L81" s="273">
        <v>0.23681330454299179</v>
      </c>
      <c r="M81" s="274">
        <v>14.034000000000001</v>
      </c>
      <c r="N81" s="275">
        <v>3.6130130614035187E-2</v>
      </c>
      <c r="O81" s="275">
        <v>6.0698619431579113</v>
      </c>
      <c r="P81" s="276">
        <v>0</v>
      </c>
      <c r="Q81" s="277">
        <v>2</v>
      </c>
      <c r="R81" s="277">
        <v>338</v>
      </c>
    </row>
    <row r="82" spans="1:18" ht="16.5">
      <c r="A82" s="265" t="s">
        <v>118</v>
      </c>
      <c r="B82" s="266" t="s">
        <v>470</v>
      </c>
      <c r="C82" s="267" t="s">
        <v>70</v>
      </c>
      <c r="D82" s="268">
        <v>0.7499487100555644</v>
      </c>
      <c r="E82" s="269">
        <v>7010</v>
      </c>
      <c r="F82" s="270" t="s">
        <v>119</v>
      </c>
      <c r="G82" s="278" t="s">
        <v>208</v>
      </c>
      <c r="H82" s="271">
        <v>6</v>
      </c>
      <c r="I82" s="272">
        <v>2445.5320000000002</v>
      </c>
      <c r="J82" s="273">
        <v>1.3937327575261123E-2</v>
      </c>
      <c r="K82" s="273">
        <v>0.33784280002069361</v>
      </c>
      <c r="L82" s="273">
        <v>0.14107359870981037</v>
      </c>
      <c r="M82" s="274">
        <v>14.273999999999999</v>
      </c>
      <c r="N82" s="275">
        <v>0</v>
      </c>
      <c r="O82" s="275">
        <v>8.0963978389978131</v>
      </c>
      <c r="P82" s="276">
        <v>6</v>
      </c>
      <c r="Q82" s="277">
        <v>0</v>
      </c>
      <c r="R82" s="277">
        <v>198</v>
      </c>
    </row>
    <row r="83" spans="1:18" ht="16.5">
      <c r="A83" s="265" t="s">
        <v>118</v>
      </c>
      <c r="B83" s="266" t="s">
        <v>472</v>
      </c>
      <c r="C83" s="267" t="s">
        <v>70</v>
      </c>
      <c r="D83" s="268">
        <v>0.71040000000000003</v>
      </c>
      <c r="E83" s="269">
        <v>6899</v>
      </c>
      <c r="F83" s="270" t="s">
        <v>119</v>
      </c>
      <c r="G83" s="278" t="s">
        <v>204</v>
      </c>
      <c r="H83" s="271">
        <v>1</v>
      </c>
      <c r="I83" s="272">
        <v>3019.75</v>
      </c>
      <c r="J83" s="273">
        <v>4.4186377406739162E-2</v>
      </c>
      <c r="K83" s="273">
        <v>0.33589284555633064</v>
      </c>
      <c r="L83" s="273">
        <v>0.16358970113419985</v>
      </c>
      <c r="M83" s="274">
        <v>14.175000000000001</v>
      </c>
      <c r="N83" s="275">
        <v>6.6230648232469574E-2</v>
      </c>
      <c r="O83" s="275">
        <v>55.633744515274444</v>
      </c>
      <c r="P83" s="276">
        <v>4</v>
      </c>
      <c r="Q83" s="277">
        <v>2</v>
      </c>
      <c r="R83" s="277">
        <v>1680</v>
      </c>
    </row>
    <row r="84" spans="1:18" ht="16.5">
      <c r="A84" s="265" t="s">
        <v>118</v>
      </c>
      <c r="B84" s="266" t="s">
        <v>474</v>
      </c>
      <c r="C84" s="267" t="s">
        <v>70</v>
      </c>
      <c r="D84" s="268">
        <v>0.7642600896311641</v>
      </c>
      <c r="E84" s="269">
        <v>6978</v>
      </c>
      <c r="F84" s="270" t="s">
        <v>120</v>
      </c>
      <c r="G84" s="278" t="s">
        <v>223</v>
      </c>
      <c r="H84" s="271">
        <v>14</v>
      </c>
      <c r="I84" s="272">
        <v>5161.5299999999988</v>
      </c>
      <c r="J84" s="273">
        <v>1.7567932798723936E-2</v>
      </c>
      <c r="K84" s="273">
        <v>0.36686963191835337</v>
      </c>
      <c r="L84" s="273">
        <v>0.20497798133499176</v>
      </c>
      <c r="M84" s="274">
        <v>16.512</v>
      </c>
      <c r="N84" s="275">
        <v>0</v>
      </c>
      <c r="O84" s="275">
        <v>14.801812640825496</v>
      </c>
      <c r="P84" s="276">
        <v>16</v>
      </c>
      <c r="Q84" s="277">
        <v>0</v>
      </c>
      <c r="R84" s="277">
        <v>764</v>
      </c>
    </row>
    <row r="85" spans="1:18" ht="16.5">
      <c r="A85" s="265" t="s">
        <v>118</v>
      </c>
      <c r="B85" s="266" t="s">
        <v>1007</v>
      </c>
      <c r="C85" s="267" t="s">
        <v>67</v>
      </c>
      <c r="D85" s="268">
        <v>0.83749999999999991</v>
      </c>
      <c r="E85" s="269">
        <v>9574</v>
      </c>
      <c r="F85" s="270" t="s">
        <v>119</v>
      </c>
      <c r="G85" s="278" t="s">
        <v>846</v>
      </c>
      <c r="H85" s="271">
        <v>1</v>
      </c>
      <c r="I85" s="272">
        <v>1514.6859999999999</v>
      </c>
      <c r="J85" s="273">
        <v>3.8393597176244597E-4</v>
      </c>
      <c r="K85" s="273">
        <v>0.34800839554628177</v>
      </c>
      <c r="L85" s="273">
        <v>9.3864357003438273E-2</v>
      </c>
      <c r="M85" s="274">
        <v>13.271000000000001</v>
      </c>
      <c r="N85" s="275">
        <v>0</v>
      </c>
      <c r="O85" s="275">
        <v>2.5087707947389757</v>
      </c>
      <c r="P85" s="276">
        <v>1</v>
      </c>
      <c r="Q85" s="277">
        <v>0</v>
      </c>
      <c r="R85" s="277">
        <v>40</v>
      </c>
    </row>
    <row r="86" spans="1:18" ht="16.5">
      <c r="A86" s="265" t="s">
        <v>118</v>
      </c>
      <c r="B86" s="266" t="s">
        <v>476</v>
      </c>
      <c r="C86" s="267" t="s">
        <v>67</v>
      </c>
      <c r="D86" s="268">
        <v>0.82305121186186869</v>
      </c>
      <c r="E86" s="269">
        <v>172</v>
      </c>
      <c r="F86" s="270" t="s">
        <v>120</v>
      </c>
      <c r="G86" s="278" t="s">
        <v>250</v>
      </c>
      <c r="H86" s="271">
        <v>7</v>
      </c>
      <c r="I86" s="272">
        <v>2193.183</v>
      </c>
      <c r="J86" s="273">
        <v>1.9387889519286661E-2</v>
      </c>
      <c r="K86" s="273">
        <v>0.35918972883787559</v>
      </c>
      <c r="L86" s="273">
        <v>0.23801023444008093</v>
      </c>
      <c r="M86" s="274">
        <v>15.202</v>
      </c>
      <c r="N86" s="275">
        <v>4.5595830352505924E-2</v>
      </c>
      <c r="O86" s="275">
        <v>28.497393970316203</v>
      </c>
      <c r="P86" s="276">
        <v>4</v>
      </c>
      <c r="Q86" s="277">
        <v>1</v>
      </c>
      <c r="R86" s="277">
        <v>625</v>
      </c>
    </row>
    <row r="87" spans="1:18" ht="16.5">
      <c r="A87" s="265" t="s">
        <v>118</v>
      </c>
      <c r="B87" s="266" t="s">
        <v>478</v>
      </c>
      <c r="C87" s="267" t="s">
        <v>70</v>
      </c>
      <c r="D87" s="268">
        <v>0.7404923735929263</v>
      </c>
      <c r="E87" s="269">
        <v>6708</v>
      </c>
      <c r="F87" s="270" t="s">
        <v>122</v>
      </c>
      <c r="G87" s="278" t="s">
        <v>264</v>
      </c>
      <c r="H87" s="271">
        <v>7</v>
      </c>
      <c r="I87" s="272">
        <v>2485.0500000000002</v>
      </c>
      <c r="J87" s="273">
        <v>2.0442011427119294E-2</v>
      </c>
      <c r="K87" s="273">
        <v>0.371422970420629</v>
      </c>
      <c r="L87" s="273">
        <v>0.197581537594817</v>
      </c>
      <c r="M87" s="274">
        <v>16.728999999999999</v>
      </c>
      <c r="N87" s="275">
        <v>0.48288766825617185</v>
      </c>
      <c r="O87" s="275">
        <v>10.945453813806562</v>
      </c>
      <c r="P87" s="276">
        <v>0</v>
      </c>
      <c r="Q87" s="277">
        <v>12</v>
      </c>
      <c r="R87" s="277">
        <v>272</v>
      </c>
    </row>
    <row r="88" spans="1:18" ht="16.5">
      <c r="A88" s="265" t="s">
        <v>118</v>
      </c>
      <c r="B88" s="266" t="s">
        <v>480</v>
      </c>
      <c r="C88" s="267" t="s">
        <v>67</v>
      </c>
      <c r="D88" s="268">
        <v>0.82482634151628764</v>
      </c>
      <c r="E88" s="269">
        <v>8982</v>
      </c>
      <c r="F88" s="270" t="s">
        <v>122</v>
      </c>
      <c r="G88" s="278" t="s">
        <v>283</v>
      </c>
      <c r="H88" s="271">
        <v>2</v>
      </c>
      <c r="I88" s="272">
        <v>2352.2280000000001</v>
      </c>
      <c r="J88" s="273">
        <v>9.7101894254742836E-3</v>
      </c>
      <c r="K88" s="273">
        <v>0.32667662601207409</v>
      </c>
      <c r="L88" s="273">
        <v>0.15389664607342485</v>
      </c>
      <c r="M88" s="274">
        <v>18.701000000000001</v>
      </c>
      <c r="N88" s="275">
        <v>0</v>
      </c>
      <c r="O88" s="275">
        <v>23.977267509782216</v>
      </c>
      <c r="P88" s="276">
        <v>1</v>
      </c>
      <c r="Q88" s="277">
        <v>0</v>
      </c>
      <c r="R88" s="277">
        <v>564</v>
      </c>
    </row>
    <row r="89" spans="1:18" ht="16.5">
      <c r="A89" s="265" t="s">
        <v>118</v>
      </c>
      <c r="B89" s="266" t="s">
        <v>484</v>
      </c>
      <c r="C89" s="267" t="s">
        <v>67</v>
      </c>
      <c r="D89" s="268">
        <v>0.84360000000000002</v>
      </c>
      <c r="E89" s="269">
        <v>7066</v>
      </c>
      <c r="F89" s="270" t="s">
        <v>123</v>
      </c>
      <c r="G89" s="278" t="s">
        <v>309</v>
      </c>
      <c r="H89" s="271">
        <v>1</v>
      </c>
      <c r="I89" s="272">
        <v>2154.252</v>
      </c>
      <c r="J89" s="273">
        <v>1.0536759130748126E-2</v>
      </c>
      <c r="K89" s="273">
        <v>0.35884385971969884</v>
      </c>
      <c r="L89" s="273">
        <v>0.17685953175394523</v>
      </c>
      <c r="M89" s="274">
        <v>13.414</v>
      </c>
      <c r="N89" s="275">
        <v>4.6419824607334702E-2</v>
      </c>
      <c r="O89" s="275">
        <v>26.691399149217457</v>
      </c>
      <c r="P89" s="276">
        <v>3</v>
      </c>
      <c r="Q89" s="277">
        <v>1</v>
      </c>
      <c r="R89" s="277">
        <v>575</v>
      </c>
    </row>
    <row r="90" spans="1:18" ht="16.5">
      <c r="A90" s="265" t="s">
        <v>118</v>
      </c>
      <c r="B90" s="266" t="s">
        <v>488</v>
      </c>
      <c r="C90" s="267" t="s">
        <v>70</v>
      </c>
      <c r="D90" s="268">
        <v>0.76982108049655651</v>
      </c>
      <c r="E90" s="269">
        <v>4569</v>
      </c>
      <c r="F90" s="270" t="s">
        <v>120</v>
      </c>
      <c r="G90" s="278" t="s">
        <v>243</v>
      </c>
      <c r="H90" s="271">
        <v>2</v>
      </c>
      <c r="I90" s="272">
        <v>4989.348</v>
      </c>
      <c r="J90" s="273">
        <v>2.6027834869824587E-2</v>
      </c>
      <c r="K90" s="273">
        <v>0.35050224624219034</v>
      </c>
      <c r="L90" s="273">
        <v>0.13649077995762171</v>
      </c>
      <c r="M90" s="274">
        <v>14.013</v>
      </c>
      <c r="N90" s="275">
        <v>0</v>
      </c>
      <c r="O90" s="275">
        <v>15.112195020271185</v>
      </c>
      <c r="P90" s="276">
        <v>8</v>
      </c>
      <c r="Q90" s="277">
        <v>0</v>
      </c>
      <c r="R90" s="277">
        <v>754</v>
      </c>
    </row>
    <row r="91" spans="1:18" ht="16.5">
      <c r="A91" s="265" t="s">
        <v>118</v>
      </c>
      <c r="B91" s="266" t="s">
        <v>490</v>
      </c>
      <c r="C91" s="267" t="s">
        <v>67</v>
      </c>
      <c r="D91" s="268">
        <v>0.83225810141158174</v>
      </c>
      <c r="E91" s="269">
        <v>4018</v>
      </c>
      <c r="F91" s="270" t="s">
        <v>120</v>
      </c>
      <c r="G91" s="278" t="s">
        <v>246</v>
      </c>
      <c r="H91" s="271">
        <v>4</v>
      </c>
      <c r="I91" s="272">
        <v>7650.3279999999995</v>
      </c>
      <c r="J91" s="273">
        <v>9.2407809233522285E-3</v>
      </c>
      <c r="K91" s="273">
        <v>0.36225527495890469</v>
      </c>
      <c r="L91" s="273">
        <v>0.20068874311673102</v>
      </c>
      <c r="M91" s="274">
        <v>14.417</v>
      </c>
      <c r="N91" s="275">
        <v>0.23528402965206199</v>
      </c>
      <c r="O91" s="275">
        <v>17.332590184368566</v>
      </c>
      <c r="P91" s="276">
        <v>14</v>
      </c>
      <c r="Q91" s="277">
        <v>18</v>
      </c>
      <c r="R91" s="277">
        <v>1328</v>
      </c>
    </row>
    <row r="92" spans="1:18" ht="16.5">
      <c r="A92" s="265" t="s">
        <v>118</v>
      </c>
      <c r="B92" s="266" t="s">
        <v>494</v>
      </c>
      <c r="C92" s="267" t="s">
        <v>67</v>
      </c>
      <c r="D92" s="268">
        <v>0.82534877266999296</v>
      </c>
      <c r="E92" s="269">
        <v>4955</v>
      </c>
      <c r="F92" s="270" t="s">
        <v>123</v>
      </c>
      <c r="G92" s="278" t="s">
        <v>304</v>
      </c>
      <c r="H92" s="271">
        <v>6</v>
      </c>
      <c r="I92" s="272">
        <v>1917.5070000000001</v>
      </c>
      <c r="J92" s="273">
        <v>2.3511556253210043E-2</v>
      </c>
      <c r="K92" s="273">
        <v>0.34582190710799204</v>
      </c>
      <c r="L92" s="273">
        <v>0.17731356391397787</v>
      </c>
      <c r="M92" s="274">
        <v>14.515000000000001</v>
      </c>
      <c r="N92" s="275">
        <v>0.10430209641998699</v>
      </c>
      <c r="O92" s="275">
        <v>11.681834799038542</v>
      </c>
      <c r="P92" s="276">
        <v>0</v>
      </c>
      <c r="Q92" s="277">
        <v>2</v>
      </c>
      <c r="R92" s="277">
        <v>224</v>
      </c>
    </row>
    <row r="93" spans="1:18" ht="16.5">
      <c r="A93" s="265" t="s">
        <v>118</v>
      </c>
      <c r="B93" s="266" t="s">
        <v>496</v>
      </c>
      <c r="C93" s="267" t="s">
        <v>70</v>
      </c>
      <c r="D93" s="268">
        <v>0.71040000000000003</v>
      </c>
      <c r="E93" s="269">
        <v>7739</v>
      </c>
      <c r="F93" s="270" t="s">
        <v>119</v>
      </c>
      <c r="G93" s="278" t="s">
        <v>201</v>
      </c>
      <c r="H93" s="271">
        <v>1</v>
      </c>
      <c r="I93" s="272">
        <v>1509.5319999999999</v>
      </c>
      <c r="J93" s="273">
        <v>1.4474569093927974E-2</v>
      </c>
      <c r="K93" s="273">
        <v>0.32250094822527514</v>
      </c>
      <c r="L93" s="273">
        <v>0.12255454008262164</v>
      </c>
      <c r="M93" s="274">
        <v>15.106999999999999</v>
      </c>
      <c r="N93" s="275">
        <v>0.1324913946839153</v>
      </c>
      <c r="O93" s="275">
        <v>2.9810563803880941</v>
      </c>
      <c r="P93" s="276">
        <v>12</v>
      </c>
      <c r="Q93" s="277">
        <v>2</v>
      </c>
      <c r="R93" s="277">
        <v>45</v>
      </c>
    </row>
    <row r="94" spans="1:18" ht="16.5">
      <c r="A94" s="265" t="s">
        <v>118</v>
      </c>
      <c r="B94" s="266" t="s">
        <v>504</v>
      </c>
      <c r="C94" s="267" t="s">
        <v>67</v>
      </c>
      <c r="D94" s="268">
        <v>0.81913043478260872</v>
      </c>
      <c r="E94" s="269">
        <v>9619</v>
      </c>
      <c r="F94" s="270" t="s">
        <v>119</v>
      </c>
      <c r="G94" s="278" t="s">
        <v>199</v>
      </c>
      <c r="H94" s="271">
        <v>1</v>
      </c>
      <c r="I94" s="272">
        <v>2467.348</v>
      </c>
      <c r="J94" s="273">
        <v>1.6556169179834268E-2</v>
      </c>
      <c r="K94" s="273">
        <v>0.40611251027258588</v>
      </c>
      <c r="L94" s="273">
        <v>0.17711324061299824</v>
      </c>
      <c r="M94" s="274">
        <v>15.654999999999999</v>
      </c>
      <c r="N94" s="275">
        <v>0</v>
      </c>
      <c r="O94" s="275">
        <v>24.23654871546292</v>
      </c>
      <c r="P94" s="276">
        <v>54</v>
      </c>
      <c r="Q94" s="277">
        <v>0</v>
      </c>
      <c r="R94" s="277">
        <v>598</v>
      </c>
    </row>
    <row r="95" spans="1:18" ht="16.5">
      <c r="A95" s="265" t="s">
        <v>118</v>
      </c>
      <c r="B95" s="266" t="s">
        <v>506</v>
      </c>
      <c r="C95" s="267" t="s">
        <v>70</v>
      </c>
      <c r="D95" s="268">
        <v>0.77181818181818174</v>
      </c>
      <c r="E95" s="269">
        <v>9341</v>
      </c>
      <c r="F95" s="270" t="s">
        <v>120</v>
      </c>
      <c r="G95" s="278" t="s">
        <v>220</v>
      </c>
      <c r="H95" s="271">
        <v>1</v>
      </c>
      <c r="I95" s="272">
        <v>2855.114</v>
      </c>
      <c r="J95" s="273">
        <v>2.9917005443903324E-2</v>
      </c>
      <c r="K95" s="273">
        <v>0.35231712014812927</v>
      </c>
      <c r="L95" s="273">
        <v>0.17127161997734591</v>
      </c>
      <c r="M95" s="274">
        <v>18.056999999999999</v>
      </c>
      <c r="N95" s="275">
        <v>0</v>
      </c>
      <c r="O95" s="275">
        <v>10.437411605981408</v>
      </c>
      <c r="P95" s="276">
        <v>14</v>
      </c>
      <c r="Q95" s="277">
        <v>0</v>
      </c>
      <c r="R95" s="277">
        <v>298</v>
      </c>
    </row>
    <row r="96" spans="1:18" ht="16.5">
      <c r="A96" s="265" t="s">
        <v>118</v>
      </c>
      <c r="B96" s="266" t="s">
        <v>508</v>
      </c>
      <c r="C96" s="267" t="s">
        <v>67</v>
      </c>
      <c r="D96" s="268">
        <v>0.84199999999999997</v>
      </c>
      <c r="E96" s="269">
        <v>8914</v>
      </c>
      <c r="F96" s="270" t="s">
        <v>123</v>
      </c>
      <c r="G96" s="278" t="s">
        <v>308</v>
      </c>
      <c r="H96" s="271">
        <v>1</v>
      </c>
      <c r="I96" s="272">
        <v>1992.6079999999999</v>
      </c>
      <c r="J96" s="273">
        <v>7.7038170781700789E-3</v>
      </c>
      <c r="K96" s="273">
        <v>0.37046443822637704</v>
      </c>
      <c r="L96" s="273">
        <v>0.12797298816425509</v>
      </c>
      <c r="M96" s="274">
        <v>16.501000000000001</v>
      </c>
      <c r="N96" s="275">
        <v>0.10037097110921968</v>
      </c>
      <c r="O96" s="275">
        <v>6.2731856943262301</v>
      </c>
      <c r="P96" s="276">
        <v>0</v>
      </c>
      <c r="Q96" s="277">
        <v>2</v>
      </c>
      <c r="R96" s="277">
        <v>125</v>
      </c>
    </row>
    <row r="97" spans="1:18" ht="16.5">
      <c r="A97" s="265" t="s">
        <v>118</v>
      </c>
      <c r="B97" s="266" t="s">
        <v>814</v>
      </c>
      <c r="C97" s="267" t="s">
        <v>67</v>
      </c>
      <c r="D97" s="268">
        <v>0.81299567437581377</v>
      </c>
      <c r="E97" s="269">
        <v>9800</v>
      </c>
      <c r="F97" s="270" t="s">
        <v>119</v>
      </c>
      <c r="G97" s="278" t="s">
        <v>210</v>
      </c>
      <c r="H97" s="271">
        <v>7</v>
      </c>
      <c r="I97" s="272">
        <v>2997.5890000000004</v>
      </c>
      <c r="J97" s="273">
        <v>2.4822054979757379E-2</v>
      </c>
      <c r="K97" s="273">
        <v>0.37691963241037557</v>
      </c>
      <c r="L97" s="273">
        <v>0.19048642092027959</v>
      </c>
      <c r="M97" s="274">
        <v>14.972</v>
      </c>
      <c r="N97" s="275">
        <v>0.26688115015100466</v>
      </c>
      <c r="O97" s="275">
        <v>18.014477635192815</v>
      </c>
      <c r="P97" s="276">
        <v>15</v>
      </c>
      <c r="Q97" s="277">
        <v>8</v>
      </c>
      <c r="R97" s="277">
        <v>540</v>
      </c>
    </row>
    <row r="98" spans="1:18" ht="16.5">
      <c r="A98" s="265" t="s">
        <v>118</v>
      </c>
      <c r="B98" s="266" t="s">
        <v>510</v>
      </c>
      <c r="C98" s="267" t="s">
        <v>67</v>
      </c>
      <c r="D98" s="268">
        <v>0.82173913043478264</v>
      </c>
      <c r="E98" s="269">
        <v>9525</v>
      </c>
      <c r="F98" s="270" t="s">
        <v>120</v>
      </c>
      <c r="G98" s="278" t="s">
        <v>240</v>
      </c>
      <c r="H98" s="271">
        <v>1</v>
      </c>
      <c r="I98" s="272">
        <v>4032.9459999999999</v>
      </c>
      <c r="J98" s="273">
        <v>1.0155862238881605E-2</v>
      </c>
      <c r="K98" s="273">
        <v>0.37675733265799977</v>
      </c>
      <c r="L98" s="273">
        <v>0.22911291150439406</v>
      </c>
      <c r="M98" s="274">
        <v>13.709</v>
      </c>
      <c r="N98" s="275">
        <v>4.9591539286665383E-2</v>
      </c>
      <c r="O98" s="275">
        <v>3.1738585143465845</v>
      </c>
      <c r="P98" s="276">
        <v>0</v>
      </c>
      <c r="Q98" s="277">
        <v>2</v>
      </c>
      <c r="R98" s="277">
        <v>128</v>
      </c>
    </row>
    <row r="99" spans="1:18" ht="16.5">
      <c r="A99" s="265" t="s">
        <v>118</v>
      </c>
      <c r="B99" s="266" t="s">
        <v>512</v>
      </c>
      <c r="C99" s="267" t="s">
        <v>67</v>
      </c>
      <c r="D99" s="268">
        <v>0.83173460962230616</v>
      </c>
      <c r="E99" s="269">
        <v>3559</v>
      </c>
      <c r="F99" s="270" t="s">
        <v>122</v>
      </c>
      <c r="G99" s="278" t="s">
        <v>287</v>
      </c>
      <c r="H99" s="271">
        <v>3</v>
      </c>
      <c r="I99" s="272">
        <v>2353.1130000000003</v>
      </c>
      <c r="J99" s="273">
        <v>1.3846085744550176E-2</v>
      </c>
      <c r="K99" s="273">
        <v>0.33699198058366897</v>
      </c>
      <c r="L99" s="273">
        <v>0.16786274182327837</v>
      </c>
      <c r="M99" s="274">
        <v>12.875999999999999</v>
      </c>
      <c r="N99" s="275">
        <v>0.38247206997708988</v>
      </c>
      <c r="O99" s="275">
        <v>13.216534862541661</v>
      </c>
      <c r="P99" s="276">
        <v>0</v>
      </c>
      <c r="Q99" s="277">
        <v>9</v>
      </c>
      <c r="R99" s="277">
        <v>311</v>
      </c>
    </row>
    <row r="100" spans="1:18" ht="16.5">
      <c r="A100" s="265" t="s">
        <v>118</v>
      </c>
      <c r="B100" s="266" t="s">
        <v>516</v>
      </c>
      <c r="C100" s="267" t="s">
        <v>70</v>
      </c>
      <c r="D100" s="268">
        <v>0.75985061094981698</v>
      </c>
      <c r="E100" s="269">
        <v>3442</v>
      </c>
      <c r="F100" s="270" t="s">
        <v>120</v>
      </c>
      <c r="G100" s="278" t="s">
        <v>239</v>
      </c>
      <c r="H100" s="271">
        <v>9</v>
      </c>
      <c r="I100" s="272">
        <v>3291.3139999999999</v>
      </c>
      <c r="J100" s="273">
        <v>2.4938347184167781E-2</v>
      </c>
      <c r="K100" s="273">
        <v>0.37915657295255523</v>
      </c>
      <c r="L100" s="273">
        <v>0.14614223984706412</v>
      </c>
      <c r="M100" s="274">
        <v>17.489000000000001</v>
      </c>
      <c r="N100" s="275">
        <v>0.12153200818882672</v>
      </c>
      <c r="O100" s="275">
        <v>15.616863052264232</v>
      </c>
      <c r="P100" s="276">
        <v>8</v>
      </c>
      <c r="Q100" s="277">
        <v>4</v>
      </c>
      <c r="R100" s="277">
        <v>514</v>
      </c>
    </row>
    <row r="101" spans="1:18" ht="16.5">
      <c r="A101" s="265" t="s">
        <v>118</v>
      </c>
      <c r="B101" s="266" t="s">
        <v>518</v>
      </c>
      <c r="C101" s="267" t="s">
        <v>70</v>
      </c>
      <c r="D101" s="268">
        <v>0.76239999999999997</v>
      </c>
      <c r="E101" s="269">
        <v>4835</v>
      </c>
      <c r="F101" s="270" t="s">
        <v>123</v>
      </c>
      <c r="G101" s="278" t="s">
        <v>305</v>
      </c>
      <c r="H101" s="271">
        <v>1</v>
      </c>
      <c r="I101" s="272">
        <v>1918.2329999999999</v>
      </c>
      <c r="J101" s="273">
        <v>9.6756918106475614E-3</v>
      </c>
      <c r="K101" s="273">
        <v>0.36691078505237795</v>
      </c>
      <c r="L101" s="273">
        <v>0.1480529216210961</v>
      </c>
      <c r="M101" s="274">
        <v>17.055</v>
      </c>
      <c r="N101" s="275">
        <v>0.26065655214981703</v>
      </c>
      <c r="O101" s="275">
        <v>9.8528176712630842</v>
      </c>
      <c r="P101" s="276">
        <v>0</v>
      </c>
      <c r="Q101" s="277">
        <v>5</v>
      </c>
      <c r="R101" s="277">
        <v>189</v>
      </c>
    </row>
    <row r="102" spans="1:18" ht="16.5">
      <c r="A102" s="265" t="s">
        <v>118</v>
      </c>
      <c r="B102" s="266" t="s">
        <v>520</v>
      </c>
      <c r="C102" s="267" t="s">
        <v>67</v>
      </c>
      <c r="D102" s="268">
        <v>0.84767531496469573</v>
      </c>
      <c r="E102" s="269">
        <v>623</v>
      </c>
      <c r="F102" s="270" t="s">
        <v>120</v>
      </c>
      <c r="G102" s="278" t="s">
        <v>216</v>
      </c>
      <c r="H102" s="271">
        <v>9</v>
      </c>
      <c r="I102" s="272">
        <v>3833.7400000000007</v>
      </c>
      <c r="J102" s="273">
        <v>3.5317795703758884E-2</v>
      </c>
      <c r="K102" s="273">
        <v>0.36496929772980347</v>
      </c>
      <c r="L102" s="273">
        <v>0.1854585861326016</v>
      </c>
      <c r="M102" s="274">
        <v>14.621</v>
      </c>
      <c r="N102" s="275">
        <v>5.2168378658959652E-2</v>
      </c>
      <c r="O102" s="275">
        <v>9.2859714012948178</v>
      </c>
      <c r="P102" s="276">
        <v>22</v>
      </c>
      <c r="Q102" s="277">
        <v>2</v>
      </c>
      <c r="R102" s="277">
        <v>356</v>
      </c>
    </row>
    <row r="103" spans="1:18" ht="16.5">
      <c r="A103" s="265" t="s">
        <v>118</v>
      </c>
      <c r="B103" s="266" t="s">
        <v>522</v>
      </c>
      <c r="C103" s="267" t="s">
        <v>67</v>
      </c>
      <c r="D103" s="268">
        <v>0.80132351270680346</v>
      </c>
      <c r="E103" s="269">
        <v>9417</v>
      </c>
      <c r="F103" s="270" t="s">
        <v>120</v>
      </c>
      <c r="G103" s="278" t="s">
        <v>240</v>
      </c>
      <c r="H103" s="271">
        <v>2</v>
      </c>
      <c r="I103" s="272">
        <v>4102.5940000000001</v>
      </c>
      <c r="J103" s="273">
        <v>2.9730798433507764E-2</v>
      </c>
      <c r="K103" s="273">
        <v>0.38914468420702136</v>
      </c>
      <c r="L103" s="273">
        <v>0.19816730585575856</v>
      </c>
      <c r="M103" s="274">
        <v>15.493</v>
      </c>
      <c r="N103" s="275">
        <v>0</v>
      </c>
      <c r="O103" s="275">
        <v>38.999715789571184</v>
      </c>
      <c r="P103" s="276">
        <v>38</v>
      </c>
      <c r="Q103" s="277">
        <v>0</v>
      </c>
      <c r="R103" s="277">
        <v>1600</v>
      </c>
    </row>
    <row r="104" spans="1:18" ht="16.5">
      <c r="A104" s="265" t="s">
        <v>118</v>
      </c>
      <c r="B104" s="266" t="s">
        <v>816</v>
      </c>
      <c r="C104" s="267" t="s">
        <v>70</v>
      </c>
      <c r="D104" s="268">
        <v>0.71079999999999999</v>
      </c>
      <c r="E104" s="269">
        <v>8861</v>
      </c>
      <c r="F104" s="270" t="s">
        <v>119</v>
      </c>
      <c r="G104" s="278" t="s">
        <v>201</v>
      </c>
      <c r="H104" s="271">
        <v>1</v>
      </c>
      <c r="I104" s="272">
        <v>778.97</v>
      </c>
      <c r="J104" s="273">
        <v>2.2981098674209194E-2</v>
      </c>
      <c r="K104" s="273">
        <v>0.33918285166044154</v>
      </c>
      <c r="L104" s="273">
        <v>5.4857924354749614E-2</v>
      </c>
      <c r="M104" s="274">
        <v>15.837</v>
      </c>
      <c r="N104" s="275">
        <v>0.12837464857439954</v>
      </c>
      <c r="O104" s="275">
        <v>28.627546632091093</v>
      </c>
      <c r="P104" s="276">
        <v>10</v>
      </c>
      <c r="Q104" s="277">
        <v>1</v>
      </c>
      <c r="R104" s="277">
        <v>226</v>
      </c>
    </row>
    <row r="105" spans="1:18" ht="16.5">
      <c r="A105" s="265" t="s">
        <v>118</v>
      </c>
      <c r="B105" s="266" t="s">
        <v>524</v>
      </c>
      <c r="C105" s="267" t="s">
        <v>67</v>
      </c>
      <c r="D105" s="268">
        <v>0.82921112112758721</v>
      </c>
      <c r="E105" s="269">
        <v>805</v>
      </c>
      <c r="F105" s="270" t="s">
        <v>120</v>
      </c>
      <c r="G105" s="278" t="s">
        <v>240</v>
      </c>
      <c r="H105" s="271">
        <v>9</v>
      </c>
      <c r="I105" s="272">
        <v>3060.54</v>
      </c>
      <c r="J105" s="273">
        <v>1.6447673555791815E-2</v>
      </c>
      <c r="K105" s="273">
        <v>0.37424267402930517</v>
      </c>
      <c r="L105" s="273">
        <v>0.17741967103844419</v>
      </c>
      <c r="M105" s="274">
        <v>15.304</v>
      </c>
      <c r="N105" s="275">
        <v>6.5347945133865271E-2</v>
      </c>
      <c r="O105" s="275">
        <v>8.2991890320008892</v>
      </c>
      <c r="P105" s="276">
        <v>7</v>
      </c>
      <c r="Q105" s="277">
        <v>2</v>
      </c>
      <c r="R105" s="277">
        <v>254</v>
      </c>
    </row>
    <row r="106" spans="1:18" ht="16.5">
      <c r="A106" s="265" t="s">
        <v>118</v>
      </c>
      <c r="B106" s="266" t="s">
        <v>532</v>
      </c>
      <c r="C106" s="267" t="s">
        <v>70</v>
      </c>
      <c r="D106" s="268">
        <v>0.73333333333333339</v>
      </c>
      <c r="E106" s="269">
        <v>5050</v>
      </c>
      <c r="F106" s="270" t="s">
        <v>120</v>
      </c>
      <c r="G106" s="278" t="s">
        <v>238</v>
      </c>
      <c r="H106" s="271">
        <v>1</v>
      </c>
      <c r="I106" s="272">
        <v>1710.162</v>
      </c>
      <c r="J106" s="273">
        <v>1.0559513677229633E-2</v>
      </c>
      <c r="K106" s="273">
        <v>0.31349924313170641</v>
      </c>
      <c r="L106" s="273">
        <v>0.25436186747220441</v>
      </c>
      <c r="M106" s="274">
        <v>15.848000000000001</v>
      </c>
      <c r="N106" s="275">
        <v>0</v>
      </c>
      <c r="O106" s="275">
        <v>3.6253875363854418</v>
      </c>
      <c r="P106" s="276">
        <v>0</v>
      </c>
      <c r="Q106" s="277">
        <v>0</v>
      </c>
      <c r="R106" s="277">
        <v>62</v>
      </c>
    </row>
    <row r="107" spans="1:18" ht="16.5">
      <c r="A107" s="265" t="s">
        <v>118</v>
      </c>
      <c r="B107" s="266" t="s">
        <v>751</v>
      </c>
      <c r="C107" s="267" t="s">
        <v>70</v>
      </c>
      <c r="D107" s="268">
        <v>0.77846813151008087</v>
      </c>
      <c r="E107" s="269">
        <v>2319</v>
      </c>
      <c r="F107" s="270" t="s">
        <v>121</v>
      </c>
      <c r="G107" s="278" t="s">
        <v>256</v>
      </c>
      <c r="H107" s="271">
        <v>17</v>
      </c>
      <c r="I107" s="272">
        <v>3541.4449999999993</v>
      </c>
      <c r="J107" s="273">
        <v>1.1208252723655339E-2</v>
      </c>
      <c r="K107" s="273">
        <v>0.35533787008964629</v>
      </c>
      <c r="L107" s="273">
        <v>0.15953939705402737</v>
      </c>
      <c r="M107" s="274">
        <v>16.254000000000001</v>
      </c>
      <c r="N107" s="275">
        <v>5.6474122850983154E-2</v>
      </c>
      <c r="O107" s="275">
        <v>21.375455499097125</v>
      </c>
      <c r="P107" s="276">
        <v>5</v>
      </c>
      <c r="Q107" s="277">
        <v>2</v>
      </c>
      <c r="R107" s="277">
        <v>757</v>
      </c>
    </row>
    <row r="108" spans="1:18" ht="16.5">
      <c r="A108" s="265" t="s">
        <v>118</v>
      </c>
      <c r="B108" s="266" t="s">
        <v>538</v>
      </c>
      <c r="C108" s="267" t="s">
        <v>67</v>
      </c>
      <c r="D108" s="268">
        <v>0.81213975698403162</v>
      </c>
      <c r="E108" s="269">
        <v>1087</v>
      </c>
      <c r="F108" s="270" t="s">
        <v>122</v>
      </c>
      <c r="G108" s="278" t="s">
        <v>269</v>
      </c>
      <c r="H108" s="271">
        <v>8</v>
      </c>
      <c r="I108" s="272">
        <v>2245.7700000000004</v>
      </c>
      <c r="J108" s="273">
        <v>1.247279585167935E-2</v>
      </c>
      <c r="K108" s="273">
        <v>0.35151679257167656</v>
      </c>
      <c r="L108" s="273">
        <v>0.1383627079558557</v>
      </c>
      <c r="M108" s="274">
        <v>13.196</v>
      </c>
      <c r="N108" s="275">
        <v>4.4528157380319434E-2</v>
      </c>
      <c r="O108" s="275">
        <v>10.953926715558582</v>
      </c>
      <c r="P108" s="276">
        <v>3</v>
      </c>
      <c r="Q108" s="277">
        <v>1</v>
      </c>
      <c r="R108" s="277">
        <v>248</v>
      </c>
    </row>
    <row r="109" spans="1:18" ht="16.5">
      <c r="A109" s="265" t="s">
        <v>118</v>
      </c>
      <c r="B109" s="266" t="s">
        <v>540</v>
      </c>
      <c r="C109" s="267" t="s">
        <v>67</v>
      </c>
      <c r="D109" s="268">
        <v>0.83683950566374699</v>
      </c>
      <c r="E109" s="269">
        <v>401</v>
      </c>
      <c r="F109" s="270" t="s">
        <v>122</v>
      </c>
      <c r="G109" s="278" t="s">
        <v>270</v>
      </c>
      <c r="H109" s="271">
        <v>7</v>
      </c>
      <c r="I109" s="272">
        <v>2599.7919999999999</v>
      </c>
      <c r="J109" s="273">
        <v>6.1134996417707647E-3</v>
      </c>
      <c r="K109" s="273">
        <v>0.35276161755073349</v>
      </c>
      <c r="L109" s="273">
        <v>0.13924190858345592</v>
      </c>
      <c r="M109" s="274">
        <v>12.599</v>
      </c>
      <c r="N109" s="275">
        <v>7.6929231261577857E-2</v>
      </c>
      <c r="O109" s="275">
        <v>4.0387846412328372</v>
      </c>
      <c r="P109" s="276">
        <v>0</v>
      </c>
      <c r="Q109" s="277">
        <v>2</v>
      </c>
      <c r="R109" s="277">
        <v>105</v>
      </c>
    </row>
    <row r="110" spans="1:18" ht="16.5">
      <c r="A110" s="265" t="s">
        <v>118</v>
      </c>
      <c r="B110" s="266" t="s">
        <v>818</v>
      </c>
      <c r="C110" s="267" t="s">
        <v>70</v>
      </c>
      <c r="D110" s="268">
        <v>0.78566267128864498</v>
      </c>
      <c r="E110" s="269">
        <v>8027</v>
      </c>
      <c r="F110" s="270" t="s">
        <v>120</v>
      </c>
      <c r="G110" s="278" t="s">
        <v>803</v>
      </c>
      <c r="H110" s="271">
        <v>3</v>
      </c>
      <c r="I110" s="272">
        <v>795.64400000000001</v>
      </c>
      <c r="J110" s="273">
        <v>9.1997147623445134E-3</v>
      </c>
      <c r="K110" s="273">
        <v>0.39342120157315197</v>
      </c>
      <c r="L110" s="273">
        <v>0.16716018721940967</v>
      </c>
      <c r="M110" s="274">
        <v>16.562999999999999</v>
      </c>
      <c r="N110" s="275">
        <v>0</v>
      </c>
      <c r="O110" s="275">
        <v>18.09854658616165</v>
      </c>
      <c r="P110" s="276">
        <v>4</v>
      </c>
      <c r="Q110" s="277">
        <v>0</v>
      </c>
      <c r="R110" s="277">
        <v>144</v>
      </c>
    </row>
    <row r="111" spans="1:18" ht="16.5">
      <c r="A111" s="265" t="s">
        <v>118</v>
      </c>
      <c r="B111" s="266" t="s">
        <v>542</v>
      </c>
      <c r="C111" s="267" t="s">
        <v>70</v>
      </c>
      <c r="D111" s="268">
        <v>0.70406745102136614</v>
      </c>
      <c r="E111" s="269">
        <v>2082</v>
      </c>
      <c r="F111" s="270" t="s">
        <v>122</v>
      </c>
      <c r="G111" s="278" t="s">
        <v>804</v>
      </c>
      <c r="H111" s="271">
        <v>5</v>
      </c>
      <c r="I111" s="272">
        <v>1661.1680000000001</v>
      </c>
      <c r="J111" s="273">
        <v>1.1693797464469762E-2</v>
      </c>
      <c r="K111" s="273">
        <v>0.34312647985275641</v>
      </c>
      <c r="L111" s="273">
        <v>0.20407327856062724</v>
      </c>
      <c r="M111" s="274">
        <v>17.603999999999999</v>
      </c>
      <c r="N111" s="275">
        <v>0.12039721449004555</v>
      </c>
      <c r="O111" s="275">
        <v>22.393881895148471</v>
      </c>
      <c r="P111" s="276">
        <v>0</v>
      </c>
      <c r="Q111" s="277">
        <v>2</v>
      </c>
      <c r="R111" s="277">
        <v>372</v>
      </c>
    </row>
    <row r="112" spans="1:18" ht="16.5">
      <c r="A112" s="265" t="s">
        <v>118</v>
      </c>
      <c r="B112" s="266" t="s">
        <v>544</v>
      </c>
      <c r="C112" s="267" t="s">
        <v>70</v>
      </c>
      <c r="D112" s="268">
        <v>0.78274209656841165</v>
      </c>
      <c r="E112" s="269">
        <v>7965</v>
      </c>
      <c r="F112" s="270" t="s">
        <v>123</v>
      </c>
      <c r="G112" s="278" t="s">
        <v>304</v>
      </c>
      <c r="H112" s="271">
        <v>4</v>
      </c>
      <c r="I112" s="272">
        <v>2506.7490000000003</v>
      </c>
      <c r="J112" s="273">
        <v>4.4852083405162967E-3</v>
      </c>
      <c r="K112" s="273">
        <v>0.37674751865589828</v>
      </c>
      <c r="L112" s="273">
        <v>0.1515907655692692</v>
      </c>
      <c r="M112" s="274">
        <v>15.561999999999999</v>
      </c>
      <c r="N112" s="275">
        <v>0.35903076055879546</v>
      </c>
      <c r="O112" s="275">
        <v>13.403815060861696</v>
      </c>
      <c r="P112" s="276">
        <v>0</v>
      </c>
      <c r="Q112" s="277">
        <v>9</v>
      </c>
      <c r="R112" s="277">
        <v>336</v>
      </c>
    </row>
    <row r="113" spans="1:18" ht="16.5">
      <c r="A113" s="265" t="s">
        <v>118</v>
      </c>
      <c r="B113" s="266" t="s">
        <v>785</v>
      </c>
      <c r="C113" s="267" t="s">
        <v>70</v>
      </c>
      <c r="D113" s="268">
        <v>0.74880479448815096</v>
      </c>
      <c r="E113" s="269">
        <v>8723</v>
      </c>
      <c r="F113" s="270" t="s">
        <v>121</v>
      </c>
      <c r="G113" s="278" t="s">
        <v>773</v>
      </c>
      <c r="H113" s="271">
        <v>3</v>
      </c>
      <c r="I113" s="272">
        <v>3012.1759999999999</v>
      </c>
      <c r="J113" s="273">
        <v>2.619290408139292E-2</v>
      </c>
      <c r="K113" s="273">
        <v>0.37507003610223727</v>
      </c>
      <c r="L113" s="273">
        <v>0.20450332251501904</v>
      </c>
      <c r="M113" s="274">
        <v>16.216000000000001</v>
      </c>
      <c r="N113" s="275">
        <v>6.6397182634746449E-2</v>
      </c>
      <c r="O113" s="275">
        <v>14.043004127248873</v>
      </c>
      <c r="P113" s="276">
        <v>27</v>
      </c>
      <c r="Q113" s="277">
        <v>2</v>
      </c>
      <c r="R113" s="277">
        <v>423</v>
      </c>
    </row>
    <row r="114" spans="1:18" ht="16.5">
      <c r="A114" s="265" t="s">
        <v>118</v>
      </c>
      <c r="B114" s="266" t="s">
        <v>546</v>
      </c>
      <c r="C114" s="267" t="s">
        <v>67</v>
      </c>
      <c r="D114" s="268">
        <v>0.82173786261286019</v>
      </c>
      <c r="E114" s="269">
        <v>7525</v>
      </c>
      <c r="F114" s="270" t="s">
        <v>121</v>
      </c>
      <c r="G114" s="278" t="s">
        <v>255</v>
      </c>
      <c r="H114" s="271">
        <v>6</v>
      </c>
      <c r="I114" s="272">
        <v>5157.389000000001</v>
      </c>
      <c r="J114" s="273">
        <v>1.0213079511765141E-2</v>
      </c>
      <c r="K114" s="273">
        <v>0.36581436358410196</v>
      </c>
      <c r="L114" s="273">
        <v>8.4926694495993993E-2</v>
      </c>
      <c r="M114" s="274">
        <v>15.244999999999999</v>
      </c>
      <c r="N114" s="275">
        <v>0.19389656277624198</v>
      </c>
      <c r="O114" s="275">
        <v>13.243135237617327</v>
      </c>
      <c r="P114" s="276">
        <v>4</v>
      </c>
      <c r="Q114" s="277">
        <v>10</v>
      </c>
      <c r="R114" s="277">
        <v>683</v>
      </c>
    </row>
    <row r="115" spans="1:18" ht="16.5">
      <c r="A115" s="265" t="s">
        <v>118</v>
      </c>
      <c r="B115" s="266" t="s">
        <v>787</v>
      </c>
      <c r="C115" s="267" t="s">
        <v>70</v>
      </c>
      <c r="D115" s="268">
        <v>0.75564433624899219</v>
      </c>
      <c r="E115" s="269">
        <v>3354</v>
      </c>
      <c r="F115" s="270" t="s">
        <v>122</v>
      </c>
      <c r="G115" s="278" t="s">
        <v>268</v>
      </c>
      <c r="H115" s="271">
        <v>16</v>
      </c>
      <c r="I115" s="272">
        <v>3279.3889999999997</v>
      </c>
      <c r="J115" s="273">
        <v>8.8738816635456474E-3</v>
      </c>
      <c r="K115" s="273">
        <v>0.35792036027341334</v>
      </c>
      <c r="L115" s="273">
        <v>0.17228819148932925</v>
      </c>
      <c r="M115" s="274">
        <v>15.705</v>
      </c>
      <c r="N115" s="275">
        <v>0.15246742609675157</v>
      </c>
      <c r="O115" s="275">
        <v>21.711361476177423</v>
      </c>
      <c r="P115" s="276">
        <v>9</v>
      </c>
      <c r="Q115" s="277">
        <v>5</v>
      </c>
      <c r="R115" s="277">
        <v>712</v>
      </c>
    </row>
    <row r="116" spans="1:18" ht="16.5">
      <c r="A116" s="265" t="s">
        <v>118</v>
      </c>
      <c r="B116" s="266" t="s">
        <v>550</v>
      </c>
      <c r="C116" s="267" t="s">
        <v>70</v>
      </c>
      <c r="D116" s="268">
        <v>0.76186693592293953</v>
      </c>
      <c r="E116" s="269">
        <v>8062</v>
      </c>
      <c r="F116" s="270" t="s">
        <v>122</v>
      </c>
      <c r="G116" s="278" t="s">
        <v>275</v>
      </c>
      <c r="H116" s="271">
        <v>4</v>
      </c>
      <c r="I116" s="272">
        <v>2301.5060000000003</v>
      </c>
      <c r="J116" s="273">
        <v>1.1666227789176628E-2</v>
      </c>
      <c r="K116" s="273">
        <v>0.33040609981711555</v>
      </c>
      <c r="L116" s="273">
        <v>0.11774898696766378</v>
      </c>
      <c r="M116" s="274">
        <v>13.372999999999999</v>
      </c>
      <c r="N116" s="275">
        <v>0</v>
      </c>
      <c r="O116" s="275">
        <v>13.686690367090069</v>
      </c>
      <c r="P116" s="276">
        <v>0</v>
      </c>
      <c r="Q116" s="277">
        <v>0</v>
      </c>
      <c r="R116" s="277">
        <v>315</v>
      </c>
    </row>
    <row r="117" spans="1:18" ht="16.5">
      <c r="A117" s="265" t="s">
        <v>118</v>
      </c>
      <c r="B117" s="266" t="s">
        <v>552</v>
      </c>
      <c r="C117" s="267" t="s">
        <v>70</v>
      </c>
      <c r="D117" s="268">
        <v>0.78909090909090907</v>
      </c>
      <c r="E117" s="269">
        <v>2306</v>
      </c>
      <c r="F117" s="270" t="s">
        <v>119</v>
      </c>
      <c r="G117" s="278" t="s">
        <v>213</v>
      </c>
      <c r="H117" s="271">
        <v>1</v>
      </c>
      <c r="I117" s="272">
        <v>2304.6979999999999</v>
      </c>
      <c r="J117" s="273">
        <v>3.8168081622489643E-2</v>
      </c>
      <c r="K117" s="273">
        <v>0.38837857588872371</v>
      </c>
      <c r="L117" s="273">
        <v>0.20122321161786499</v>
      </c>
      <c r="M117" s="274">
        <v>18.838999999999999</v>
      </c>
      <c r="N117" s="275">
        <v>0</v>
      </c>
      <c r="O117" s="275">
        <v>32.195107558560821</v>
      </c>
      <c r="P117" s="276">
        <v>38</v>
      </c>
      <c r="Q117" s="277">
        <v>0</v>
      </c>
      <c r="R117" s="277">
        <v>742</v>
      </c>
    </row>
    <row r="118" spans="1:18" ht="16.5">
      <c r="A118" s="265" t="s">
        <v>118</v>
      </c>
      <c r="B118" s="266" t="s">
        <v>1059</v>
      </c>
      <c r="C118" s="267" t="s">
        <v>67</v>
      </c>
      <c r="D118" s="268">
        <v>0.80709422263308761</v>
      </c>
      <c r="E118" s="269">
        <v>2839</v>
      </c>
      <c r="F118" s="270" t="s">
        <v>121</v>
      </c>
      <c r="G118" s="278" t="s">
        <v>252</v>
      </c>
      <c r="H118" s="271">
        <v>2</v>
      </c>
      <c r="I118" s="272">
        <v>5594.6940000000004</v>
      </c>
      <c r="J118" s="273">
        <v>2.6681018407203074E-2</v>
      </c>
      <c r="K118" s="273">
        <v>0.36094799655102427</v>
      </c>
      <c r="L118" s="273">
        <v>0.11562460805217609</v>
      </c>
      <c r="M118" s="274">
        <v>14.964</v>
      </c>
      <c r="N118" s="275">
        <v>7.1496314186262913E-2</v>
      </c>
      <c r="O118" s="275">
        <v>22.574961204312512</v>
      </c>
      <c r="P118" s="276">
        <v>101</v>
      </c>
      <c r="Q118" s="277">
        <v>4</v>
      </c>
      <c r="R118" s="277">
        <v>1269</v>
      </c>
    </row>
    <row r="119" spans="1:18" ht="16.5">
      <c r="A119" s="265" t="s">
        <v>118</v>
      </c>
      <c r="B119" s="266" t="s">
        <v>554</v>
      </c>
      <c r="C119" s="267" t="s">
        <v>67</v>
      </c>
      <c r="D119" s="268">
        <v>0.80833333333333335</v>
      </c>
      <c r="E119" s="269">
        <v>3862</v>
      </c>
      <c r="F119" s="270" t="s">
        <v>122</v>
      </c>
      <c r="G119" s="278" t="s">
        <v>262</v>
      </c>
      <c r="H119" s="271">
        <v>1</v>
      </c>
      <c r="I119" s="272">
        <v>4769.9539999999997</v>
      </c>
      <c r="J119" s="273">
        <v>4.6741939855509543E-3</v>
      </c>
      <c r="K119" s="273">
        <v>0.33578403029646725</v>
      </c>
      <c r="L119" s="273">
        <v>0.11677261457867309</v>
      </c>
      <c r="M119" s="274">
        <v>13.340999999999999</v>
      </c>
      <c r="N119" s="275">
        <v>0.25157475313179123</v>
      </c>
      <c r="O119" s="275">
        <v>2.8511805354936337</v>
      </c>
      <c r="P119" s="276">
        <v>0</v>
      </c>
      <c r="Q119" s="277">
        <v>12</v>
      </c>
      <c r="R119" s="277">
        <v>136</v>
      </c>
    </row>
    <row r="120" spans="1:18" ht="16.5">
      <c r="A120" s="265" t="s">
        <v>118</v>
      </c>
      <c r="B120" s="266" t="s">
        <v>556</v>
      </c>
      <c r="C120" s="267" t="s">
        <v>67</v>
      </c>
      <c r="D120" s="268">
        <v>0.80547908735097873</v>
      </c>
      <c r="E120" s="269">
        <v>4034</v>
      </c>
      <c r="F120" s="270" t="s">
        <v>120</v>
      </c>
      <c r="G120" s="278" t="s">
        <v>247</v>
      </c>
      <c r="H120" s="271">
        <v>3</v>
      </c>
      <c r="I120" s="272">
        <v>1495.2860000000001</v>
      </c>
      <c r="J120" s="273">
        <v>3.0704667150828605E-2</v>
      </c>
      <c r="K120" s="273">
        <v>0.39803241128454775</v>
      </c>
      <c r="L120" s="273">
        <v>0.24543799647692816</v>
      </c>
      <c r="M120" s="274">
        <v>15.364000000000001</v>
      </c>
      <c r="N120" s="275">
        <v>0</v>
      </c>
      <c r="O120" s="275">
        <v>27.419503693607776</v>
      </c>
      <c r="P120" s="276">
        <v>16</v>
      </c>
      <c r="Q120" s="277">
        <v>0</v>
      </c>
      <c r="R120" s="277">
        <v>410</v>
      </c>
    </row>
    <row r="121" spans="1:18" ht="16.5">
      <c r="A121" s="265" t="s">
        <v>118</v>
      </c>
      <c r="B121" s="266" t="s">
        <v>560</v>
      </c>
      <c r="C121" s="267" t="s">
        <v>70</v>
      </c>
      <c r="D121" s="268">
        <v>0.77347826086956528</v>
      </c>
      <c r="E121" s="269">
        <v>4595</v>
      </c>
      <c r="F121" s="270" t="s">
        <v>122</v>
      </c>
      <c r="G121" s="278" t="s">
        <v>265</v>
      </c>
      <c r="H121" s="271">
        <v>1</v>
      </c>
      <c r="I121" s="272">
        <v>2282.0990000000002</v>
      </c>
      <c r="J121" s="273">
        <v>1.2968226066989353E-2</v>
      </c>
      <c r="K121" s="273">
        <v>0.35779946354957531</v>
      </c>
      <c r="L121" s="273">
        <v>0.21164725982527488</v>
      </c>
      <c r="M121" s="274">
        <v>17.393999999999998</v>
      </c>
      <c r="N121" s="275">
        <v>0.1314579253573136</v>
      </c>
      <c r="O121" s="275">
        <v>20.069243271216539</v>
      </c>
      <c r="P121" s="276">
        <v>0</v>
      </c>
      <c r="Q121" s="277">
        <v>3</v>
      </c>
      <c r="R121" s="277">
        <v>458</v>
      </c>
    </row>
    <row r="122" spans="1:18" ht="16.5">
      <c r="A122" s="265" t="s">
        <v>118</v>
      </c>
      <c r="B122" s="266" t="s">
        <v>562</v>
      </c>
      <c r="C122" s="267" t="s">
        <v>70</v>
      </c>
      <c r="D122" s="268">
        <v>0.73599999999999999</v>
      </c>
      <c r="E122" s="269">
        <v>2004</v>
      </c>
      <c r="F122" s="270" t="s">
        <v>119</v>
      </c>
      <c r="G122" s="278" t="s">
        <v>209</v>
      </c>
      <c r="H122" s="271">
        <v>1</v>
      </c>
      <c r="I122" s="272">
        <v>4651.8459999999995</v>
      </c>
      <c r="J122" s="273">
        <v>8.5566255955494518E-3</v>
      </c>
      <c r="K122" s="273">
        <v>0.3603280872584958</v>
      </c>
      <c r="L122" s="273">
        <v>0.10404471687153875</v>
      </c>
      <c r="M122" s="274">
        <v>18.593</v>
      </c>
      <c r="N122" s="275">
        <v>4.2993684657660639E-2</v>
      </c>
      <c r="O122" s="275">
        <v>0.9888547471261947</v>
      </c>
      <c r="P122" s="276">
        <v>106</v>
      </c>
      <c r="Q122" s="277">
        <v>2</v>
      </c>
      <c r="R122" s="277">
        <v>46</v>
      </c>
    </row>
    <row r="123" spans="1:18" ht="16.5">
      <c r="A123" s="265" t="s">
        <v>118</v>
      </c>
      <c r="B123" s="266" t="s">
        <v>564</v>
      </c>
      <c r="C123" s="267" t="s">
        <v>70</v>
      </c>
      <c r="D123" s="268">
        <v>0.7710238053538232</v>
      </c>
      <c r="E123" s="269">
        <v>2579</v>
      </c>
      <c r="F123" s="270" t="s">
        <v>122</v>
      </c>
      <c r="G123" s="278" t="s">
        <v>286</v>
      </c>
      <c r="H123" s="271">
        <v>11</v>
      </c>
      <c r="I123" s="272">
        <v>2145.7190000000001</v>
      </c>
      <c r="J123" s="273">
        <v>8.5564343034088552E-3</v>
      </c>
      <c r="K123" s="273">
        <v>0.35002030350757063</v>
      </c>
      <c r="L123" s="273">
        <v>0.18222330137357221</v>
      </c>
      <c r="M123" s="274">
        <v>16.257000000000001</v>
      </c>
      <c r="N123" s="275">
        <v>4.6604424903726911E-2</v>
      </c>
      <c r="O123" s="275">
        <v>13.794909771503164</v>
      </c>
      <c r="P123" s="276">
        <v>0</v>
      </c>
      <c r="Q123" s="277">
        <v>1</v>
      </c>
      <c r="R123" s="277">
        <v>296</v>
      </c>
    </row>
    <row r="124" spans="1:18" ht="16.5">
      <c r="A124" s="265" t="s">
        <v>118</v>
      </c>
      <c r="B124" s="266" t="s">
        <v>566</v>
      </c>
      <c r="C124" s="267" t="s">
        <v>70</v>
      </c>
      <c r="D124" s="268">
        <v>0.75708333333333333</v>
      </c>
      <c r="E124" s="269">
        <v>8355</v>
      </c>
      <c r="F124" s="270" t="s">
        <v>120</v>
      </c>
      <c r="G124" s="278" t="s">
        <v>221</v>
      </c>
      <c r="H124" s="271">
        <v>1</v>
      </c>
      <c r="I124" s="272">
        <v>4337.2219999999998</v>
      </c>
      <c r="J124" s="273">
        <v>2.3234227607916106E-2</v>
      </c>
      <c r="K124" s="273">
        <v>0.35215880886129203</v>
      </c>
      <c r="L124" s="273">
        <v>0.15586013351403272</v>
      </c>
      <c r="M124" s="274">
        <v>14.878</v>
      </c>
      <c r="N124" s="275">
        <v>4.6112465536696075E-2</v>
      </c>
      <c r="O124" s="275">
        <v>7.5624443480181558</v>
      </c>
      <c r="P124" s="276">
        <v>14</v>
      </c>
      <c r="Q124" s="277">
        <v>2</v>
      </c>
      <c r="R124" s="277">
        <v>328</v>
      </c>
    </row>
    <row r="125" spans="1:18" ht="16.5">
      <c r="A125" s="265" t="s">
        <v>118</v>
      </c>
      <c r="B125" s="266" t="s">
        <v>568</v>
      </c>
      <c r="C125" s="267" t="s">
        <v>70</v>
      </c>
      <c r="D125" s="268">
        <v>0.73899753075795194</v>
      </c>
      <c r="E125" s="269">
        <v>2744</v>
      </c>
      <c r="F125" s="270" t="s">
        <v>122</v>
      </c>
      <c r="G125" s="278" t="s">
        <v>267</v>
      </c>
      <c r="H125" s="271">
        <v>2</v>
      </c>
      <c r="I125" s="272">
        <v>2318.181</v>
      </c>
      <c r="J125" s="273">
        <v>6.5323753597074903E-3</v>
      </c>
      <c r="K125" s="273">
        <v>0.36954978166446628</v>
      </c>
      <c r="L125" s="273">
        <v>0.24156871271052605</v>
      </c>
      <c r="M125" s="274">
        <v>15.361000000000001</v>
      </c>
      <c r="N125" s="275">
        <v>8.6274540253759302E-2</v>
      </c>
      <c r="O125" s="275">
        <v>22.086282304962381</v>
      </c>
      <c r="P125" s="276">
        <v>7</v>
      </c>
      <c r="Q125" s="277">
        <v>2</v>
      </c>
      <c r="R125" s="277">
        <v>512</v>
      </c>
    </row>
    <row r="126" spans="1:18" ht="16.5">
      <c r="A126" s="265" t="s">
        <v>118</v>
      </c>
      <c r="B126" s="266" t="s">
        <v>574</v>
      </c>
      <c r="C126" s="267" t="s">
        <v>70</v>
      </c>
      <c r="D126" s="268">
        <v>0.73502277747868772</v>
      </c>
      <c r="E126" s="269">
        <v>9786</v>
      </c>
      <c r="F126" s="270" t="s">
        <v>121</v>
      </c>
      <c r="G126" s="278" t="s">
        <v>256</v>
      </c>
      <c r="H126" s="271">
        <v>3</v>
      </c>
      <c r="I126" s="272">
        <v>5974.2439999999997</v>
      </c>
      <c r="J126" s="273">
        <v>1.1496564282862299E-2</v>
      </c>
      <c r="K126" s="273">
        <v>0.34910017406119248</v>
      </c>
      <c r="L126" s="273">
        <v>0.24488454103983703</v>
      </c>
      <c r="M126" s="274">
        <v>17.138999999999999</v>
      </c>
      <c r="N126" s="275">
        <v>3.3477039103190297E-2</v>
      </c>
      <c r="O126" s="275">
        <v>9.005323518758189</v>
      </c>
      <c r="P126" s="276">
        <v>16</v>
      </c>
      <c r="Q126" s="277">
        <v>2</v>
      </c>
      <c r="R126" s="277">
        <v>538</v>
      </c>
    </row>
    <row r="127" spans="1:18" ht="16.5">
      <c r="A127" s="265" t="s">
        <v>118</v>
      </c>
      <c r="B127" s="266" t="s">
        <v>822</v>
      </c>
      <c r="C127" s="267" t="s">
        <v>70</v>
      </c>
      <c r="D127" s="268">
        <v>0.70640000000000003</v>
      </c>
      <c r="E127" s="269">
        <v>4494</v>
      </c>
      <c r="F127" s="270" t="s">
        <v>119</v>
      </c>
      <c r="G127" s="278" t="s">
        <v>801</v>
      </c>
      <c r="H127" s="271">
        <v>1</v>
      </c>
      <c r="I127" s="272">
        <v>1640.5329999999999</v>
      </c>
      <c r="J127" s="273">
        <v>8.9916811847596985E-3</v>
      </c>
      <c r="K127" s="273">
        <v>0.36010186555729978</v>
      </c>
      <c r="L127" s="273">
        <v>0.18103872339050786</v>
      </c>
      <c r="M127" s="274">
        <v>14.811</v>
      </c>
      <c r="N127" s="275">
        <v>1.6458065762773442</v>
      </c>
      <c r="O127" s="275">
        <v>4.449773335860967</v>
      </c>
      <c r="P127" s="276">
        <v>16</v>
      </c>
      <c r="Q127" s="277">
        <v>27</v>
      </c>
      <c r="R127" s="277">
        <v>73</v>
      </c>
    </row>
    <row r="128" spans="1:18" ht="16.5">
      <c r="A128" s="265" t="s">
        <v>118</v>
      </c>
      <c r="B128" s="266" t="s">
        <v>576</v>
      </c>
      <c r="C128" s="267" t="s">
        <v>67</v>
      </c>
      <c r="D128" s="268">
        <v>0.8148396821557965</v>
      </c>
      <c r="E128" s="269">
        <v>8037</v>
      </c>
      <c r="F128" s="270" t="s">
        <v>120</v>
      </c>
      <c r="G128" s="278" t="s">
        <v>246</v>
      </c>
      <c r="H128" s="271">
        <v>6</v>
      </c>
      <c r="I128" s="272">
        <v>2545.058</v>
      </c>
      <c r="J128" s="273">
        <v>2.1927214796954132E-2</v>
      </c>
      <c r="K128" s="273">
        <v>0.39582739616804197</v>
      </c>
      <c r="L128" s="273">
        <v>0.21631050621285416</v>
      </c>
      <c r="M128" s="274">
        <v>16.491</v>
      </c>
      <c r="N128" s="275">
        <v>0</v>
      </c>
      <c r="O128" s="275">
        <v>27.8972031285731</v>
      </c>
      <c r="P128" s="276">
        <v>18</v>
      </c>
      <c r="Q128" s="277">
        <v>0</v>
      </c>
      <c r="R128" s="277">
        <v>721</v>
      </c>
    </row>
    <row r="129" spans="1:18" ht="16.5">
      <c r="A129" s="265" t="s">
        <v>118</v>
      </c>
      <c r="B129" s="266" t="s">
        <v>1076</v>
      </c>
      <c r="C129" s="267" t="s">
        <v>70</v>
      </c>
      <c r="D129" s="268">
        <v>0.75733806311436624</v>
      </c>
      <c r="E129" s="269">
        <v>3733</v>
      </c>
      <c r="F129" s="270" t="s">
        <v>119</v>
      </c>
      <c r="G129" s="278" t="s">
        <v>209</v>
      </c>
      <c r="H129" s="271">
        <v>7</v>
      </c>
      <c r="I129" s="272">
        <v>1067.5239999999999</v>
      </c>
      <c r="J129" s="273">
        <v>1.3064638644342466E-2</v>
      </c>
      <c r="K129" s="273">
        <v>0.35707707777988124</v>
      </c>
      <c r="L129" s="273">
        <v>8.5829056050422153E-2</v>
      </c>
      <c r="M129" s="274">
        <v>16.879000000000001</v>
      </c>
      <c r="N129" s="275">
        <v>0</v>
      </c>
      <c r="O129" s="275">
        <v>18.079218827867102</v>
      </c>
      <c r="P129" s="276">
        <v>5</v>
      </c>
      <c r="Q129" s="277">
        <v>2</v>
      </c>
      <c r="R129" s="277">
        <v>295</v>
      </c>
    </row>
    <row r="130" spans="1:18" ht="16.5">
      <c r="A130" s="265" t="s">
        <v>118</v>
      </c>
      <c r="B130" s="266" t="s">
        <v>578</v>
      </c>
      <c r="C130" s="267" t="s">
        <v>70</v>
      </c>
      <c r="D130" s="268">
        <v>0.69432422526734339</v>
      </c>
      <c r="E130" s="269">
        <v>7583</v>
      </c>
      <c r="F130" s="270" t="s">
        <v>123</v>
      </c>
      <c r="G130" s="278" t="s">
        <v>305</v>
      </c>
      <c r="H130" s="271">
        <v>4</v>
      </c>
      <c r="I130" s="272">
        <v>1689.63</v>
      </c>
      <c r="J130" s="273">
        <v>1.6688536405004846E-2</v>
      </c>
      <c r="K130" s="273">
        <v>0.42339434422625766</v>
      </c>
      <c r="L130" s="273">
        <v>0.14204293247634098</v>
      </c>
      <c r="M130" s="274">
        <v>20.605</v>
      </c>
      <c r="N130" s="275">
        <v>0.23673822079390161</v>
      </c>
      <c r="O130" s="275">
        <v>13.908370471641719</v>
      </c>
      <c r="P130" s="276">
        <v>18</v>
      </c>
      <c r="Q130" s="277">
        <v>4</v>
      </c>
      <c r="R130" s="277">
        <v>235</v>
      </c>
    </row>
    <row r="131" spans="1:18" ht="16.5">
      <c r="A131" s="265" t="s">
        <v>118</v>
      </c>
      <c r="B131" s="266" t="s">
        <v>580</v>
      </c>
      <c r="C131" s="267" t="s">
        <v>70</v>
      </c>
      <c r="D131" s="268">
        <v>0.79083333333333328</v>
      </c>
      <c r="E131" s="269">
        <v>7584</v>
      </c>
      <c r="F131" s="270" t="s">
        <v>120</v>
      </c>
      <c r="G131" s="278" t="s">
        <v>223</v>
      </c>
      <c r="H131" s="271">
        <v>1</v>
      </c>
      <c r="I131" s="272">
        <v>3769.5520000000001</v>
      </c>
      <c r="J131" s="273">
        <v>9.663608545412386E-3</v>
      </c>
      <c r="K131" s="273">
        <v>0.35402721633802547</v>
      </c>
      <c r="L131" s="273">
        <v>0.16898559828860299</v>
      </c>
      <c r="M131" s="274">
        <v>17.510000000000002</v>
      </c>
      <c r="N131" s="275">
        <v>5.3056702759372992E-2</v>
      </c>
      <c r="O131" s="275">
        <v>9.6032631994465127</v>
      </c>
      <c r="P131" s="276">
        <v>2</v>
      </c>
      <c r="Q131" s="277">
        <v>2</v>
      </c>
      <c r="R131" s="277">
        <v>362</v>
      </c>
    </row>
    <row r="132" spans="1:18" ht="16.5">
      <c r="A132" s="265" t="s">
        <v>118</v>
      </c>
      <c r="B132" s="266" t="s">
        <v>582</v>
      </c>
      <c r="C132" s="267" t="s">
        <v>70</v>
      </c>
      <c r="D132" s="268">
        <v>0.78760000000000008</v>
      </c>
      <c r="E132" s="269">
        <v>4584</v>
      </c>
      <c r="F132" s="270" t="s">
        <v>119</v>
      </c>
      <c r="G132" s="278" t="s">
        <v>200</v>
      </c>
      <c r="H132" s="271">
        <v>1</v>
      </c>
      <c r="I132" s="272">
        <v>2031.9659999999999</v>
      </c>
      <c r="J132" s="273">
        <v>8.4829594833910355E-3</v>
      </c>
      <c r="K132" s="273">
        <v>0.3565239110737799</v>
      </c>
      <c r="L132" s="273">
        <v>1.5256160782217814E-2</v>
      </c>
      <c r="M132" s="274">
        <v>12.504</v>
      </c>
      <c r="N132" s="275">
        <v>0</v>
      </c>
      <c r="O132" s="275">
        <v>5.6595435159840273</v>
      </c>
      <c r="P132" s="276">
        <v>12</v>
      </c>
      <c r="Q132" s="277">
        <v>0</v>
      </c>
      <c r="R132" s="277">
        <v>115</v>
      </c>
    </row>
    <row r="133" spans="1:18" ht="16.5">
      <c r="A133" s="265" t="s">
        <v>118</v>
      </c>
      <c r="B133" s="266" t="s">
        <v>584</v>
      </c>
      <c r="C133" s="267" t="s">
        <v>70</v>
      </c>
      <c r="D133" s="268">
        <v>0.75159222053267316</v>
      </c>
      <c r="E133" s="269">
        <v>7610</v>
      </c>
      <c r="F133" s="270" t="s">
        <v>122</v>
      </c>
      <c r="G133" s="278" t="s">
        <v>288</v>
      </c>
      <c r="H133" s="271">
        <v>6</v>
      </c>
      <c r="I133" s="272">
        <v>1577.3009999999999</v>
      </c>
      <c r="J133" s="273">
        <v>9.4364161003543182E-3</v>
      </c>
      <c r="K133" s="273">
        <v>0.3529807943299218</v>
      </c>
      <c r="L133" s="273">
        <v>0.21746007895766251</v>
      </c>
      <c r="M133" s="274">
        <v>15.611000000000001</v>
      </c>
      <c r="N133" s="275">
        <v>0</v>
      </c>
      <c r="O133" s="275">
        <v>13.123684065374967</v>
      </c>
      <c r="P133" s="276">
        <v>2</v>
      </c>
      <c r="Q133" s="277">
        <v>0</v>
      </c>
      <c r="R133" s="277">
        <v>207</v>
      </c>
    </row>
    <row r="134" spans="1:18" ht="16.5">
      <c r="A134" s="265" t="s">
        <v>118</v>
      </c>
      <c r="B134" s="266" t="s">
        <v>586</v>
      </c>
      <c r="C134" s="267" t="s">
        <v>70</v>
      </c>
      <c r="D134" s="268">
        <v>0.75761596803829079</v>
      </c>
      <c r="E134" s="269">
        <v>8934</v>
      </c>
      <c r="F134" s="270" t="s">
        <v>123</v>
      </c>
      <c r="G134" s="278" t="s">
        <v>303</v>
      </c>
      <c r="H134" s="271">
        <v>3</v>
      </c>
      <c r="I134" s="272">
        <v>2242.337</v>
      </c>
      <c r="J134" s="273">
        <v>4.8035434938325842E-2</v>
      </c>
      <c r="K134" s="273">
        <v>0.34978716142874822</v>
      </c>
      <c r="L134" s="273">
        <v>0.16322256645633551</v>
      </c>
      <c r="M134" s="274">
        <v>14.968999999999999</v>
      </c>
      <c r="N134" s="275">
        <v>0.35677063706302842</v>
      </c>
      <c r="O134" s="275">
        <v>11.728834693447061</v>
      </c>
      <c r="P134" s="276">
        <v>9</v>
      </c>
      <c r="Q134" s="277">
        <v>8</v>
      </c>
      <c r="R134" s="277">
        <v>263</v>
      </c>
    </row>
    <row r="135" spans="1:18" ht="16.5">
      <c r="A135" s="265" t="s">
        <v>118</v>
      </c>
      <c r="B135" s="266" t="s">
        <v>588</v>
      </c>
      <c r="C135" s="267" t="s">
        <v>67</v>
      </c>
      <c r="D135" s="268">
        <v>0.82452671029571045</v>
      </c>
      <c r="E135" s="269">
        <v>2158</v>
      </c>
      <c r="F135" s="270" t="s">
        <v>119</v>
      </c>
      <c r="G135" s="278" t="s">
        <v>206</v>
      </c>
      <c r="H135" s="271">
        <v>2</v>
      </c>
      <c r="I135" s="272">
        <v>3665.2190000000001</v>
      </c>
      <c r="J135" s="273">
        <v>1.7318129222093453E-2</v>
      </c>
      <c r="K135" s="273">
        <v>0.37267909542226263</v>
      </c>
      <c r="L135" s="273">
        <v>0.1549702759916938</v>
      </c>
      <c r="M135" s="274">
        <v>13.141999999999999</v>
      </c>
      <c r="N135" s="275">
        <v>5.4566998588624578E-2</v>
      </c>
      <c r="O135" s="275">
        <v>1.6642934569530496</v>
      </c>
      <c r="P135" s="276">
        <v>60</v>
      </c>
      <c r="Q135" s="277">
        <v>2</v>
      </c>
      <c r="R135" s="277">
        <v>61</v>
      </c>
    </row>
    <row r="136" spans="1:18" ht="16.5">
      <c r="A136" s="265" t="s">
        <v>118</v>
      </c>
      <c r="B136" s="266" t="s">
        <v>590</v>
      </c>
      <c r="C136" s="267" t="s">
        <v>70</v>
      </c>
      <c r="D136" s="268">
        <v>0.68799999999999994</v>
      </c>
      <c r="E136" s="269">
        <v>5611</v>
      </c>
      <c r="F136" s="270" t="s">
        <v>119</v>
      </c>
      <c r="G136" s="278" t="s">
        <v>203</v>
      </c>
      <c r="H136" s="271">
        <v>1</v>
      </c>
      <c r="I136" s="272">
        <v>1083.443</v>
      </c>
      <c r="J136" s="273">
        <v>5.451441711426197E-3</v>
      </c>
      <c r="K136" s="273">
        <v>0.42413519177113784</v>
      </c>
      <c r="L136" s="273">
        <v>0.1707519454184484</v>
      </c>
      <c r="M136" s="274">
        <v>21.901</v>
      </c>
      <c r="N136" s="275">
        <v>0</v>
      </c>
      <c r="O136" s="275">
        <v>31.935228710693593</v>
      </c>
      <c r="P136" s="276">
        <v>22</v>
      </c>
      <c r="Q136" s="277">
        <v>0</v>
      </c>
      <c r="R136" s="277">
        <v>346</v>
      </c>
    </row>
    <row r="137" spans="1:18" ht="16.5">
      <c r="A137" s="265" t="s">
        <v>118</v>
      </c>
      <c r="B137" s="266" t="s">
        <v>592</v>
      </c>
      <c r="C137" s="267" t="s">
        <v>70</v>
      </c>
      <c r="D137" s="268">
        <v>0.68959999999999999</v>
      </c>
      <c r="E137" s="269">
        <v>2869</v>
      </c>
      <c r="F137" s="270" t="s">
        <v>122</v>
      </c>
      <c r="G137" s="278" t="s">
        <v>275</v>
      </c>
      <c r="H137" s="271">
        <v>1</v>
      </c>
      <c r="I137" s="272">
        <v>579.524</v>
      </c>
      <c r="J137" s="273">
        <v>1.7883756622874638E-2</v>
      </c>
      <c r="K137" s="273">
        <v>0.33367339398703577</v>
      </c>
      <c r="L137" s="273">
        <v>0.20148974481163909</v>
      </c>
      <c r="M137" s="274">
        <v>15.582000000000001</v>
      </c>
      <c r="N137" s="275">
        <v>0</v>
      </c>
      <c r="O137" s="275">
        <v>17.428096161677516</v>
      </c>
      <c r="P137" s="276">
        <v>0</v>
      </c>
      <c r="Q137" s="277">
        <v>0</v>
      </c>
      <c r="R137" s="277">
        <v>116</v>
      </c>
    </row>
    <row r="138" spans="1:18" ht="16.5">
      <c r="A138" s="265" t="s">
        <v>118</v>
      </c>
      <c r="B138" s="266" t="s">
        <v>1087</v>
      </c>
      <c r="C138" s="267" t="s">
        <v>70</v>
      </c>
      <c r="D138" s="268">
        <v>0.73423648448863588</v>
      </c>
      <c r="E138" s="269">
        <v>3885</v>
      </c>
      <c r="F138" s="270" t="s">
        <v>119</v>
      </c>
      <c r="G138" s="278" t="s">
        <v>846</v>
      </c>
      <c r="H138" s="271">
        <v>2</v>
      </c>
      <c r="I138" s="272">
        <v>1628.798</v>
      </c>
      <c r="J138" s="273">
        <v>1.8754684215246824E-2</v>
      </c>
      <c r="K138" s="273">
        <v>0.36985215718029069</v>
      </c>
      <c r="L138" s="273">
        <v>0.175884026619509</v>
      </c>
      <c r="M138" s="274">
        <v>15.510999999999999</v>
      </c>
      <c r="N138" s="275">
        <v>0</v>
      </c>
      <c r="O138" s="275">
        <v>15.041766996275781</v>
      </c>
      <c r="P138" s="276">
        <v>23</v>
      </c>
      <c r="Q138" s="277">
        <v>0</v>
      </c>
      <c r="R138" s="277">
        <v>259</v>
      </c>
    </row>
    <row r="139" spans="1:18" ht="16.5">
      <c r="A139" s="265" t="s">
        <v>118</v>
      </c>
      <c r="B139" s="266" t="s">
        <v>594</v>
      </c>
      <c r="C139" s="267" t="s">
        <v>67</v>
      </c>
      <c r="D139" s="268">
        <v>0.82360924056701446</v>
      </c>
      <c r="E139" s="269">
        <v>3172</v>
      </c>
      <c r="F139" s="270" t="s">
        <v>122</v>
      </c>
      <c r="G139" s="278" t="s">
        <v>274</v>
      </c>
      <c r="H139" s="271">
        <v>3</v>
      </c>
      <c r="I139" s="272">
        <v>2294.0960000000005</v>
      </c>
      <c r="J139" s="273">
        <v>4.7945719852525142E-3</v>
      </c>
      <c r="K139" s="273">
        <v>0.33654251250512501</v>
      </c>
      <c r="L139" s="273">
        <v>0.23320732872556335</v>
      </c>
      <c r="M139" s="274">
        <v>12.304</v>
      </c>
      <c r="N139" s="275">
        <v>0</v>
      </c>
      <c r="O139" s="275">
        <v>13.512948019612081</v>
      </c>
      <c r="P139" s="276">
        <v>0</v>
      </c>
      <c r="Q139" s="277">
        <v>0</v>
      </c>
      <c r="R139" s="277">
        <v>310</v>
      </c>
    </row>
    <row r="140" spans="1:18" ht="16.5">
      <c r="A140" s="265" t="s">
        <v>118</v>
      </c>
      <c r="B140" s="266" t="s">
        <v>596</v>
      </c>
      <c r="C140" s="267" t="s">
        <v>70</v>
      </c>
      <c r="D140" s="268">
        <v>0.75588842130041534</v>
      </c>
      <c r="E140" s="269">
        <v>4455</v>
      </c>
      <c r="F140" s="270" t="s">
        <v>122</v>
      </c>
      <c r="G140" s="278" t="s">
        <v>295</v>
      </c>
      <c r="H140" s="271">
        <v>5</v>
      </c>
      <c r="I140" s="272">
        <v>779.45</v>
      </c>
      <c r="J140" s="273">
        <v>1.1850844961265948E-2</v>
      </c>
      <c r="K140" s="273">
        <v>0.32813936541639521</v>
      </c>
      <c r="L140" s="273">
        <v>0.14581918178426781</v>
      </c>
      <c r="M140" s="274">
        <v>20.391999999999999</v>
      </c>
      <c r="N140" s="275">
        <v>0.25659118609275772</v>
      </c>
      <c r="O140" s="275">
        <v>58.502790429148753</v>
      </c>
      <c r="P140" s="276">
        <v>0</v>
      </c>
      <c r="Q140" s="277">
        <v>2</v>
      </c>
      <c r="R140" s="277">
        <v>482</v>
      </c>
    </row>
    <row r="141" spans="1:18" ht="16.5">
      <c r="A141" s="265" t="s">
        <v>118</v>
      </c>
      <c r="B141" s="266" t="s">
        <v>598</v>
      </c>
      <c r="C141" s="267" t="s">
        <v>67</v>
      </c>
      <c r="D141" s="268">
        <v>0.82812578775428058</v>
      </c>
      <c r="E141" s="269">
        <v>5371</v>
      </c>
      <c r="F141" s="270" t="s">
        <v>120</v>
      </c>
      <c r="G141" s="278" t="s">
        <v>228</v>
      </c>
      <c r="H141" s="271">
        <v>2</v>
      </c>
      <c r="I141" s="272">
        <v>4588.7539999999999</v>
      </c>
      <c r="J141" s="273">
        <v>3.8294565619102603E-3</v>
      </c>
      <c r="K141" s="273">
        <v>0.34930780461049676</v>
      </c>
      <c r="L141" s="273">
        <v>0.23884479316171667</v>
      </c>
      <c r="M141" s="274">
        <v>12.234</v>
      </c>
      <c r="N141" s="275">
        <v>4.3584816270386254E-2</v>
      </c>
      <c r="O141" s="275">
        <v>1.699807834545064</v>
      </c>
      <c r="P141" s="276">
        <v>0</v>
      </c>
      <c r="Q141" s="277">
        <v>2</v>
      </c>
      <c r="R141" s="277">
        <v>78</v>
      </c>
    </row>
    <row r="142" spans="1:18" ht="16.5">
      <c r="A142" s="265" t="s">
        <v>118</v>
      </c>
      <c r="B142" s="266" t="s">
        <v>600</v>
      </c>
      <c r="C142" s="267" t="s">
        <v>67</v>
      </c>
      <c r="D142" s="268">
        <v>0.80078732855938661</v>
      </c>
      <c r="E142" s="269">
        <v>5265</v>
      </c>
      <c r="F142" s="270" t="s">
        <v>119</v>
      </c>
      <c r="G142" s="278" t="s">
        <v>212</v>
      </c>
      <c r="H142" s="271">
        <v>2</v>
      </c>
      <c r="I142" s="272">
        <v>4443.6479999999992</v>
      </c>
      <c r="J142" s="273">
        <v>1.2392388962133157E-2</v>
      </c>
      <c r="K142" s="273">
        <v>0.34239813548778825</v>
      </c>
      <c r="L142" s="273">
        <v>0.16067879363982024</v>
      </c>
      <c r="M142" s="274">
        <v>12.927</v>
      </c>
      <c r="N142" s="275">
        <v>0</v>
      </c>
      <c r="O142" s="275">
        <v>4.72584687175942</v>
      </c>
      <c r="P142" s="276">
        <v>26</v>
      </c>
      <c r="Q142" s="277">
        <v>0</v>
      </c>
      <c r="R142" s="277">
        <v>210</v>
      </c>
    </row>
    <row r="143" spans="1:18" ht="16.5">
      <c r="A143" s="265" t="s">
        <v>118</v>
      </c>
      <c r="B143" s="266" t="s">
        <v>602</v>
      </c>
      <c r="C143" s="267" t="s">
        <v>70</v>
      </c>
      <c r="D143" s="268">
        <v>0.76839999999999997</v>
      </c>
      <c r="E143" s="269">
        <v>487</v>
      </c>
      <c r="F143" s="270" t="s">
        <v>119</v>
      </c>
      <c r="G143" s="278" t="s">
        <v>203</v>
      </c>
      <c r="H143" s="271">
        <v>1</v>
      </c>
      <c r="I143" s="272">
        <v>1665.28</v>
      </c>
      <c r="J143" s="273">
        <v>1.0061048714337238E-2</v>
      </c>
      <c r="K143" s="273">
        <v>0.36757136412717983</v>
      </c>
      <c r="L143" s="273">
        <v>0.16333589546502691</v>
      </c>
      <c r="M143" s="274">
        <v>18.45</v>
      </c>
      <c r="N143" s="275">
        <v>0</v>
      </c>
      <c r="O143" s="275">
        <v>9.1876441199077625</v>
      </c>
      <c r="P143" s="276">
        <v>5</v>
      </c>
      <c r="Q143" s="277">
        <v>0</v>
      </c>
      <c r="R143" s="277">
        <v>153</v>
      </c>
    </row>
    <row r="144" spans="1:18" ht="16.5">
      <c r="A144" s="265" t="s">
        <v>118</v>
      </c>
      <c r="B144" s="266" t="s">
        <v>604</v>
      </c>
      <c r="C144" s="267" t="s">
        <v>70</v>
      </c>
      <c r="D144" s="268">
        <v>0.77425944352599441</v>
      </c>
      <c r="E144" s="269">
        <v>694</v>
      </c>
      <c r="F144" s="270" t="s">
        <v>120</v>
      </c>
      <c r="G144" s="278" t="s">
        <v>229</v>
      </c>
      <c r="H144" s="271">
        <v>4</v>
      </c>
      <c r="I144" s="272">
        <v>2987.6</v>
      </c>
      <c r="J144" s="273">
        <v>2.9501777084475642E-2</v>
      </c>
      <c r="K144" s="273">
        <v>0.35298118311578769</v>
      </c>
      <c r="L144" s="273">
        <v>0.10041504886865713</v>
      </c>
      <c r="M144" s="274">
        <v>16.684000000000001</v>
      </c>
      <c r="N144" s="275">
        <v>0.6024902932119427</v>
      </c>
      <c r="O144" s="275">
        <v>30.392288124246889</v>
      </c>
      <c r="P144" s="276">
        <v>20</v>
      </c>
      <c r="Q144" s="277">
        <v>18</v>
      </c>
      <c r="R144" s="277">
        <v>908</v>
      </c>
    </row>
    <row r="145" spans="1:18" ht="16.5">
      <c r="A145" s="265" t="s">
        <v>118</v>
      </c>
      <c r="B145" s="266" t="s">
        <v>606</v>
      </c>
      <c r="C145" s="267" t="s">
        <v>70</v>
      </c>
      <c r="D145" s="268">
        <v>0.74904039415052615</v>
      </c>
      <c r="E145" s="269">
        <v>5221</v>
      </c>
      <c r="F145" s="270" t="s">
        <v>119</v>
      </c>
      <c r="G145" s="278" t="s">
        <v>213</v>
      </c>
      <c r="H145" s="271">
        <v>9</v>
      </c>
      <c r="I145" s="272">
        <v>1684.905</v>
      </c>
      <c r="J145" s="273">
        <v>4.1040919198516379E-2</v>
      </c>
      <c r="K145" s="273">
        <v>0.37020732425733061</v>
      </c>
      <c r="L145" s="273">
        <v>0.11013390023111176</v>
      </c>
      <c r="M145" s="274">
        <v>17.329999999999998</v>
      </c>
      <c r="N145" s="275">
        <v>0</v>
      </c>
      <c r="O145" s="275">
        <v>25.995530905303266</v>
      </c>
      <c r="P145" s="276">
        <v>36</v>
      </c>
      <c r="Q145" s="277">
        <v>0</v>
      </c>
      <c r="R145" s="277">
        <v>457</v>
      </c>
    </row>
    <row r="146" spans="1:18" ht="16.5">
      <c r="A146" s="265" t="s">
        <v>118</v>
      </c>
      <c r="B146" s="266" t="s">
        <v>608</v>
      </c>
      <c r="C146" s="267" t="s">
        <v>70</v>
      </c>
      <c r="D146" s="268">
        <v>0.77513340862825386</v>
      </c>
      <c r="E146" s="269">
        <v>2398</v>
      </c>
      <c r="F146" s="270" t="s">
        <v>122</v>
      </c>
      <c r="G146" s="278" t="s">
        <v>264</v>
      </c>
      <c r="H146" s="271">
        <v>2</v>
      </c>
      <c r="I146" s="272">
        <v>3445.3119999999999</v>
      </c>
      <c r="J146" s="273">
        <v>1.7816878598952736E-2</v>
      </c>
      <c r="K146" s="273">
        <v>0.36985918163888298</v>
      </c>
      <c r="L146" s="273">
        <v>0.14657598499061913</v>
      </c>
      <c r="M146" s="274">
        <v>17.384</v>
      </c>
      <c r="N146" s="275">
        <v>0.23219958018315903</v>
      </c>
      <c r="O146" s="275">
        <v>49.922909739379193</v>
      </c>
      <c r="P146" s="276">
        <v>4</v>
      </c>
      <c r="Q146" s="277">
        <v>8</v>
      </c>
      <c r="R146" s="277">
        <v>1720</v>
      </c>
    </row>
    <row r="147" spans="1:18" ht="16.5">
      <c r="A147" s="265" t="s">
        <v>118</v>
      </c>
      <c r="B147" s="266" t="s">
        <v>610</v>
      </c>
      <c r="C147" s="267" t="s">
        <v>67</v>
      </c>
      <c r="D147" s="268">
        <v>0.82265014832312811</v>
      </c>
      <c r="E147" s="269">
        <v>1721</v>
      </c>
      <c r="F147" s="270" t="s">
        <v>119</v>
      </c>
      <c r="G147" s="278" t="s">
        <v>199</v>
      </c>
      <c r="H147" s="271">
        <v>2</v>
      </c>
      <c r="I147" s="272">
        <v>2487.7250000000004</v>
      </c>
      <c r="J147" s="273">
        <v>2.0381963649129396E-2</v>
      </c>
      <c r="K147" s="273">
        <v>0.38890617950336476</v>
      </c>
      <c r="L147" s="273">
        <v>0.20621250339165303</v>
      </c>
      <c r="M147" s="274">
        <v>14.651999999999999</v>
      </c>
      <c r="N147" s="275">
        <v>0</v>
      </c>
      <c r="O147" s="275">
        <v>10.652302806781295</v>
      </c>
      <c r="P147" s="276">
        <v>20</v>
      </c>
      <c r="Q147" s="277">
        <v>0</v>
      </c>
      <c r="R147" s="277">
        <v>265</v>
      </c>
    </row>
    <row r="148" spans="1:18" ht="16.5">
      <c r="A148" s="265" t="s">
        <v>118</v>
      </c>
      <c r="B148" s="266" t="s">
        <v>614</v>
      </c>
      <c r="C148" s="267" t="s">
        <v>70</v>
      </c>
      <c r="D148" s="268">
        <v>0.76567478349011564</v>
      </c>
      <c r="E148" s="269">
        <v>6090</v>
      </c>
      <c r="F148" s="270" t="s">
        <v>122</v>
      </c>
      <c r="G148" s="278" t="s">
        <v>295</v>
      </c>
      <c r="H148" s="271">
        <v>8</v>
      </c>
      <c r="I148" s="272">
        <v>1033.6669999999999</v>
      </c>
      <c r="J148" s="273">
        <v>1.8485510126970882E-2</v>
      </c>
      <c r="K148" s="273">
        <v>0.31610301854315409</v>
      </c>
      <c r="L148" s="273">
        <v>0.20651653540350515</v>
      </c>
      <c r="M148" s="274">
        <v>18.532</v>
      </c>
      <c r="N148" s="275">
        <v>9.6742954936164166E-2</v>
      </c>
      <c r="O148" s="275">
        <v>44.695245180507847</v>
      </c>
      <c r="P148" s="276">
        <v>2</v>
      </c>
      <c r="Q148" s="277">
        <v>1</v>
      </c>
      <c r="R148" s="277">
        <v>526</v>
      </c>
    </row>
    <row r="149" spans="1:18" ht="16.5">
      <c r="A149" s="265" t="s">
        <v>118</v>
      </c>
      <c r="B149" s="266" t="s">
        <v>616</v>
      </c>
      <c r="C149" s="267" t="s">
        <v>67</v>
      </c>
      <c r="D149" s="268">
        <v>0.8147619047619048</v>
      </c>
      <c r="E149" s="269">
        <v>3706</v>
      </c>
      <c r="F149" s="270" t="s">
        <v>120</v>
      </c>
      <c r="G149" s="278" t="s">
        <v>231</v>
      </c>
      <c r="H149" s="271">
        <v>1</v>
      </c>
      <c r="I149" s="272">
        <v>2499.2600000000002</v>
      </c>
      <c r="J149" s="273">
        <v>2.0562346522752715E-2</v>
      </c>
      <c r="K149" s="273">
        <v>0.34516013924309863</v>
      </c>
      <c r="L149" s="273">
        <v>0.23246881076798731</v>
      </c>
      <c r="M149" s="274">
        <v>15.698</v>
      </c>
      <c r="N149" s="275">
        <v>0</v>
      </c>
      <c r="O149" s="275">
        <v>2.8008290453974376</v>
      </c>
      <c r="P149" s="276">
        <v>2</v>
      </c>
      <c r="Q149" s="277">
        <v>0</v>
      </c>
      <c r="R149" s="277">
        <v>70</v>
      </c>
    </row>
    <row r="150" spans="1:18" ht="16.5">
      <c r="A150" s="265" t="s">
        <v>118</v>
      </c>
      <c r="B150" s="266" t="s">
        <v>618</v>
      </c>
      <c r="C150" s="267" t="s">
        <v>67</v>
      </c>
      <c r="D150" s="268">
        <v>0.80600000000000005</v>
      </c>
      <c r="E150" s="269">
        <v>555</v>
      </c>
      <c r="F150" s="270" t="s">
        <v>122</v>
      </c>
      <c r="G150" s="278" t="s">
        <v>274</v>
      </c>
      <c r="H150" s="271">
        <v>1</v>
      </c>
      <c r="I150" s="272">
        <v>2360.471</v>
      </c>
      <c r="J150" s="273">
        <v>8.2262597097668699E-3</v>
      </c>
      <c r="K150" s="273">
        <v>0.31228670827799015</v>
      </c>
      <c r="L150" s="273">
        <v>0.18852169757645826</v>
      </c>
      <c r="M150" s="274">
        <v>11.573</v>
      </c>
      <c r="N150" s="275">
        <v>0</v>
      </c>
      <c r="O150" s="275">
        <v>11.353666281009172</v>
      </c>
      <c r="P150" s="276">
        <v>0</v>
      </c>
      <c r="Q150" s="277">
        <v>0</v>
      </c>
      <c r="R150" s="277">
        <v>268</v>
      </c>
    </row>
    <row r="151" spans="1:18" ht="16.5">
      <c r="A151" s="265" t="s">
        <v>118</v>
      </c>
      <c r="B151" s="266" t="s">
        <v>623</v>
      </c>
      <c r="C151" s="267" t="s">
        <v>70</v>
      </c>
      <c r="D151" s="268">
        <v>0.74480000000000002</v>
      </c>
      <c r="E151" s="269">
        <v>2973</v>
      </c>
      <c r="F151" s="270" t="s">
        <v>123</v>
      </c>
      <c r="G151" s="278" t="s">
        <v>305</v>
      </c>
      <c r="H151" s="271">
        <v>1</v>
      </c>
      <c r="I151" s="272">
        <v>2335.355</v>
      </c>
      <c r="J151" s="273">
        <v>1.6981995585360805E-2</v>
      </c>
      <c r="K151" s="273">
        <v>0.38832994660206277</v>
      </c>
      <c r="L151" s="273">
        <v>0.22489300767704859</v>
      </c>
      <c r="M151" s="274">
        <v>16.777999999999999</v>
      </c>
      <c r="N151" s="275">
        <v>0</v>
      </c>
      <c r="O151" s="275">
        <v>1.4558814398667441</v>
      </c>
      <c r="P151" s="276">
        <v>1</v>
      </c>
      <c r="Q151" s="277">
        <v>0</v>
      </c>
      <c r="R151" s="277">
        <v>34</v>
      </c>
    </row>
    <row r="152" spans="1:18" ht="16.5">
      <c r="A152" s="265" t="s">
        <v>118</v>
      </c>
      <c r="B152" s="266" t="s">
        <v>625</v>
      </c>
      <c r="C152" s="267" t="s">
        <v>70</v>
      </c>
      <c r="D152" s="268">
        <v>0.70382486958449364</v>
      </c>
      <c r="E152" s="269">
        <v>8144</v>
      </c>
      <c r="F152" s="270" t="s">
        <v>119</v>
      </c>
      <c r="G152" s="278" t="s">
        <v>210</v>
      </c>
      <c r="H152" s="271">
        <v>2</v>
      </c>
      <c r="I152" s="272">
        <v>4420.87</v>
      </c>
      <c r="J152" s="273">
        <v>7.0406945362592663E-3</v>
      </c>
      <c r="K152" s="273">
        <v>0.37114477113542521</v>
      </c>
      <c r="L152" s="273">
        <v>0.26397519040369882</v>
      </c>
      <c r="M152" s="274">
        <v>18.245999999999999</v>
      </c>
      <c r="N152" s="275">
        <v>4.5239964079468523E-2</v>
      </c>
      <c r="O152" s="275">
        <v>6.333594971125593</v>
      </c>
      <c r="P152" s="276">
        <v>2</v>
      </c>
      <c r="Q152" s="277">
        <v>2</v>
      </c>
      <c r="R152" s="277">
        <v>280</v>
      </c>
    </row>
    <row r="153" spans="1:18" ht="16.5">
      <c r="A153" s="265" t="s">
        <v>118</v>
      </c>
      <c r="B153" s="266" t="s">
        <v>627</v>
      </c>
      <c r="C153" s="267" t="s">
        <v>70</v>
      </c>
      <c r="D153" s="268">
        <v>0.75527232911060926</v>
      </c>
      <c r="E153" s="269">
        <v>9007</v>
      </c>
      <c r="F153" s="270" t="s">
        <v>122</v>
      </c>
      <c r="G153" s="278" t="s">
        <v>280</v>
      </c>
      <c r="H153" s="271">
        <v>6</v>
      </c>
      <c r="I153" s="272">
        <v>2218.9090000000001</v>
      </c>
      <c r="J153" s="273">
        <v>1.284250784258536E-2</v>
      </c>
      <c r="K153" s="273">
        <v>0.35053436722478781</v>
      </c>
      <c r="L153" s="273">
        <v>0.2623692965096035</v>
      </c>
      <c r="M153" s="274">
        <v>19.158999999999999</v>
      </c>
      <c r="N153" s="275">
        <v>0</v>
      </c>
      <c r="O153" s="275">
        <v>4.5067192931300921</v>
      </c>
      <c r="P153" s="276">
        <v>0</v>
      </c>
      <c r="Q153" s="277">
        <v>0</v>
      </c>
      <c r="R153" s="277">
        <v>103</v>
      </c>
    </row>
    <row r="154" spans="1:18" ht="16.5">
      <c r="A154" s="265" t="s">
        <v>118</v>
      </c>
      <c r="B154" s="266" t="s">
        <v>629</v>
      </c>
      <c r="C154" s="267" t="s">
        <v>70</v>
      </c>
      <c r="D154" s="268">
        <v>0.71079999999999999</v>
      </c>
      <c r="E154" s="269">
        <v>8441</v>
      </c>
      <c r="F154" s="270" t="s">
        <v>122</v>
      </c>
      <c r="G154" s="278" t="s">
        <v>285</v>
      </c>
      <c r="H154" s="271">
        <v>1</v>
      </c>
      <c r="I154" s="272">
        <v>2115.3939999999998</v>
      </c>
      <c r="J154" s="273">
        <v>3.0783000409778338E-2</v>
      </c>
      <c r="K154" s="273">
        <v>0.3547647121734559</v>
      </c>
      <c r="L154" s="273">
        <v>0.17018106319673784</v>
      </c>
      <c r="M154" s="274">
        <v>16.420000000000002</v>
      </c>
      <c r="N154" s="275">
        <v>4.7272517554649396E-2</v>
      </c>
      <c r="O154" s="275">
        <v>6.9490600805334619</v>
      </c>
      <c r="P154" s="276">
        <v>4</v>
      </c>
      <c r="Q154" s="277">
        <v>1</v>
      </c>
      <c r="R154" s="277">
        <v>147</v>
      </c>
    </row>
    <row r="155" spans="1:18" ht="16.5">
      <c r="A155" s="265" t="s">
        <v>118</v>
      </c>
      <c r="B155" s="266" t="s">
        <v>631</v>
      </c>
      <c r="C155" s="267" t="s">
        <v>67</v>
      </c>
      <c r="D155" s="268">
        <v>0.81922745887221526</v>
      </c>
      <c r="E155" s="269">
        <v>8593</v>
      </c>
      <c r="F155" s="270" t="s">
        <v>122</v>
      </c>
      <c r="G155" s="278" t="s">
        <v>279</v>
      </c>
      <c r="H155" s="271">
        <v>3</v>
      </c>
      <c r="I155" s="272">
        <v>2760.2950000000001</v>
      </c>
      <c r="J155" s="273">
        <v>1.1799633001626899E-2</v>
      </c>
      <c r="K155" s="273">
        <v>0.30282667729781565</v>
      </c>
      <c r="L155" s="273">
        <v>0.15505589076529863</v>
      </c>
      <c r="M155" s="274">
        <v>12.714</v>
      </c>
      <c r="N155" s="275">
        <v>0</v>
      </c>
      <c r="O155" s="275">
        <v>6.3036740638228883</v>
      </c>
      <c r="P155" s="276">
        <v>3</v>
      </c>
      <c r="Q155" s="277">
        <v>0</v>
      </c>
      <c r="R155" s="277">
        <v>174</v>
      </c>
    </row>
    <row r="156" spans="1:18" ht="16.5">
      <c r="A156" s="265" t="s">
        <v>118</v>
      </c>
      <c r="B156" s="266" t="s">
        <v>633</v>
      </c>
      <c r="C156" s="267" t="s">
        <v>70</v>
      </c>
      <c r="D156" s="268">
        <v>0.73671763431715187</v>
      </c>
      <c r="E156" s="269">
        <v>5343</v>
      </c>
      <c r="F156" s="270" t="s">
        <v>122</v>
      </c>
      <c r="G156" s="278" t="s">
        <v>282</v>
      </c>
      <c r="H156" s="271">
        <v>3</v>
      </c>
      <c r="I156" s="272">
        <v>1956.5259999999998</v>
      </c>
      <c r="J156" s="273">
        <v>1.0454865226060362E-2</v>
      </c>
      <c r="K156" s="273">
        <v>0.34669623043599052</v>
      </c>
      <c r="L156" s="273">
        <v>0.21636476635315954</v>
      </c>
      <c r="M156" s="274">
        <v>16.135000000000002</v>
      </c>
      <c r="N156" s="275">
        <v>0</v>
      </c>
      <c r="O156" s="275">
        <v>20.699954920098175</v>
      </c>
      <c r="P156" s="276">
        <v>1</v>
      </c>
      <c r="Q156" s="277">
        <v>0</v>
      </c>
      <c r="R156" s="277">
        <v>419</v>
      </c>
    </row>
    <row r="157" spans="1:18" ht="16.5">
      <c r="A157" s="265" t="s">
        <v>118</v>
      </c>
      <c r="B157" s="266" t="s">
        <v>635</v>
      </c>
      <c r="C157" s="267" t="s">
        <v>70</v>
      </c>
      <c r="D157" s="268">
        <v>0.75459116897329404</v>
      </c>
      <c r="E157" s="269">
        <v>2462</v>
      </c>
      <c r="F157" s="270" t="s">
        <v>122</v>
      </c>
      <c r="G157" s="278" t="s">
        <v>280</v>
      </c>
      <c r="H157" s="271">
        <v>4</v>
      </c>
      <c r="I157" s="272">
        <v>2079.5340000000001</v>
      </c>
      <c r="J157" s="273">
        <v>1.0309120953382983E-2</v>
      </c>
      <c r="K157" s="273">
        <v>0.33803855035608504</v>
      </c>
      <c r="L157" s="273">
        <v>0.23830571231979308</v>
      </c>
      <c r="M157" s="274">
        <v>18.027999999999999</v>
      </c>
      <c r="N157" s="275">
        <v>0</v>
      </c>
      <c r="O157" s="275">
        <v>11.396784087204152</v>
      </c>
      <c r="P157" s="276">
        <v>1</v>
      </c>
      <c r="Q157" s="277">
        <v>0</v>
      </c>
      <c r="R157" s="277">
        <v>244</v>
      </c>
    </row>
    <row r="158" spans="1:18" ht="16.5">
      <c r="A158" s="265" t="s">
        <v>118</v>
      </c>
      <c r="B158" s="266" t="s">
        <v>637</v>
      </c>
      <c r="C158" s="267" t="s">
        <v>70</v>
      </c>
      <c r="D158" s="268">
        <v>0.77400000000000002</v>
      </c>
      <c r="E158" s="269">
        <v>9488</v>
      </c>
      <c r="F158" s="270" t="s">
        <v>119</v>
      </c>
      <c r="G158" s="278" t="s">
        <v>200</v>
      </c>
      <c r="H158" s="271">
        <v>1</v>
      </c>
      <c r="I158" s="272">
        <v>1361.912</v>
      </c>
      <c r="J158" s="273">
        <v>2.8928468733250556E-3</v>
      </c>
      <c r="K158" s="273">
        <v>0.34809729436443859</v>
      </c>
      <c r="L158" s="273">
        <v>0.16447465034451564</v>
      </c>
      <c r="M158" s="274">
        <v>13.83</v>
      </c>
      <c r="N158" s="275">
        <v>0.14685236637903182</v>
      </c>
      <c r="O158" s="275">
        <v>7.9300277844677183</v>
      </c>
      <c r="P158" s="276">
        <v>6</v>
      </c>
      <c r="Q158" s="277">
        <v>2</v>
      </c>
      <c r="R158" s="277">
        <v>108</v>
      </c>
    </row>
    <row r="159" spans="1:18" ht="16.5">
      <c r="A159" s="265" t="s">
        <v>118</v>
      </c>
      <c r="B159" s="266" t="s">
        <v>639</v>
      </c>
      <c r="C159" s="267" t="s">
        <v>70</v>
      </c>
      <c r="D159" s="268">
        <v>0.75243103187276861</v>
      </c>
      <c r="E159" s="269">
        <v>4805</v>
      </c>
      <c r="F159" s="270" t="s">
        <v>120</v>
      </c>
      <c r="G159" s="278" t="s">
        <v>222</v>
      </c>
      <c r="H159" s="271">
        <v>3</v>
      </c>
      <c r="I159" s="272">
        <v>4466.6009999999997</v>
      </c>
      <c r="J159" s="273">
        <v>1.3626804204488948E-2</v>
      </c>
      <c r="K159" s="273">
        <v>0.36096678014715983</v>
      </c>
      <c r="L159" s="273">
        <v>0.19186849239500015</v>
      </c>
      <c r="M159" s="274">
        <v>14.004</v>
      </c>
      <c r="N159" s="275">
        <v>0</v>
      </c>
      <c r="O159" s="275">
        <v>13.343479751157536</v>
      </c>
      <c r="P159" s="276">
        <v>8</v>
      </c>
      <c r="Q159" s="277">
        <v>0</v>
      </c>
      <c r="R159" s="277">
        <v>596</v>
      </c>
    </row>
    <row r="160" spans="1:18" ht="16.5">
      <c r="A160" s="265" t="s">
        <v>118</v>
      </c>
      <c r="B160" s="266" t="s">
        <v>641</v>
      </c>
      <c r="C160" s="267" t="s">
        <v>70</v>
      </c>
      <c r="D160" s="268">
        <v>0.71622946994561421</v>
      </c>
      <c r="E160" s="269">
        <v>9065</v>
      </c>
      <c r="F160" s="270" t="s">
        <v>119</v>
      </c>
      <c r="G160" s="278" t="s">
        <v>208</v>
      </c>
      <c r="H160" s="271">
        <v>8</v>
      </c>
      <c r="I160" s="272">
        <v>2398.2739999999999</v>
      </c>
      <c r="J160" s="273">
        <v>4.8220079930374055E-2</v>
      </c>
      <c r="K160" s="273">
        <v>0.35110586350702366</v>
      </c>
      <c r="L160" s="273">
        <v>0.17554291127702673</v>
      </c>
      <c r="M160" s="274">
        <v>16.748000000000001</v>
      </c>
      <c r="N160" s="275">
        <v>0.12508996052994778</v>
      </c>
      <c r="O160" s="275">
        <v>29.229354110497802</v>
      </c>
      <c r="P160" s="276">
        <v>27</v>
      </c>
      <c r="Q160" s="277">
        <v>3</v>
      </c>
      <c r="R160" s="277">
        <v>701</v>
      </c>
    </row>
    <row r="161" spans="1:18" ht="16.5">
      <c r="A161" s="265" t="s">
        <v>118</v>
      </c>
      <c r="B161" s="266" t="s">
        <v>643</v>
      </c>
      <c r="C161" s="267" t="s">
        <v>67</v>
      </c>
      <c r="D161" s="268">
        <v>0.84707575543203817</v>
      </c>
      <c r="E161" s="269">
        <v>7133</v>
      </c>
      <c r="F161" s="270" t="s">
        <v>120</v>
      </c>
      <c r="G161" s="278" t="s">
        <v>216</v>
      </c>
      <c r="H161" s="271">
        <v>2</v>
      </c>
      <c r="I161" s="272">
        <v>3313.8179999999998</v>
      </c>
      <c r="J161" s="273">
        <v>2.1427051000707176E-2</v>
      </c>
      <c r="K161" s="273">
        <v>0.36643509735955865</v>
      </c>
      <c r="L161" s="273">
        <v>0.27792715230589005</v>
      </c>
      <c r="M161" s="274">
        <v>17.036999999999999</v>
      </c>
      <c r="N161" s="275">
        <v>0</v>
      </c>
      <c r="O161" s="275">
        <v>24.443104600192289</v>
      </c>
      <c r="P161" s="276">
        <v>14</v>
      </c>
      <c r="Q161" s="277">
        <v>0</v>
      </c>
      <c r="R161" s="277">
        <v>810</v>
      </c>
    </row>
    <row r="162" spans="1:18" ht="16.5">
      <c r="A162" s="265" t="s">
        <v>118</v>
      </c>
      <c r="B162" s="266" t="s">
        <v>645</v>
      </c>
      <c r="C162" s="267" t="s">
        <v>70</v>
      </c>
      <c r="D162" s="268">
        <v>0.78434782608695663</v>
      </c>
      <c r="E162" s="269">
        <v>1845</v>
      </c>
      <c r="F162" s="270" t="s">
        <v>120</v>
      </c>
      <c r="G162" s="278" t="s">
        <v>229</v>
      </c>
      <c r="H162" s="271">
        <v>1</v>
      </c>
      <c r="I162" s="272">
        <v>3668.65</v>
      </c>
      <c r="J162" s="273">
        <v>2.1902285093455893E-2</v>
      </c>
      <c r="K162" s="273">
        <v>0.34523913278737628</v>
      </c>
      <c r="L162" s="273">
        <v>0.11066741171820697</v>
      </c>
      <c r="M162" s="274">
        <v>16.036999999999999</v>
      </c>
      <c r="N162" s="275">
        <v>0.43612773090918999</v>
      </c>
      <c r="O162" s="275">
        <v>30.419909230916005</v>
      </c>
      <c r="P162" s="276">
        <v>8</v>
      </c>
      <c r="Q162" s="277">
        <v>16</v>
      </c>
      <c r="R162" s="277">
        <v>1116</v>
      </c>
    </row>
    <row r="163" spans="1:18" ht="16.5">
      <c r="A163" s="265" t="s">
        <v>118</v>
      </c>
      <c r="B163" s="266" t="s">
        <v>1118</v>
      </c>
      <c r="C163" s="267" t="s">
        <v>70</v>
      </c>
      <c r="D163" s="268">
        <v>0.75994269093059585</v>
      </c>
      <c r="E163" s="269">
        <v>8754</v>
      </c>
      <c r="F163" s="270" t="s">
        <v>122</v>
      </c>
      <c r="G163" s="278" t="s">
        <v>292</v>
      </c>
      <c r="H163" s="271">
        <v>4</v>
      </c>
      <c r="I163" s="272">
        <v>2394.962</v>
      </c>
      <c r="J163" s="273">
        <v>2.1799623274977677E-2</v>
      </c>
      <c r="K163" s="273">
        <v>0.3355179574570103</v>
      </c>
      <c r="L163" s="273">
        <v>0.31950289302458484</v>
      </c>
      <c r="M163" s="274">
        <v>17.864999999999998</v>
      </c>
      <c r="N163" s="275">
        <v>0</v>
      </c>
      <c r="O163" s="275">
        <v>17.328041112969643</v>
      </c>
      <c r="P163" s="276">
        <v>2</v>
      </c>
      <c r="Q163" s="277">
        <v>0</v>
      </c>
      <c r="R163" s="277">
        <v>421</v>
      </c>
    </row>
    <row r="164" spans="1:18" ht="16.5">
      <c r="A164" s="265" t="s">
        <v>118</v>
      </c>
      <c r="B164" s="266" t="s">
        <v>647</v>
      </c>
      <c r="C164" s="267" t="s">
        <v>70</v>
      </c>
      <c r="D164" s="268">
        <v>0.76519999999999999</v>
      </c>
      <c r="E164" s="269">
        <v>2078</v>
      </c>
      <c r="F164" s="270" t="s">
        <v>122</v>
      </c>
      <c r="G164" s="278" t="s">
        <v>285</v>
      </c>
      <c r="H164" s="271">
        <v>1</v>
      </c>
      <c r="I164" s="272">
        <v>2126.5219999999999</v>
      </c>
      <c r="J164" s="273">
        <v>2.0468912838852486E-2</v>
      </c>
      <c r="K164" s="273">
        <v>0.35291576379568851</v>
      </c>
      <c r="L164" s="273">
        <v>0.12649763322457985</v>
      </c>
      <c r="M164" s="274">
        <v>14.599</v>
      </c>
      <c r="N164" s="275">
        <v>0.23512571231334545</v>
      </c>
      <c r="O164" s="275">
        <v>7.2888970817137091</v>
      </c>
      <c r="P164" s="276">
        <v>8</v>
      </c>
      <c r="Q164" s="277">
        <v>5</v>
      </c>
      <c r="R164" s="277">
        <v>155</v>
      </c>
    </row>
    <row r="165" spans="1:18" ht="16.5">
      <c r="A165" s="265" t="s">
        <v>118</v>
      </c>
      <c r="B165" s="266" t="s">
        <v>651</v>
      </c>
      <c r="C165" s="267" t="s">
        <v>70</v>
      </c>
      <c r="D165" s="268">
        <v>0.78159645289856661</v>
      </c>
      <c r="E165" s="269">
        <v>2536</v>
      </c>
      <c r="F165" s="270" t="s">
        <v>122</v>
      </c>
      <c r="G165" s="278" t="s">
        <v>282</v>
      </c>
      <c r="H165" s="271">
        <v>8</v>
      </c>
      <c r="I165" s="272">
        <v>2264.1900000000005</v>
      </c>
      <c r="J165" s="273">
        <v>1.0143316119198316E-2</v>
      </c>
      <c r="K165" s="273">
        <v>0.34244227139987637</v>
      </c>
      <c r="L165" s="273">
        <v>0.2071380935345532</v>
      </c>
      <c r="M165" s="274">
        <v>15.250999999999999</v>
      </c>
      <c r="N165" s="275">
        <v>4.4165904804808774E-2</v>
      </c>
      <c r="O165" s="275">
        <v>15.943891634535968</v>
      </c>
      <c r="P165" s="276">
        <v>0</v>
      </c>
      <c r="Q165" s="277">
        <v>1</v>
      </c>
      <c r="R165" s="277">
        <v>361</v>
      </c>
    </row>
    <row r="166" spans="1:18" ht="16.5">
      <c r="A166" s="265" t="s">
        <v>118</v>
      </c>
      <c r="B166" s="266" t="s">
        <v>653</v>
      </c>
      <c r="C166" s="267" t="s">
        <v>70</v>
      </c>
      <c r="D166" s="268">
        <v>0.76867563644470494</v>
      </c>
      <c r="E166" s="269">
        <v>7541</v>
      </c>
      <c r="F166" s="270" t="s">
        <v>120</v>
      </c>
      <c r="G166" s="278" t="s">
        <v>222</v>
      </c>
      <c r="H166" s="271">
        <v>2</v>
      </c>
      <c r="I166" s="272">
        <v>3769.346</v>
      </c>
      <c r="J166" s="273">
        <v>1.0449291257091866E-2</v>
      </c>
      <c r="K166" s="273">
        <v>0.33882707605702239</v>
      </c>
      <c r="L166" s="273">
        <v>0.16291131482347979</v>
      </c>
      <c r="M166" s="274">
        <v>13.272</v>
      </c>
      <c r="N166" s="275">
        <v>0</v>
      </c>
      <c r="O166" s="275">
        <v>2.54686091433368</v>
      </c>
      <c r="P166" s="276">
        <v>0</v>
      </c>
      <c r="Q166" s="277">
        <v>0</v>
      </c>
      <c r="R166" s="277">
        <v>100</v>
      </c>
    </row>
    <row r="167" spans="1:18" ht="16.5">
      <c r="A167" s="265" t="s">
        <v>118</v>
      </c>
      <c r="B167" s="266" t="s">
        <v>655</v>
      </c>
      <c r="C167" s="267" t="s">
        <v>70</v>
      </c>
      <c r="D167" s="268">
        <v>0.72137594261474836</v>
      </c>
      <c r="E167" s="269">
        <v>8852</v>
      </c>
      <c r="F167" s="270" t="s">
        <v>120</v>
      </c>
      <c r="G167" s="278" t="s">
        <v>235</v>
      </c>
      <c r="H167" s="271">
        <v>2</v>
      </c>
      <c r="I167" s="272">
        <v>3270.4</v>
      </c>
      <c r="J167" s="273">
        <v>2.773379712563916E-2</v>
      </c>
      <c r="K167" s="273">
        <v>0.35674122651010043</v>
      </c>
      <c r="L167" s="273">
        <v>0.20853718199608609</v>
      </c>
      <c r="M167" s="274">
        <v>16.343</v>
      </c>
      <c r="N167" s="275">
        <v>0</v>
      </c>
      <c r="O167" s="275">
        <v>28.620352250489237</v>
      </c>
      <c r="P167" s="276">
        <v>2</v>
      </c>
      <c r="Q167" s="277">
        <v>0</v>
      </c>
      <c r="R167" s="277">
        <v>936</v>
      </c>
    </row>
    <row r="168" spans="1:18" ht="16.5">
      <c r="A168" s="265" t="s">
        <v>118</v>
      </c>
      <c r="B168" s="266" t="s">
        <v>657</v>
      </c>
      <c r="C168" s="267" t="s">
        <v>70</v>
      </c>
      <c r="D168" s="268">
        <v>0.75705417199067648</v>
      </c>
      <c r="E168" s="269">
        <v>3806</v>
      </c>
      <c r="F168" s="270" t="s">
        <v>120</v>
      </c>
      <c r="G168" s="278" t="s">
        <v>245</v>
      </c>
      <c r="H168" s="271">
        <v>2</v>
      </c>
      <c r="I168" s="272">
        <v>3935.0039999999999</v>
      </c>
      <c r="J168" s="273">
        <v>1.6009136583866022E-2</v>
      </c>
      <c r="K168" s="273">
        <v>0.38159037003264196</v>
      </c>
      <c r="L168" s="273">
        <v>0.23151183582024312</v>
      </c>
      <c r="M168" s="274">
        <v>16.279</v>
      </c>
      <c r="N168" s="275">
        <v>0</v>
      </c>
      <c r="O168" s="275">
        <v>19.212178691559146</v>
      </c>
      <c r="P168" s="276">
        <v>0</v>
      </c>
      <c r="Q168" s="277">
        <v>0</v>
      </c>
      <c r="R168" s="277">
        <v>756</v>
      </c>
    </row>
    <row r="169" spans="1:18" ht="16.5">
      <c r="A169" s="265" t="s">
        <v>118</v>
      </c>
      <c r="B169" s="266" t="s">
        <v>659</v>
      </c>
      <c r="C169" s="267" t="s">
        <v>67</v>
      </c>
      <c r="D169" s="268">
        <v>0.83034426724001831</v>
      </c>
      <c r="E169" s="269">
        <v>8538</v>
      </c>
      <c r="F169" s="270" t="s">
        <v>123</v>
      </c>
      <c r="G169" s="278" t="s">
        <v>308</v>
      </c>
      <c r="H169" s="271">
        <v>2</v>
      </c>
      <c r="I169" s="272">
        <v>1718.3679999999999</v>
      </c>
      <c r="J169" s="273">
        <v>8.9650431807582476E-3</v>
      </c>
      <c r="K169" s="273">
        <v>0.40330036937132152</v>
      </c>
      <c r="L169" s="273">
        <v>0.17458425669006872</v>
      </c>
      <c r="M169" s="274">
        <v>15.56</v>
      </c>
      <c r="N169" s="275">
        <v>0</v>
      </c>
      <c r="O169" s="275">
        <v>14.839661818655841</v>
      </c>
      <c r="P169" s="276">
        <v>19</v>
      </c>
      <c r="Q169" s="277">
        <v>0</v>
      </c>
      <c r="R169" s="277">
        <v>255</v>
      </c>
    </row>
    <row r="170" spans="1:18" ht="16.5">
      <c r="A170" s="265" t="s">
        <v>118</v>
      </c>
      <c r="B170" s="266" t="s">
        <v>663</v>
      </c>
      <c r="C170" s="267" t="s">
        <v>67</v>
      </c>
      <c r="D170" s="268">
        <v>0.82778901489321466</v>
      </c>
      <c r="E170" s="269">
        <v>5810</v>
      </c>
      <c r="F170" s="270" t="s">
        <v>120</v>
      </c>
      <c r="G170" s="278" t="s">
        <v>247</v>
      </c>
      <c r="H170" s="271">
        <v>3</v>
      </c>
      <c r="I170" s="272">
        <v>3277.9879999999998</v>
      </c>
      <c r="J170" s="273">
        <v>1.0577542899326759E-2</v>
      </c>
      <c r="K170" s="273">
        <v>0.3749631065816782</v>
      </c>
      <c r="L170" s="273">
        <v>3.4167300185357602E-2</v>
      </c>
      <c r="M170" s="274">
        <v>14.273999999999999</v>
      </c>
      <c r="N170" s="275">
        <v>6.1013036045281438E-2</v>
      </c>
      <c r="O170" s="275">
        <v>6.2233296766187065</v>
      </c>
      <c r="P170" s="276">
        <v>8</v>
      </c>
      <c r="Q170" s="277">
        <v>2</v>
      </c>
      <c r="R170" s="277">
        <v>204</v>
      </c>
    </row>
    <row r="171" spans="1:18" ht="16.5">
      <c r="A171" s="265" t="s">
        <v>118</v>
      </c>
      <c r="B171" s="266" t="s">
        <v>665</v>
      </c>
      <c r="C171" s="267" t="s">
        <v>67</v>
      </c>
      <c r="D171" s="268">
        <v>0.80993243073760823</v>
      </c>
      <c r="E171" s="269">
        <v>1472</v>
      </c>
      <c r="F171" s="270" t="s">
        <v>122</v>
      </c>
      <c r="G171" s="278" t="s">
        <v>283</v>
      </c>
      <c r="H171" s="271">
        <v>3</v>
      </c>
      <c r="I171" s="272">
        <v>826.80700000000002</v>
      </c>
      <c r="J171" s="273">
        <v>1.5456285561989145E-2</v>
      </c>
      <c r="K171" s="273">
        <v>0.34280743684309356</v>
      </c>
      <c r="L171" s="273">
        <v>0.16690715003622369</v>
      </c>
      <c r="M171" s="274">
        <v>18.059999999999999</v>
      </c>
      <c r="N171" s="275">
        <v>0.12094721017117659</v>
      </c>
      <c r="O171" s="275">
        <v>15.118401271397072</v>
      </c>
      <c r="P171" s="276">
        <v>1</v>
      </c>
      <c r="Q171" s="277">
        <v>1</v>
      </c>
      <c r="R171" s="277">
        <v>125</v>
      </c>
    </row>
    <row r="172" spans="1:18" ht="16.5">
      <c r="A172" s="265" t="s">
        <v>118</v>
      </c>
      <c r="B172" s="266" t="s">
        <v>667</v>
      </c>
      <c r="C172" s="267" t="s">
        <v>67</v>
      </c>
      <c r="D172" s="268">
        <v>0.84513958566381886</v>
      </c>
      <c r="E172" s="269">
        <v>2483</v>
      </c>
      <c r="F172" s="270" t="s">
        <v>122</v>
      </c>
      <c r="G172" s="278" t="s">
        <v>288</v>
      </c>
      <c r="H172" s="271">
        <v>2</v>
      </c>
      <c r="I172" s="272">
        <v>2126.703</v>
      </c>
      <c r="J172" s="273">
        <v>3.0430536168008777E-3</v>
      </c>
      <c r="K172" s="273">
        <v>0.32272779385848804</v>
      </c>
      <c r="L172" s="273">
        <v>0.13683151808221458</v>
      </c>
      <c r="M172" s="274">
        <v>11.01</v>
      </c>
      <c r="N172" s="275">
        <v>0.188084560937752</v>
      </c>
      <c r="O172" s="275">
        <v>4.3729660418027345</v>
      </c>
      <c r="P172" s="276">
        <v>1</v>
      </c>
      <c r="Q172" s="277">
        <v>4</v>
      </c>
      <c r="R172" s="277">
        <v>93</v>
      </c>
    </row>
    <row r="173" spans="1:18" ht="16.5">
      <c r="A173" s="265" t="s">
        <v>118</v>
      </c>
      <c r="B173" s="266" t="s">
        <v>671</v>
      </c>
      <c r="C173" s="267" t="s">
        <v>70</v>
      </c>
      <c r="D173" s="268">
        <v>0.78225263269103373</v>
      </c>
      <c r="E173" s="269">
        <v>6586</v>
      </c>
      <c r="F173" s="270" t="s">
        <v>122</v>
      </c>
      <c r="G173" s="278" t="s">
        <v>296</v>
      </c>
      <c r="H173" s="271">
        <v>5</v>
      </c>
      <c r="I173" s="272">
        <v>2377.8670000000002</v>
      </c>
      <c r="J173" s="273">
        <v>4.5850416781695038E-3</v>
      </c>
      <c r="K173" s="273">
        <v>0.33804014895934281</v>
      </c>
      <c r="L173" s="273">
        <v>0.15434000303633466</v>
      </c>
      <c r="M173" s="274">
        <v>16.343</v>
      </c>
      <c r="N173" s="275">
        <v>8.4108993480291369E-2</v>
      </c>
      <c r="O173" s="275">
        <v>10.80800566221744</v>
      </c>
      <c r="P173" s="276">
        <v>1</v>
      </c>
      <c r="Q173" s="277">
        <v>2</v>
      </c>
      <c r="R173" s="277">
        <v>257</v>
      </c>
    </row>
    <row r="174" spans="1:18" ht="16.5">
      <c r="A174" s="265" t="s">
        <v>118</v>
      </c>
      <c r="B174" s="266" t="s">
        <v>673</v>
      </c>
      <c r="C174" s="267" t="s">
        <v>67</v>
      </c>
      <c r="D174" s="268">
        <v>0.81192931882674624</v>
      </c>
      <c r="E174" s="269">
        <v>2009</v>
      </c>
      <c r="F174" s="270" t="s">
        <v>120</v>
      </c>
      <c r="G174" s="278" t="s">
        <v>223</v>
      </c>
      <c r="H174" s="271">
        <v>7</v>
      </c>
      <c r="I174" s="272">
        <v>3634.3209999999995</v>
      </c>
      <c r="J174" s="273">
        <v>4.0146167901138324E-3</v>
      </c>
      <c r="K174" s="273">
        <v>0.38131640128954924</v>
      </c>
      <c r="L174" s="273">
        <v>0.21269447580442125</v>
      </c>
      <c r="M174" s="274">
        <v>14.971</v>
      </c>
      <c r="N174" s="275">
        <v>0</v>
      </c>
      <c r="O174" s="275">
        <v>8.8599768705075874</v>
      </c>
      <c r="P174" s="276">
        <v>0</v>
      </c>
      <c r="Q174" s="277">
        <v>0</v>
      </c>
      <c r="R174" s="277">
        <v>322</v>
      </c>
    </row>
    <row r="175" spans="1:18" ht="16.5">
      <c r="A175" s="265" t="s">
        <v>118</v>
      </c>
      <c r="B175" s="266" t="s">
        <v>675</v>
      </c>
      <c r="C175" s="267" t="s">
        <v>70</v>
      </c>
      <c r="D175" s="268">
        <v>0.78688767377236069</v>
      </c>
      <c r="E175" s="269">
        <v>2583</v>
      </c>
      <c r="F175" s="270" t="s">
        <v>123</v>
      </c>
      <c r="G175" s="278" t="s">
        <v>302</v>
      </c>
      <c r="H175" s="271">
        <v>5</v>
      </c>
      <c r="I175" s="272">
        <v>2121.6859999999997</v>
      </c>
      <c r="J175" s="273">
        <v>2.4397854624165861E-2</v>
      </c>
      <c r="K175" s="273">
        <v>0.39556389507138323</v>
      </c>
      <c r="L175" s="273">
        <v>0.20408297929099781</v>
      </c>
      <c r="M175" s="274">
        <v>16.2</v>
      </c>
      <c r="N175" s="275">
        <v>0</v>
      </c>
      <c r="O175" s="275">
        <v>9.9920534895361541</v>
      </c>
      <c r="P175" s="276">
        <v>0</v>
      </c>
      <c r="Q175" s="277">
        <v>0</v>
      </c>
      <c r="R175" s="277">
        <v>212</v>
      </c>
    </row>
    <row r="176" spans="1:18" ht="16.5">
      <c r="A176" s="265" t="s">
        <v>118</v>
      </c>
      <c r="B176" s="266" t="s">
        <v>677</v>
      </c>
      <c r="C176" s="267" t="s">
        <v>67</v>
      </c>
      <c r="D176" s="268">
        <v>0.81636363636363629</v>
      </c>
      <c r="E176" s="269">
        <v>1308</v>
      </c>
      <c r="F176" s="270" t="s">
        <v>120</v>
      </c>
      <c r="G176" s="278" t="s">
        <v>220</v>
      </c>
      <c r="H176" s="271">
        <v>1</v>
      </c>
      <c r="I176" s="272">
        <v>1426.942</v>
      </c>
      <c r="J176" s="273">
        <v>2.9590170332013804E-2</v>
      </c>
      <c r="K176" s="273">
        <v>0.332933907933044</v>
      </c>
      <c r="L176" s="273">
        <v>0.25929575273557021</v>
      </c>
      <c r="M176" s="274">
        <v>18.076000000000001</v>
      </c>
      <c r="N176" s="275">
        <v>0</v>
      </c>
      <c r="O176" s="275">
        <v>38.123483645445994</v>
      </c>
      <c r="P176" s="276">
        <v>2</v>
      </c>
      <c r="Q176" s="277">
        <v>0</v>
      </c>
      <c r="R176" s="277">
        <v>544</v>
      </c>
    </row>
    <row r="177" spans="1:18" ht="16.5">
      <c r="A177" s="265" t="s">
        <v>118</v>
      </c>
      <c r="B177" s="266" t="s">
        <v>679</v>
      </c>
      <c r="C177" s="267" t="s">
        <v>70</v>
      </c>
      <c r="D177" s="268">
        <v>0.7752</v>
      </c>
      <c r="E177" s="269">
        <v>6956</v>
      </c>
      <c r="F177" s="270" t="s">
        <v>122</v>
      </c>
      <c r="G177" s="278" t="s">
        <v>269</v>
      </c>
      <c r="H177" s="271">
        <v>1</v>
      </c>
      <c r="I177" s="272">
        <v>1597.008</v>
      </c>
      <c r="J177" s="273">
        <v>1.7415256504601188E-2</v>
      </c>
      <c r="K177" s="273">
        <v>0.35222518174015022</v>
      </c>
      <c r="L177" s="273">
        <v>0.21905955424189166</v>
      </c>
      <c r="M177" s="274">
        <v>14.441000000000001</v>
      </c>
      <c r="N177" s="275">
        <v>6.2617093965715881E-2</v>
      </c>
      <c r="O177" s="275">
        <v>7.3888170879544743</v>
      </c>
      <c r="P177" s="276">
        <v>3</v>
      </c>
      <c r="Q177" s="277">
        <v>1</v>
      </c>
      <c r="R177" s="277">
        <v>118</v>
      </c>
    </row>
    <row r="178" spans="1:18" ht="16.5">
      <c r="A178" s="265" t="s">
        <v>118</v>
      </c>
      <c r="B178" s="266" t="s">
        <v>681</v>
      </c>
      <c r="C178" s="267" t="s">
        <v>70</v>
      </c>
      <c r="D178" s="268">
        <v>0.75704951970424794</v>
      </c>
      <c r="E178" s="269">
        <v>3792</v>
      </c>
      <c r="F178" s="270" t="s">
        <v>122</v>
      </c>
      <c r="G178" s="278" t="s">
        <v>263</v>
      </c>
      <c r="H178" s="271">
        <v>4</v>
      </c>
      <c r="I178" s="272">
        <v>3935.0059999999994</v>
      </c>
      <c r="J178" s="273">
        <v>2.3780143936525552E-2</v>
      </c>
      <c r="K178" s="273">
        <v>0.37486987719776316</v>
      </c>
      <c r="L178" s="273">
        <v>0.20355750410545753</v>
      </c>
      <c r="M178" s="274">
        <v>15.355</v>
      </c>
      <c r="N178" s="275">
        <v>0.25412921860856125</v>
      </c>
      <c r="O178" s="275">
        <v>16.213444147226209</v>
      </c>
      <c r="P178" s="276">
        <v>34</v>
      </c>
      <c r="Q178" s="277">
        <v>10</v>
      </c>
      <c r="R178" s="277">
        <v>638</v>
      </c>
    </row>
    <row r="179" spans="1:18" ht="16.5">
      <c r="A179" s="265" t="s">
        <v>118</v>
      </c>
      <c r="B179" s="266" t="s">
        <v>683</v>
      </c>
      <c r="C179" s="267" t="s">
        <v>70</v>
      </c>
      <c r="D179" s="268">
        <v>0.77782608695652178</v>
      </c>
      <c r="E179" s="269">
        <v>2286</v>
      </c>
      <c r="F179" s="270" t="s">
        <v>122</v>
      </c>
      <c r="G179" s="278" t="s">
        <v>278</v>
      </c>
      <c r="H179" s="271">
        <v>1</v>
      </c>
      <c r="I179" s="272">
        <v>746.32799999999997</v>
      </c>
      <c r="J179" s="273">
        <v>3.0561439422507136E-2</v>
      </c>
      <c r="K179" s="273">
        <v>0.31047735058037651</v>
      </c>
      <c r="L179" s="273">
        <v>0.15354224540695793</v>
      </c>
      <c r="M179" s="274">
        <v>22.893999999999998</v>
      </c>
      <c r="N179" s="275">
        <v>0</v>
      </c>
      <c r="O179" s="275">
        <v>42.340633072858047</v>
      </c>
      <c r="P179" s="276">
        <v>1</v>
      </c>
      <c r="Q179" s="277">
        <v>1</v>
      </c>
      <c r="R179" s="277">
        <v>325</v>
      </c>
    </row>
    <row r="180" spans="1:18" ht="16.5">
      <c r="A180" s="265" t="s">
        <v>118</v>
      </c>
      <c r="B180" s="266" t="s">
        <v>792</v>
      </c>
      <c r="C180" s="267" t="s">
        <v>67</v>
      </c>
      <c r="D180" s="268">
        <v>0.80915868545521497</v>
      </c>
      <c r="E180" s="269">
        <v>2702</v>
      </c>
      <c r="F180" s="270" t="s">
        <v>122</v>
      </c>
      <c r="G180" s="278" t="s">
        <v>262</v>
      </c>
      <c r="H180" s="271">
        <v>8</v>
      </c>
      <c r="I180" s="272">
        <v>2566.0229999999992</v>
      </c>
      <c r="J180" s="273">
        <v>4.8851928639575297E-3</v>
      </c>
      <c r="K180" s="273">
        <v>0.35128286214900195</v>
      </c>
      <c r="L180" s="273">
        <v>0.12041980917552181</v>
      </c>
      <c r="M180" s="274">
        <v>14.234</v>
      </c>
      <c r="N180" s="275">
        <v>0.19485406015456611</v>
      </c>
      <c r="O180" s="275">
        <v>15.276558316117981</v>
      </c>
      <c r="P180" s="276">
        <v>0</v>
      </c>
      <c r="Q180" s="277">
        <v>5</v>
      </c>
      <c r="R180" s="277">
        <v>392</v>
      </c>
    </row>
    <row r="181" spans="1:18" ht="16.5">
      <c r="A181" s="265" t="s">
        <v>118</v>
      </c>
      <c r="B181" s="266" t="s">
        <v>687</v>
      </c>
      <c r="C181" s="267" t="s">
        <v>67</v>
      </c>
      <c r="D181" s="268">
        <v>0.83960000000000012</v>
      </c>
      <c r="E181" s="269">
        <v>3376</v>
      </c>
      <c r="F181" s="270" t="s">
        <v>122</v>
      </c>
      <c r="G181" s="278" t="s">
        <v>294</v>
      </c>
      <c r="H181" s="271">
        <v>1</v>
      </c>
      <c r="I181" s="272">
        <v>2316.598</v>
      </c>
      <c r="J181" s="273">
        <v>9.2957618761074362E-3</v>
      </c>
      <c r="K181" s="273">
        <v>0.32754277952398142</v>
      </c>
      <c r="L181" s="273">
        <v>0.16489697392469474</v>
      </c>
      <c r="M181" s="274">
        <v>12.45</v>
      </c>
      <c r="N181" s="275">
        <v>0</v>
      </c>
      <c r="O181" s="275">
        <v>8.5470159259396752</v>
      </c>
      <c r="P181" s="276">
        <v>0</v>
      </c>
      <c r="Q181" s="277">
        <v>0</v>
      </c>
      <c r="R181" s="277">
        <v>198</v>
      </c>
    </row>
    <row r="182" spans="1:18" ht="16.5">
      <c r="A182" s="265" t="s">
        <v>118</v>
      </c>
      <c r="B182" s="266" t="s">
        <v>689</v>
      </c>
      <c r="C182" s="267" t="s">
        <v>67</v>
      </c>
      <c r="D182" s="268">
        <v>0.81954545454545447</v>
      </c>
      <c r="E182" s="269">
        <v>8728</v>
      </c>
      <c r="F182" s="270" t="s">
        <v>120</v>
      </c>
      <c r="G182" s="278" t="s">
        <v>241</v>
      </c>
      <c r="H182" s="271">
        <v>1</v>
      </c>
      <c r="I182" s="272">
        <v>3634.18</v>
      </c>
      <c r="J182" s="273">
        <v>2.2298923706706143E-2</v>
      </c>
      <c r="K182" s="273">
        <v>0.35705400958238015</v>
      </c>
      <c r="L182" s="273">
        <v>0.10071047664122305</v>
      </c>
      <c r="M182" s="274">
        <v>15.862</v>
      </c>
      <c r="N182" s="275">
        <v>0</v>
      </c>
      <c r="O182" s="275">
        <v>17.060244676928495</v>
      </c>
      <c r="P182" s="276">
        <v>8</v>
      </c>
      <c r="Q182" s="277">
        <v>0</v>
      </c>
      <c r="R182" s="277">
        <v>620</v>
      </c>
    </row>
    <row r="183" spans="1:18" ht="16.5">
      <c r="A183" s="265" t="s">
        <v>118</v>
      </c>
      <c r="B183" s="266" t="s">
        <v>691</v>
      </c>
      <c r="C183" s="267" t="s">
        <v>70</v>
      </c>
      <c r="D183" s="268">
        <v>0.79385160969184243</v>
      </c>
      <c r="E183" s="269">
        <v>5219</v>
      </c>
      <c r="F183" s="270" t="s">
        <v>123</v>
      </c>
      <c r="G183" s="278" t="s">
        <v>298</v>
      </c>
      <c r="H183" s="271">
        <v>4</v>
      </c>
      <c r="I183" s="272">
        <v>1698.672</v>
      </c>
      <c r="J183" s="273">
        <v>1.6672143821794279E-2</v>
      </c>
      <c r="K183" s="273">
        <v>0.38608985824434267</v>
      </c>
      <c r="L183" s="273">
        <v>0.19956766226793637</v>
      </c>
      <c r="M183" s="274">
        <v>15.957000000000001</v>
      </c>
      <c r="N183" s="275">
        <v>0.11773903378639314</v>
      </c>
      <c r="O183" s="275">
        <v>8.3006018819407164</v>
      </c>
      <c r="P183" s="276">
        <v>0</v>
      </c>
      <c r="Q183" s="277">
        <v>2</v>
      </c>
      <c r="R183" s="277">
        <v>141</v>
      </c>
    </row>
    <row r="184" spans="1:18" ht="16.5">
      <c r="A184" s="265" t="s">
        <v>118</v>
      </c>
      <c r="B184" s="266" t="s">
        <v>794</v>
      </c>
      <c r="C184" s="267" t="s">
        <v>70</v>
      </c>
      <c r="D184" s="268">
        <v>0.74341797318049541</v>
      </c>
      <c r="E184" s="269">
        <v>4798</v>
      </c>
      <c r="F184" s="270" t="s">
        <v>121</v>
      </c>
      <c r="G184" s="278" t="s">
        <v>257</v>
      </c>
      <c r="H184" s="271">
        <v>11</v>
      </c>
      <c r="I184" s="272">
        <v>1414.1610000000001</v>
      </c>
      <c r="J184" s="273">
        <v>1.745914773492465E-2</v>
      </c>
      <c r="K184" s="273">
        <v>0.36576662117804337</v>
      </c>
      <c r="L184" s="273">
        <v>0.13955003834511098</v>
      </c>
      <c r="M184" s="274">
        <v>20.763000000000002</v>
      </c>
      <c r="N184" s="275">
        <v>0.28285322533997187</v>
      </c>
      <c r="O184" s="275">
        <v>79.057476482522148</v>
      </c>
      <c r="P184" s="276">
        <v>8</v>
      </c>
      <c r="Q184" s="277">
        <v>4</v>
      </c>
      <c r="R184" s="277">
        <v>1422</v>
      </c>
    </row>
    <row r="185" spans="1:18" ht="16.5">
      <c r="A185" s="265" t="s">
        <v>118</v>
      </c>
      <c r="B185" s="266" t="s">
        <v>697</v>
      </c>
      <c r="C185" s="267" t="s">
        <v>67</v>
      </c>
      <c r="D185" s="268">
        <v>0.82446610603176218</v>
      </c>
      <c r="E185" s="269">
        <v>1912</v>
      </c>
      <c r="F185" s="270" t="s">
        <v>120</v>
      </c>
      <c r="G185" s="278" t="s">
        <v>227</v>
      </c>
      <c r="H185" s="271">
        <v>2</v>
      </c>
      <c r="I185" s="272">
        <v>4251.7380000000003</v>
      </c>
      <c r="J185" s="273">
        <v>3.3646621300862482E-2</v>
      </c>
      <c r="K185" s="273">
        <v>0.37177485172828517</v>
      </c>
      <c r="L185" s="273">
        <v>0.20368141216603655</v>
      </c>
      <c r="M185" s="274">
        <v>15.084</v>
      </c>
      <c r="N185" s="275">
        <v>0</v>
      </c>
      <c r="O185" s="275">
        <v>4.0924440781628588</v>
      </c>
      <c r="P185" s="276">
        <v>30</v>
      </c>
      <c r="Q185" s="277">
        <v>0</v>
      </c>
      <c r="R185" s="277">
        <v>174</v>
      </c>
    </row>
    <row r="186" spans="1:18" ht="16.5">
      <c r="A186" s="265" t="s">
        <v>118</v>
      </c>
      <c r="B186" s="266" t="s">
        <v>701</v>
      </c>
      <c r="C186" s="267" t="s">
        <v>67</v>
      </c>
      <c r="D186" s="268">
        <v>0.81651702112250824</v>
      </c>
      <c r="E186" s="269">
        <v>4640</v>
      </c>
      <c r="F186" s="270" t="s">
        <v>120</v>
      </c>
      <c r="G186" s="278" t="s">
        <v>231</v>
      </c>
      <c r="H186" s="271">
        <v>2</v>
      </c>
      <c r="I186" s="272">
        <v>2978.61</v>
      </c>
      <c r="J186" s="273">
        <v>9.7716580058888822E-3</v>
      </c>
      <c r="K186" s="273">
        <v>0.3646767358176633</v>
      </c>
      <c r="L186" s="273">
        <v>0.24239494260745784</v>
      </c>
      <c r="M186" s="274">
        <v>15.103</v>
      </c>
      <c r="N186" s="275">
        <v>6.7145413464669762E-2</v>
      </c>
      <c r="O186" s="275">
        <v>3.2901252597688182</v>
      </c>
      <c r="P186" s="276">
        <v>0</v>
      </c>
      <c r="Q186" s="277">
        <v>2</v>
      </c>
      <c r="R186" s="277">
        <v>98</v>
      </c>
    </row>
    <row r="187" spans="1:18" ht="16.5">
      <c r="A187" s="265" t="s">
        <v>118</v>
      </c>
      <c r="B187" s="266" t="s">
        <v>707</v>
      </c>
      <c r="C187" s="267" t="s">
        <v>70</v>
      </c>
      <c r="D187" s="268">
        <v>0.74124016748392174</v>
      </c>
      <c r="E187" s="269">
        <v>2855</v>
      </c>
      <c r="F187" s="270" t="s">
        <v>121</v>
      </c>
      <c r="G187" s="278" t="s">
        <v>257</v>
      </c>
      <c r="H187" s="271">
        <v>5</v>
      </c>
      <c r="I187" s="272">
        <v>2363.16</v>
      </c>
      <c r="J187" s="273">
        <v>1.23112691892615E-2</v>
      </c>
      <c r="K187" s="273">
        <v>0.3523353022855481</v>
      </c>
      <c r="L187" s="273">
        <v>0.24712672861761373</v>
      </c>
      <c r="M187" s="274">
        <v>18.524999999999999</v>
      </c>
      <c r="N187" s="275">
        <v>0.42316220653700981</v>
      </c>
      <c r="O187" s="275">
        <v>8.7594576753161029</v>
      </c>
      <c r="P187" s="276">
        <v>0</v>
      </c>
      <c r="Q187" s="277">
        <v>10</v>
      </c>
      <c r="R187" s="277">
        <v>207</v>
      </c>
    </row>
    <row r="188" spans="1:18" ht="16.5">
      <c r="A188" s="265" t="s">
        <v>118</v>
      </c>
      <c r="B188" s="266" t="s">
        <v>709</v>
      </c>
      <c r="C188" s="267" t="s">
        <v>70</v>
      </c>
      <c r="D188" s="268">
        <v>0.75158947636682982</v>
      </c>
      <c r="E188" s="269">
        <v>2931</v>
      </c>
      <c r="F188" s="270" t="s">
        <v>119</v>
      </c>
      <c r="G188" s="278" t="s">
        <v>207</v>
      </c>
      <c r="H188" s="271">
        <v>6</v>
      </c>
      <c r="I188" s="272">
        <v>3017.4749999999999</v>
      </c>
      <c r="J188" s="273">
        <v>4.6773373335374478E-3</v>
      </c>
      <c r="K188" s="273">
        <v>0.35714826555634377</v>
      </c>
      <c r="L188" s="273">
        <v>0.2893147416300052</v>
      </c>
      <c r="M188" s="274">
        <v>16.100000000000001</v>
      </c>
      <c r="N188" s="275">
        <v>1.2924713543608481</v>
      </c>
      <c r="O188" s="275">
        <v>11.10199753104831</v>
      </c>
      <c r="P188" s="276">
        <v>0</v>
      </c>
      <c r="Q188" s="277">
        <v>39</v>
      </c>
      <c r="R188" s="277">
        <v>335</v>
      </c>
    </row>
    <row r="189" spans="1:18" ht="16.5">
      <c r="A189" s="265" t="s">
        <v>118</v>
      </c>
      <c r="B189" s="266" t="s">
        <v>711</v>
      </c>
      <c r="C189" s="267" t="s">
        <v>70</v>
      </c>
      <c r="D189" s="268">
        <v>0.79764541900841612</v>
      </c>
      <c r="E189" s="269">
        <v>1509</v>
      </c>
      <c r="F189" s="270" t="s">
        <v>119</v>
      </c>
      <c r="G189" s="278" t="s">
        <v>212</v>
      </c>
      <c r="H189" s="271">
        <v>2</v>
      </c>
      <c r="I189" s="272">
        <v>4288.5389999999998</v>
      </c>
      <c r="J189" s="273">
        <v>1.863572587011823E-2</v>
      </c>
      <c r="K189" s="273">
        <v>0.35486125013514835</v>
      </c>
      <c r="L189" s="273">
        <v>0.22012158453030276</v>
      </c>
      <c r="M189" s="274">
        <v>16.004999999999999</v>
      </c>
      <c r="N189" s="275">
        <v>0</v>
      </c>
      <c r="O189" s="275">
        <v>13.081378063718205</v>
      </c>
      <c r="P189" s="276">
        <v>22</v>
      </c>
      <c r="Q189" s="277">
        <v>0</v>
      </c>
      <c r="R189" s="277">
        <v>561</v>
      </c>
    </row>
    <row r="190" spans="1:18" ht="16.5">
      <c r="A190" s="265" t="s">
        <v>118</v>
      </c>
      <c r="B190" s="266" t="s">
        <v>713</v>
      </c>
      <c r="C190" s="267" t="s">
        <v>70</v>
      </c>
      <c r="D190" s="268">
        <v>0.77783529924093875</v>
      </c>
      <c r="E190" s="269">
        <v>5056</v>
      </c>
      <c r="F190" s="270" t="s">
        <v>120</v>
      </c>
      <c r="G190" s="278" t="s">
        <v>227</v>
      </c>
      <c r="H190" s="271">
        <v>11</v>
      </c>
      <c r="I190" s="272">
        <v>1907.9299999999998</v>
      </c>
      <c r="J190" s="273">
        <v>1.1166079729851505E-2</v>
      </c>
      <c r="K190" s="273">
        <v>0.36914807495078938</v>
      </c>
      <c r="L190" s="273">
        <v>0.19235506543741121</v>
      </c>
      <c r="M190" s="274">
        <v>17.099</v>
      </c>
      <c r="N190" s="275">
        <v>0.62895389243840183</v>
      </c>
      <c r="O190" s="275">
        <v>36.374500112687578</v>
      </c>
      <c r="P190" s="276">
        <v>0</v>
      </c>
      <c r="Q190" s="277">
        <v>12</v>
      </c>
      <c r="R190" s="277">
        <v>694</v>
      </c>
    </row>
    <row r="191" spans="1:18" ht="16.5">
      <c r="A191" s="265" t="s">
        <v>118</v>
      </c>
      <c r="B191" s="266" t="s">
        <v>745</v>
      </c>
      <c r="C191" s="267" t="s">
        <v>67</v>
      </c>
      <c r="D191" s="268">
        <v>0.83353641390823929</v>
      </c>
      <c r="E191" s="269">
        <v>3673</v>
      </c>
      <c r="F191" s="270" t="s">
        <v>120</v>
      </c>
      <c r="G191" s="278" t="s">
        <v>729</v>
      </c>
      <c r="H191" s="271">
        <v>4</v>
      </c>
      <c r="I191" s="272">
        <v>1323.41</v>
      </c>
      <c r="J191" s="273">
        <v>2.0673376194948908E-2</v>
      </c>
      <c r="K191" s="273">
        <v>0.37335042236206478</v>
      </c>
      <c r="L191" s="273">
        <v>0.10503169841545704</v>
      </c>
      <c r="M191" s="274">
        <v>15.231</v>
      </c>
      <c r="N191" s="275">
        <v>0</v>
      </c>
      <c r="O191" s="275">
        <v>48.813292932651251</v>
      </c>
      <c r="P191" s="276">
        <v>0</v>
      </c>
      <c r="Q191" s="277">
        <v>0</v>
      </c>
      <c r="R191" s="277">
        <v>646</v>
      </c>
    </row>
    <row r="192" spans="1:18" ht="16.5">
      <c r="A192" s="265" t="s">
        <v>118</v>
      </c>
      <c r="B192" s="266" t="s">
        <v>755</v>
      </c>
      <c r="C192" s="267" t="s">
        <v>67</v>
      </c>
      <c r="D192" s="268">
        <v>0.81318181818181812</v>
      </c>
      <c r="E192" s="269">
        <v>1255</v>
      </c>
      <c r="F192" s="270" t="s">
        <v>120</v>
      </c>
      <c r="G192" s="278" t="s">
        <v>241</v>
      </c>
      <c r="H192" s="271">
        <v>1</v>
      </c>
      <c r="I192" s="272">
        <v>4109.0159999999996</v>
      </c>
      <c r="J192" s="273">
        <v>6.5620775198879872E-3</v>
      </c>
      <c r="K192" s="273">
        <v>0.34904384586399173</v>
      </c>
      <c r="L192" s="273">
        <v>0.16524637528790351</v>
      </c>
      <c r="M192" s="274">
        <v>15.303000000000001</v>
      </c>
      <c r="N192" s="275">
        <v>9.734690738609926E-2</v>
      </c>
      <c r="O192" s="275">
        <v>26.088971179474601</v>
      </c>
      <c r="P192" s="276">
        <v>0</v>
      </c>
      <c r="Q192" s="277">
        <v>4</v>
      </c>
      <c r="R192" s="277">
        <v>1072</v>
      </c>
    </row>
    <row r="193" spans="1:18" ht="16.5">
      <c r="A193" s="265" t="s">
        <v>118</v>
      </c>
      <c r="B193" s="266" t="s">
        <v>721</v>
      </c>
      <c r="C193" s="267" t="s">
        <v>70</v>
      </c>
      <c r="D193" s="268">
        <v>0.76666666666666672</v>
      </c>
      <c r="E193" s="269">
        <v>2988</v>
      </c>
      <c r="F193" s="270" t="s">
        <v>122</v>
      </c>
      <c r="G193" s="278" t="s">
        <v>286</v>
      </c>
      <c r="H193" s="271">
        <v>1</v>
      </c>
      <c r="I193" s="272">
        <v>1701.6010000000001</v>
      </c>
      <c r="J193" s="273">
        <v>1.0466053470937455E-2</v>
      </c>
      <c r="K193" s="273">
        <v>0.35372169096384298</v>
      </c>
      <c r="L193" s="273">
        <v>3.3497864658048507E-2</v>
      </c>
      <c r="M193" s="274">
        <v>16.04</v>
      </c>
      <c r="N193" s="275">
        <v>0</v>
      </c>
      <c r="O193" s="275">
        <v>51.774769760948658</v>
      </c>
      <c r="P193" s="276">
        <v>1</v>
      </c>
      <c r="Q193" s="277">
        <v>0</v>
      </c>
      <c r="R193" s="277">
        <v>881</v>
      </c>
    </row>
    <row r="194" spans="1:18" ht="16.5">
      <c r="A194" s="265" t="s">
        <v>118</v>
      </c>
      <c r="B194" s="266" t="s">
        <v>723</v>
      </c>
      <c r="C194" s="267" t="s">
        <v>67</v>
      </c>
      <c r="D194" s="268">
        <v>0.83166666666666667</v>
      </c>
      <c r="E194" s="269">
        <v>4646</v>
      </c>
      <c r="F194" s="270" t="s">
        <v>120</v>
      </c>
      <c r="G194" s="278" t="s">
        <v>221</v>
      </c>
      <c r="H194" s="271">
        <v>1</v>
      </c>
      <c r="I194" s="272">
        <v>3846.5680000000002</v>
      </c>
      <c r="J194" s="273">
        <v>8.5592686097668517E-3</v>
      </c>
      <c r="K194" s="273">
        <v>0.35639429509334503</v>
      </c>
      <c r="L194" s="273">
        <v>0.15607730215319157</v>
      </c>
      <c r="M194" s="274">
        <v>12.496</v>
      </c>
      <c r="N194" s="275">
        <v>0</v>
      </c>
      <c r="O194" s="275">
        <v>3.1196640745724498</v>
      </c>
      <c r="P194" s="276">
        <v>0</v>
      </c>
      <c r="Q194" s="277">
        <v>0</v>
      </c>
      <c r="R194" s="277">
        <v>120</v>
      </c>
    </row>
    <row r="195" spans="1:18" ht="16.5">
      <c r="A195" s="265" t="s">
        <v>118</v>
      </c>
      <c r="B195" s="266" t="s">
        <v>725</v>
      </c>
      <c r="C195" s="267" t="s">
        <v>70</v>
      </c>
      <c r="D195" s="268">
        <v>0.78280000000000005</v>
      </c>
      <c r="E195" s="269">
        <v>3809</v>
      </c>
      <c r="F195" s="270" t="s">
        <v>122</v>
      </c>
      <c r="G195" s="278" t="s">
        <v>272</v>
      </c>
      <c r="H195" s="271">
        <v>1</v>
      </c>
      <c r="I195" s="272">
        <v>1908.0329999999999</v>
      </c>
      <c r="J195" s="273">
        <v>1.2039215763431647E-2</v>
      </c>
      <c r="K195" s="273">
        <v>0.35737591612449521</v>
      </c>
      <c r="L195" s="273">
        <v>0.19548928136987151</v>
      </c>
      <c r="M195" s="274">
        <v>14.117000000000001</v>
      </c>
      <c r="N195" s="275">
        <v>0</v>
      </c>
      <c r="O195" s="275">
        <v>14.465158621470383</v>
      </c>
      <c r="P195" s="276">
        <v>0</v>
      </c>
      <c r="Q195" s="277">
        <v>0</v>
      </c>
      <c r="R195" s="277">
        <v>276</v>
      </c>
    </row>
  </sheetData>
  <phoneticPr fontId="2" type="noConversion"/>
  <conditionalFormatting sqref="C14:D195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2024-08-30T02:46:16Z</dcterms:modified>
</cp:coreProperties>
</file>