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51C85895-47A7-495F-A978-E6CE2C39F29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운전자별!$A$1:$R$161</definedName>
    <definedName name="_xlnm.Print_Area" localSheetId="1">종합!$A$1:$L$126</definedName>
    <definedName name="_xlnm.Print_Area" localSheetId="3">차량별!$A$1:$T$67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5" i="7"/>
  <c r="A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I115" i="12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F52" i="60" l="1"/>
  <c r="F60" i="60"/>
  <c r="F59" i="60"/>
  <c r="F66" i="60"/>
  <c r="F58" i="60"/>
  <c r="F50" i="60"/>
  <c r="F63" i="60"/>
  <c r="F55" i="60"/>
  <c r="F47" i="60"/>
  <c r="F65" i="60"/>
  <c r="F57" i="60"/>
  <c r="F49" i="60"/>
  <c r="F54" i="60"/>
  <c r="F46" i="60"/>
  <c r="F51" i="60"/>
  <c r="F64" i="60"/>
  <c r="F56" i="60"/>
  <c r="F61" i="60"/>
  <c r="F53" i="60"/>
  <c r="F45" i="60"/>
  <c r="F67" i="60"/>
  <c r="F62" i="60"/>
  <c r="F48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18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F115" i="12" s="1"/>
  <c r="B116" i="12"/>
  <c r="B117" i="12"/>
  <c r="H117" i="12" s="1"/>
  <c r="J10" i="12" l="1"/>
  <c r="J30" i="12" s="1"/>
  <c r="K26" i="12"/>
  <c r="D26" i="12" l="1"/>
  <c r="D49" i="12" a="1"/>
  <c r="I49" i="12" a="1"/>
  <c r="N49" i="12" a="1"/>
  <c r="F49" i="12" a="1"/>
  <c r="G49" i="12" a="1"/>
  <c r="H49" i="12" a="1"/>
  <c r="E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17" i="12" l="1"/>
  <c r="J118" i="12"/>
  <c r="D114" i="12"/>
  <c r="G118" i="12"/>
  <c r="G115" i="12"/>
  <c r="E118" i="12"/>
  <c r="E114" i="12"/>
  <c r="J117" i="12"/>
  <c r="J115" i="12"/>
  <c r="I118" i="12"/>
  <c r="I117" i="12"/>
  <c r="H114" i="12"/>
  <c r="J114" i="12"/>
  <c r="D118" i="12"/>
  <c r="I114" i="12"/>
  <c r="E115" i="12"/>
  <c r="D115" i="12"/>
  <c r="F116" i="12"/>
  <c r="G116" i="12"/>
  <c r="G114" i="12"/>
  <c r="D117" i="12"/>
  <c r="E116" i="12"/>
  <c r="H116" i="12"/>
  <c r="G117" i="12"/>
  <c r="F118" i="12"/>
  <c r="F117" i="12"/>
  <c r="H115" i="12"/>
  <c r="H118" i="12"/>
  <c r="D116" i="12"/>
  <c r="J116" i="12"/>
  <c r="F114" i="12"/>
  <c r="I1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<sst xmlns="http://schemas.openxmlformats.org/spreadsheetml/2006/main" count="4569" uniqueCount="834">
  <si>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</si>
  <si>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</si>
  <si>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</si>
  <si>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</si>
  <si>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</si>
  <si>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</si>
  <si>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</si>
  <si>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</si>
  <si>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</si>
  <si>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</si>
  <si>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</si>
  <si>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</si>
  <si>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</si>
  <si>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</si>
  <si>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</si>
  <si>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</si>
  <si>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</si>
  <si>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</si>
  <si>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</si>
  <si>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</si>
  <si>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</si>
  <si>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</si>
  <si>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</si>
  <si>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</si>
  <si>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</si>
  <si>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</si>
  <si>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</si>
  <si>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</si>
  <si>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</si>
  <si>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</si>
  <si>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</si>
  <si>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</si>
  <si>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</si>
  <si>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</si>
  <si>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</si>
  <si>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</si>
  <si>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</si>
  <si>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</si>
  <si>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</si>
  <si>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</si>
  <si>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</si>
  <si>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</si>
  <si>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</si>
  <si>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</si>
  <si>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</si>
  <si>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</si>
  <si>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</si>
  <si>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</si>
  <si>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</si>
  <si>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</si>
  <si>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</si>
  <si>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</si>
  <si>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</si>
  <si>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</si>
  <si>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</si>
  <si>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</si>
  <si>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</si>
  <si>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</si>
  <si>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</si>
  <si>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</si>
  <si>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</si>
  <si>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</si>
  <si>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</si>
  <si>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</si>
  <si>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</si>
  <si>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</si>
  <si>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</si>
  <si>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</si>
  <si>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</si>
  <si>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</si>
  <si>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</si>
  <si>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</si>
  <si>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</si>
  <si>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</si>
  <si>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</si>
  <si>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</si>
  <si>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</si>
  <si>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</si>
  <si>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</si>
  <si>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</si>
  <si>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</si>
  <si>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</si>
  <si>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</si>
  <si>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</si>
  <si>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</si>
  <si>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</si>
  <si>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</si>
  <si>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</si>
  <si>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</si>
  <si>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</si>
  <si>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</si>
  <si>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</si>
  <si>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</si>
  <si>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</si>
  <si>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</si>
  <si>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</si>
  <si>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</si>
  <si>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</si>
  <si>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</si>
  <si>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</si>
  <si>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</si>
  <si>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</si>
  <si>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</si>
  <si>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</si>
  <si>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</si>
  <si>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</si>
  <si>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</si>
  <si>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</si>
  <si>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</si>
  <si>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</si>
  <si>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</si>
  <si>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</si>
  <si>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</si>
  <si>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</si>
  <si>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</si>
  <si>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</si>
  <si>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</si>
  <si>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</si>
  <si>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</si>
  <si>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</si>
  <si>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</si>
  <si>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</si>
  <si>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</si>
  <si>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</si>
  <si>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</si>
  <si>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</si>
  <si>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</si>
  <si>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</si>
  <si>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</si>
  <si>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</si>
  <si>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</si>
  <si>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</si>
  <si>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</si>
  <si>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</si>
  <si>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</si>
  <si>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</si>
  <si>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</si>
  <si>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</si>
  <si>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</si>
  <si>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</si>
  <si>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</si>
  <si>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</si>
  <si>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</si>
  <si>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</si>
  <si>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</si>
  <si>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</si>
  <si>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</si>
  <si>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</si>
  <si>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</si>
  <si>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</si>
  <si>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</si>
  <si>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</si>
  <si>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</si>
  <si>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</si>
  <si>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</si>
  <si>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</si>
  <si>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</si>
  <si>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</si>
  <si>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</si>
  <si>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</si>
  <si>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</si>
  <si>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</si>
  <si>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</si>
  <si>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</si>
  <si>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</si>
  <si>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</si>
  <si>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</si>
  <si>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</si>
  <si>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</si>
  <si>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</si>
  <si>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</si>
  <si>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</si>
  <si>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</si>
  <si>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</si>
  <si>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</si>
  <si>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</si>
  <si>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</si>
  <si>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</si>
  <si>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</si>
  <si>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</si>
  <si>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</si>
  <si>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</si>
  <si>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</si>
  <si>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</si>
  <si>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</si>
  <si>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</si>
  <si>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</si>
  <si>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</si>
  <si>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</si>
  <si>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</si>
  <si>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</si>
  <si>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</si>
  <si>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</si>
  <si>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</si>
  <si>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</si>
  <si>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</si>
  <si>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</si>
  <si>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</si>
  <si>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</si>
  <si>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</si>
  <si>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73아1100</t>
  </si>
  <si>
    <t>선진여객300F2</t>
  </si>
  <si>
    <t>78바1136</t>
  </si>
  <si>
    <t>선진여객300F1</t>
  </si>
  <si>
    <t>78바1195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</si>
  <si>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</si>
  <si>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</si>
  <si>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</si>
  <si>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</si>
  <si>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</si>
  <si>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</si>
  <si>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</si>
  <si>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</si>
  <si>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70바3742</t>
  </si>
  <si>
    <t>73아1085</t>
  </si>
  <si>
    <t>선진여객72F1</t>
  </si>
  <si>
    <t>73아1086</t>
  </si>
  <si>
    <t>73아1088</t>
  </si>
  <si>
    <t>73아1089</t>
  </si>
  <si>
    <t>78바1173</t>
  </si>
  <si>
    <t>78바1180</t>
  </si>
  <si>
    <t>선진여객72D1</t>
  </si>
  <si>
    <t>78바1185</t>
  </si>
  <si>
    <t>선진여객72C1</t>
  </si>
  <si>
    <t>78바1191</t>
  </si>
  <si>
    <t>78바1192</t>
  </si>
  <si>
    <t>78바1193</t>
  </si>
  <si>
    <t>73아1437</t>
  </si>
  <si>
    <t>8080</t>
  </si>
  <si>
    <t>78바1137</t>
  </si>
  <si>
    <t>78바1138</t>
  </si>
  <si>
    <t>78바1139</t>
  </si>
  <si>
    <t>78바1140</t>
  </si>
  <si>
    <t>78바1142</t>
  </si>
  <si>
    <t>78바1144</t>
  </si>
  <si>
    <t>78바1145</t>
  </si>
  <si>
    <t>78바1146</t>
  </si>
  <si>
    <t>78바1147</t>
  </si>
  <si>
    <t>78바1148</t>
  </si>
  <si>
    <t>78바1149</t>
  </si>
  <si>
    <t>78바1150</t>
  </si>
  <si>
    <t>78바1152</t>
  </si>
  <si>
    <t>78바1153</t>
  </si>
  <si>
    <t>78바1154</t>
  </si>
  <si>
    <t>78바1157</t>
  </si>
  <si>
    <t>78바1158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</si>
  <si>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</si>
  <si>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</si>
  <si>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</si>
  <si>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</si>
  <si>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</si>
  <si>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</si>
  <si>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</si>
  <si>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</si>
  <si>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</si>
  <si>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</si>
  <si>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</si>
  <si>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</si>
  <si>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</si>
  <si>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</si>
  <si>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73아1418</t>
  </si>
  <si>
    <t>73아1419</t>
  </si>
  <si>
    <t>78바1155</t>
  </si>
  <si>
    <t>선진여객87B1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</si>
  <si>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</si>
  <si>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</si>
  <si>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</si>
  <si>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</si>
  <si>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</si>
  <si>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</si>
  <si>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</si>
  <si>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</si>
  <si>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</si>
  <si>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</si>
  <si>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</si>
  <si>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</si>
  <si>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</si>
  <si>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</si>
  <si>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</si>
  <si>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</si>
  <si>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강창석</t>
  </si>
  <si>
    <t>516945</t>
  </si>
  <si>
    <t>고민기</t>
  </si>
  <si>
    <t>5165764</t>
  </si>
  <si>
    <t>고영호</t>
  </si>
  <si>
    <t>5164299</t>
  </si>
  <si>
    <t>고재덕</t>
  </si>
  <si>
    <t>곽원은</t>
  </si>
  <si>
    <t>5164521</t>
  </si>
  <si>
    <t>권정신</t>
  </si>
  <si>
    <t>5168652</t>
  </si>
  <si>
    <t>권혁</t>
  </si>
  <si>
    <t>5161293</t>
  </si>
  <si>
    <t>김금상</t>
  </si>
  <si>
    <t>5165581</t>
  </si>
  <si>
    <t>김기붕</t>
  </si>
  <si>
    <t>5163344</t>
  </si>
  <si>
    <t>김기석</t>
  </si>
  <si>
    <t>김대성</t>
  </si>
  <si>
    <t>5161906</t>
  </si>
  <si>
    <t>김대식</t>
  </si>
  <si>
    <t>5163119</t>
  </si>
  <si>
    <t>김도윤</t>
  </si>
  <si>
    <t>5163253</t>
  </si>
  <si>
    <t>김동건</t>
  </si>
  <si>
    <t>5166117</t>
  </si>
  <si>
    <t>김동우</t>
  </si>
  <si>
    <t>5164202</t>
  </si>
  <si>
    <t>김동일</t>
  </si>
  <si>
    <t>5166010</t>
  </si>
  <si>
    <t>김동희</t>
  </si>
  <si>
    <t>5164536</t>
  </si>
  <si>
    <t>김명중</t>
  </si>
  <si>
    <t>5169675</t>
  </si>
  <si>
    <t>김복기</t>
  </si>
  <si>
    <t>5164889</t>
  </si>
  <si>
    <t>김석진</t>
  </si>
  <si>
    <t>5166915</t>
  </si>
  <si>
    <t>5166569</t>
  </si>
  <si>
    <t>5162283</t>
  </si>
  <si>
    <t>김성현</t>
  </si>
  <si>
    <t>5167542</t>
  </si>
  <si>
    <t>김성환</t>
  </si>
  <si>
    <t>5167866</t>
  </si>
  <si>
    <t>김양현</t>
  </si>
  <si>
    <t>5161087</t>
  </si>
  <si>
    <t>김용록</t>
  </si>
  <si>
    <t>5164214</t>
  </si>
  <si>
    <t>김용삼</t>
  </si>
  <si>
    <t>5167713</t>
  </si>
  <si>
    <t>김은환</t>
  </si>
  <si>
    <t>5163970</t>
  </si>
  <si>
    <t>김재규</t>
  </si>
  <si>
    <t>5163426</t>
  </si>
  <si>
    <t>김중근</t>
  </si>
  <si>
    <t>5163782</t>
  </si>
  <si>
    <t>김중원</t>
  </si>
  <si>
    <t>5163735</t>
  </si>
  <si>
    <t>김충국</t>
  </si>
  <si>
    <t>5163278</t>
  </si>
  <si>
    <t>김태섭</t>
  </si>
  <si>
    <t>5163647</t>
  </si>
  <si>
    <t>김태일</t>
  </si>
  <si>
    <t>516131</t>
  </si>
  <si>
    <t>김현동</t>
  </si>
  <si>
    <t>5168303</t>
  </si>
  <si>
    <t>김홍규</t>
  </si>
  <si>
    <t>5166869</t>
  </si>
  <si>
    <t>김홍민</t>
  </si>
  <si>
    <t>5164782</t>
  </si>
  <si>
    <t>김희찬</t>
  </si>
  <si>
    <t>5162644</t>
  </si>
  <si>
    <t>문남주</t>
  </si>
  <si>
    <t>5162414</t>
  </si>
  <si>
    <t>문승철</t>
  </si>
  <si>
    <t>5165546</t>
  </si>
  <si>
    <t>5168968</t>
  </si>
  <si>
    <t>박규영</t>
  </si>
  <si>
    <t>5161261</t>
  </si>
  <si>
    <t>박덕규</t>
  </si>
  <si>
    <t>516846</t>
  </si>
  <si>
    <t>박상찬</t>
  </si>
  <si>
    <t>5163722</t>
  </si>
  <si>
    <t>박상태</t>
  </si>
  <si>
    <t>5161746</t>
  </si>
  <si>
    <t>박성민</t>
  </si>
  <si>
    <t>5166931</t>
  </si>
  <si>
    <t>박우오</t>
  </si>
  <si>
    <t>5168620</t>
  </si>
  <si>
    <t>박정호</t>
  </si>
  <si>
    <t>5167831</t>
  </si>
  <si>
    <t>박종민</t>
  </si>
  <si>
    <t>5165274</t>
  </si>
  <si>
    <t>박종원</t>
  </si>
  <si>
    <t>5166721</t>
  </si>
  <si>
    <t>박진규</t>
  </si>
  <si>
    <t>5169401</t>
  </si>
  <si>
    <t>박풍식</t>
  </si>
  <si>
    <t>5168509</t>
  </si>
  <si>
    <t>박헌균</t>
  </si>
  <si>
    <t>5162001</t>
  </si>
  <si>
    <t>박현직</t>
  </si>
  <si>
    <t>5161489</t>
  </si>
  <si>
    <t>변상정</t>
  </si>
  <si>
    <t>5164441</t>
  </si>
  <si>
    <t>서범관</t>
  </si>
  <si>
    <t>5162332</t>
  </si>
  <si>
    <t>서성범</t>
  </si>
  <si>
    <t>5169426</t>
  </si>
  <si>
    <t>5164500</t>
  </si>
  <si>
    <t>손기훈</t>
  </si>
  <si>
    <t>5168862</t>
  </si>
  <si>
    <t>손헌승</t>
  </si>
  <si>
    <t>5164604</t>
  </si>
  <si>
    <t>송영식</t>
  </si>
  <si>
    <t>5166881</t>
  </si>
  <si>
    <t>송재용</t>
  </si>
  <si>
    <t>5161950</t>
  </si>
  <si>
    <t>송철호</t>
  </si>
  <si>
    <t>5161530</t>
  </si>
  <si>
    <t>신동우</t>
  </si>
  <si>
    <t>5168358</t>
  </si>
  <si>
    <t>신동윤</t>
  </si>
  <si>
    <t>신승균</t>
  </si>
  <si>
    <t>5168</t>
  </si>
  <si>
    <t>안군철</t>
  </si>
  <si>
    <t>5164209</t>
  </si>
  <si>
    <t>안종혁</t>
  </si>
  <si>
    <t>5165848</t>
  </si>
  <si>
    <t>양승희</t>
  </si>
  <si>
    <t>5166632</t>
  </si>
  <si>
    <t>엄명수</t>
  </si>
  <si>
    <t>5161172</t>
  </si>
  <si>
    <t>염진섭</t>
  </si>
  <si>
    <t>5167200</t>
  </si>
  <si>
    <t>오광섭</t>
  </si>
  <si>
    <t>516379</t>
  </si>
  <si>
    <t>오병우</t>
  </si>
  <si>
    <t>516325</t>
  </si>
  <si>
    <t>오세관</t>
  </si>
  <si>
    <t>5165354</t>
  </si>
  <si>
    <t>오홍석</t>
  </si>
  <si>
    <t>5163892</t>
  </si>
  <si>
    <t>우명조</t>
  </si>
  <si>
    <t>516457</t>
  </si>
  <si>
    <t>유경상</t>
  </si>
  <si>
    <t>유기만</t>
  </si>
  <si>
    <t>5165261</t>
  </si>
  <si>
    <t>유도훈</t>
  </si>
  <si>
    <t>5163715</t>
  </si>
  <si>
    <t>윤길상</t>
  </si>
  <si>
    <t>5161003</t>
  </si>
  <si>
    <t>윤덕호</t>
  </si>
  <si>
    <t>5165487</t>
  </si>
  <si>
    <t>윤석일</t>
  </si>
  <si>
    <t>윤재원</t>
  </si>
  <si>
    <t>5163718</t>
  </si>
  <si>
    <t>윤하식</t>
  </si>
  <si>
    <t>5165377</t>
  </si>
  <si>
    <t>이상우</t>
  </si>
  <si>
    <t>5161207</t>
  </si>
  <si>
    <t>이성희</t>
  </si>
  <si>
    <t>516193</t>
  </si>
  <si>
    <t>이수규</t>
  </si>
  <si>
    <t>이정식</t>
  </si>
  <si>
    <t>5165260</t>
  </si>
  <si>
    <t>이제성</t>
  </si>
  <si>
    <t>5165929</t>
  </si>
  <si>
    <t>이종성</t>
  </si>
  <si>
    <t>5163928</t>
  </si>
  <si>
    <t>이종직</t>
  </si>
  <si>
    <t>5161069</t>
  </si>
  <si>
    <t>이종호</t>
  </si>
  <si>
    <t>5165599</t>
  </si>
  <si>
    <t>이주홍</t>
  </si>
  <si>
    <t>5166058</t>
  </si>
  <si>
    <t>이하경</t>
  </si>
  <si>
    <t>5165046</t>
  </si>
  <si>
    <t>이학범</t>
  </si>
  <si>
    <t>이한중</t>
  </si>
  <si>
    <t>5168965</t>
  </si>
  <si>
    <t>이행남</t>
  </si>
  <si>
    <t>5166580</t>
  </si>
  <si>
    <t>이희권</t>
  </si>
  <si>
    <t>5161681</t>
  </si>
  <si>
    <t>이희창</t>
  </si>
  <si>
    <t>5168219</t>
  </si>
  <si>
    <t>임상필</t>
  </si>
  <si>
    <t>5165278</t>
  </si>
  <si>
    <t>임정성</t>
  </si>
  <si>
    <t>5161710</t>
  </si>
  <si>
    <t>임정환</t>
  </si>
  <si>
    <t>5162151</t>
  </si>
  <si>
    <t>임현영</t>
  </si>
  <si>
    <t>5164122</t>
  </si>
  <si>
    <t>장인규</t>
  </si>
  <si>
    <t>5167229</t>
  </si>
  <si>
    <t>장준연</t>
  </si>
  <si>
    <t>5161021</t>
  </si>
  <si>
    <t>장희연</t>
  </si>
  <si>
    <t>5162350</t>
  </si>
  <si>
    <t>전상윤</t>
  </si>
  <si>
    <t>516323</t>
  </si>
  <si>
    <t>전세영</t>
  </si>
  <si>
    <t>5167297</t>
  </si>
  <si>
    <t>전영기</t>
  </si>
  <si>
    <t>5163478</t>
  </si>
  <si>
    <t>정귀진</t>
  </si>
  <si>
    <t>5164366</t>
  </si>
  <si>
    <t>정맹기</t>
  </si>
  <si>
    <t>5163391</t>
  </si>
  <si>
    <t>정성현</t>
  </si>
  <si>
    <t>5163456</t>
  </si>
  <si>
    <t>정영복</t>
  </si>
  <si>
    <t>5162182</t>
  </si>
  <si>
    <t>정윤부</t>
  </si>
  <si>
    <t>5167880</t>
  </si>
  <si>
    <t>정일</t>
  </si>
  <si>
    <t>5162535</t>
  </si>
  <si>
    <t>정충식</t>
  </si>
  <si>
    <t>5164063</t>
  </si>
  <si>
    <t>정훈</t>
  </si>
  <si>
    <t>5166408</t>
  </si>
  <si>
    <t>조권석</t>
  </si>
  <si>
    <t>5164595</t>
  </si>
  <si>
    <t>조성래</t>
  </si>
  <si>
    <t>5161926</t>
  </si>
  <si>
    <t>주태규</t>
  </si>
  <si>
    <t>5168771</t>
  </si>
  <si>
    <t>진병문</t>
  </si>
  <si>
    <t>5164078</t>
  </si>
  <si>
    <t>최규주</t>
  </si>
  <si>
    <t>5161526</t>
  </si>
  <si>
    <t>최돈집</t>
  </si>
  <si>
    <t>5168174</t>
  </si>
  <si>
    <t>최민섭</t>
  </si>
  <si>
    <t>5167607</t>
  </si>
  <si>
    <t>최원호</t>
  </si>
  <si>
    <t>5169982</t>
  </si>
  <si>
    <t>최윤락</t>
  </si>
  <si>
    <t>5164914</t>
  </si>
  <si>
    <t>최인섭</t>
  </si>
  <si>
    <t>5161648</t>
  </si>
  <si>
    <t>최장순</t>
  </si>
  <si>
    <t>5164677</t>
  </si>
  <si>
    <t>최재성</t>
  </si>
  <si>
    <t>5162581</t>
  </si>
  <si>
    <t>최종철</t>
  </si>
  <si>
    <t>5162985</t>
  </si>
  <si>
    <t>한대현</t>
  </si>
  <si>
    <t>5165064</t>
  </si>
  <si>
    <t>한창열</t>
  </si>
  <si>
    <t>5168168</t>
  </si>
  <si>
    <t>허길만</t>
  </si>
  <si>
    <t>5168181</t>
  </si>
  <si>
    <t>현교일</t>
  </si>
  <si>
    <t>5168959</t>
  </si>
  <si>
    <t>홍규찬</t>
  </si>
  <si>
    <t>5168239</t>
  </si>
  <si>
    <t>홍창호</t>
  </si>
  <si>
    <t>5169125</t>
  </si>
  <si>
    <t>황남석</t>
  </si>
  <si>
    <t>5166811</t>
  </si>
  <si>
    <t>황태준</t>
  </si>
  <si>
    <t>5168672</t>
  </si>
  <si>
    <t>선진여객80C2</t>
  </si>
  <si>
    <t>선진여객80C3</t>
  </si>
  <si>
    <t>선진여객87F5</t>
  </si>
  <si>
    <t>김황남</t>
  </si>
  <si>
    <t>5164002</t>
  </si>
  <si>
    <t>이철용</t>
  </si>
  <si>
    <t>선진여객72F2</t>
  </si>
  <si>
    <t>선진여객80D1</t>
  </si>
  <si>
    <t>선진여객87F7</t>
  </si>
  <si>
    <t>박만규</t>
  </si>
  <si>
    <t>5164695</t>
  </si>
  <si>
    <t>설동걸</t>
  </si>
  <si>
    <t>선진여객300F3</t>
  </si>
  <si>
    <t>선진여객80C8</t>
  </si>
  <si>
    <t>선진여객80C7</t>
  </si>
  <si>
    <t>선진여객80C6</t>
  </si>
  <si>
    <t>선진여객80C5</t>
  </si>
  <si>
    <t>선진여객80D3</t>
  </si>
  <si>
    <t>선진여객80C4</t>
  </si>
  <si>
    <t>선진여객80C9</t>
  </si>
  <si>
    <t>선진여객80D2</t>
  </si>
  <si>
    <t>선진여객87F12</t>
  </si>
  <si>
    <t>선진여객87F8</t>
  </si>
  <si>
    <t>선진여객87F10</t>
  </si>
  <si>
    <t>김철민</t>
  </si>
  <si>
    <t>5163169</t>
  </si>
  <si>
    <t>서학귀</t>
  </si>
  <si>
    <t>이광우</t>
  </si>
  <si>
    <t>516679</t>
  </si>
  <si>
    <t>78바1174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</si>
  <si>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</si>
  <si>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</si>
  <si>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</si>
  <si>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</si>
  <si>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▽</t>
  </si>
  <si>
    <t>70바3737</t>
  </si>
  <si>
    <t>=</t>
  </si>
  <si>
    <t>선진여객72C4</t>
  </si>
  <si>
    <t>▲</t>
  </si>
  <si>
    <t>선진여객72C2</t>
  </si>
  <si>
    <t>선진여객72C5</t>
  </si>
  <si>
    <t>선진여객72C3</t>
  </si>
  <si>
    <t>선진여객87C6</t>
  </si>
  <si>
    <t>선진여객87C3</t>
  </si>
  <si>
    <t>선진여객87C1</t>
  </si>
  <si>
    <t>선진여객87C4</t>
  </si>
  <si>
    <t>김희문</t>
  </si>
  <si>
    <t>5168651</t>
  </si>
  <si>
    <t>윤재길</t>
  </si>
  <si>
    <t>5169953</t>
  </si>
  <si>
    <t>0%(0명)</t>
  </si>
  <si>
    <t>4%(1명)</t>
  </si>
  <si>
    <t>100%(4명)</t>
  </si>
  <si>
    <t>인천전체</t>
  </si>
  <si>
    <t>개선율(유카전)</t>
  </si>
  <si>
    <t>24'08</t>
  </si>
  <si>
    <t>분석기간: 24.08.01-24.08.28</t>
  </si>
  <si>
    <t>순위</t>
  </si>
  <si>
    <t>21위/(32개사)</t>
  </si>
  <si>
    <t>45%(9명)</t>
  </si>
  <si>
    <t>45%(5명)</t>
  </si>
  <si>
    <t>26%(6명)</t>
  </si>
  <si>
    <t>35%(7명)</t>
  </si>
  <si>
    <t>27%(3명)</t>
  </si>
  <si>
    <t>20%(4명)</t>
  </si>
  <si>
    <t>65%(15명)</t>
  </si>
  <si>
    <t>100%(3명)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</si>
  <si>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</si>
  <si>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</si>
  <si>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</si>
  <si>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</si>
  <si>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</si>
  <si>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78바1172</t>
  </si>
  <si>
    <t>이효진</t>
  </si>
  <si>
    <t>전상복</t>
  </si>
  <si>
    <t>정철현</t>
  </si>
  <si>
    <t>선진여객300F4</t>
  </si>
  <si>
    <t>선진여객595F2</t>
  </si>
  <si>
    <t>선진여객595F3</t>
  </si>
  <si>
    <t>선진여객595F1</t>
  </si>
  <si>
    <t>NEW</t>
  </si>
  <si>
    <t>new</t>
  </si>
  <si>
    <t>선진여객72F3</t>
  </si>
  <si>
    <t>선진여객72D3</t>
  </si>
  <si>
    <t>선진여객72D2</t>
  </si>
  <si>
    <t>선진여객80D5</t>
  </si>
  <si>
    <t>선진여객80F2</t>
  </si>
  <si>
    <t>선진여객80F3</t>
  </si>
  <si>
    <t>선진여객80D4</t>
  </si>
  <si>
    <t>선진여객80F1</t>
  </si>
  <si>
    <t>선진여객80D7</t>
  </si>
  <si>
    <t>선진여객80F4</t>
  </si>
  <si>
    <t>선진여객80D6</t>
  </si>
  <si>
    <t>선진여객87F13</t>
  </si>
  <si>
    <t>선진여객87C2</t>
  </si>
  <si>
    <t>선진여객87F11</t>
  </si>
  <si>
    <t>선진여객87D1</t>
  </si>
  <si>
    <t>선진여객87F14</t>
  </si>
  <si>
    <t>선진여객87F6</t>
  </si>
  <si>
    <t>선진여객87F2</t>
  </si>
  <si>
    <t>선진여객87F9</t>
  </si>
  <si>
    <t>선진여객87F4</t>
  </si>
  <si>
    <t>선진여객87F15</t>
  </si>
  <si>
    <t>선진여객87F3</t>
  </si>
  <si>
    <t>예비예비</t>
  </si>
  <si>
    <t>선진여객예비F8</t>
  </si>
  <si>
    <t>선진여객예비F13</t>
  </si>
  <si>
    <t>NULL</t>
  </si>
  <si>
    <t>5161149</t>
  </si>
  <si>
    <t>51611491508.816</t>
  </si>
  <si>
    <t>5161517</t>
  </si>
  <si>
    <t>5161517110.207</t>
  </si>
  <si>
    <t>5162028</t>
  </si>
  <si>
    <t>5162028355.755</t>
  </si>
  <si>
    <t>5162423</t>
  </si>
  <si>
    <t>5162423323.624</t>
  </si>
  <si>
    <t>5162904</t>
  </si>
  <si>
    <t>5162904315.76</t>
  </si>
  <si>
    <t>5163626</t>
  </si>
  <si>
    <t>5163626427.886</t>
  </si>
  <si>
    <t>5164036</t>
  </si>
  <si>
    <t>5164036702.081</t>
  </si>
  <si>
    <t>5165103</t>
  </si>
  <si>
    <t>5165103117.358</t>
  </si>
  <si>
    <t>5165558</t>
  </si>
  <si>
    <t>5165558123.092</t>
  </si>
  <si>
    <t>5165811</t>
  </si>
  <si>
    <t>5165811132.168</t>
  </si>
  <si>
    <t>5165986</t>
  </si>
  <si>
    <t>5165986493.76</t>
  </si>
  <si>
    <t>5167922</t>
  </si>
  <si>
    <t>5167922232.048</t>
  </si>
  <si>
    <t>5168208</t>
  </si>
  <si>
    <t>5168208665.469</t>
  </si>
  <si>
    <t>5168925</t>
  </si>
  <si>
    <t>5168925114.685</t>
  </si>
  <si>
    <t>5169585</t>
  </si>
  <si>
    <t>5169585334.812</t>
  </si>
  <si>
    <t>5169693</t>
  </si>
  <si>
    <t>5169693382.004</t>
  </si>
  <si>
    <t>5169451148.226</t>
  </si>
  <si>
    <t>5165764450.33</t>
  </si>
  <si>
    <t>51642992394.974</t>
  </si>
  <si>
    <t>51645211682.483</t>
  </si>
  <si>
    <t>51686521956.378</t>
  </si>
  <si>
    <t>51612931900.823</t>
  </si>
  <si>
    <t>51655812481.771</t>
  </si>
  <si>
    <t>51633441741.853</t>
  </si>
  <si>
    <t>5161906651.185</t>
  </si>
  <si>
    <t>5163119504.823</t>
  </si>
  <si>
    <t>5163253262.601</t>
  </si>
  <si>
    <t>51661172122.774</t>
  </si>
  <si>
    <t>5164202346.194</t>
  </si>
  <si>
    <t>51660102444.391</t>
  </si>
  <si>
    <t>51645361997.412</t>
  </si>
  <si>
    <t>51696752516.095</t>
  </si>
  <si>
    <t>51648891587.591</t>
  </si>
  <si>
    <t>51669151348.135</t>
  </si>
  <si>
    <t>5166569172.955</t>
  </si>
  <si>
    <t>51622832674.211</t>
  </si>
  <si>
    <t>51675421918.294</t>
  </si>
  <si>
    <t>51678662037.751</t>
  </si>
  <si>
    <t>51610871366.778</t>
  </si>
  <si>
    <t>51642142974.538</t>
  </si>
  <si>
    <t>5167713217.685</t>
  </si>
  <si>
    <t>51639701549.785</t>
  </si>
  <si>
    <t>51634261975.205</t>
  </si>
  <si>
    <t>5163782319.028</t>
  </si>
  <si>
    <t>5163735381.412</t>
  </si>
  <si>
    <t>51631691995.041</t>
  </si>
  <si>
    <t>5163278204.566</t>
  </si>
  <si>
    <t>51636471888.945</t>
  </si>
  <si>
    <t>5161311947.087</t>
  </si>
  <si>
    <t>51683031062.864</t>
  </si>
  <si>
    <t>51668692156.628</t>
  </si>
  <si>
    <t>51647822148.77</t>
  </si>
  <si>
    <t>51640021655.009</t>
  </si>
  <si>
    <t>5168651276.012</t>
  </si>
  <si>
    <t>51626441591.544</t>
  </si>
  <si>
    <t>51624142141.107</t>
  </si>
  <si>
    <t>51655461954.265</t>
  </si>
  <si>
    <t>5168968539.97</t>
  </si>
  <si>
    <t>51612611350.727</t>
  </si>
  <si>
    <t>5168462177.061</t>
  </si>
  <si>
    <t>51646951459.031</t>
  </si>
  <si>
    <t>51637222072.28</t>
  </si>
  <si>
    <t>51617461777.218</t>
  </si>
  <si>
    <t>51669312315.22</t>
  </si>
  <si>
    <t>51686202144.923</t>
  </si>
  <si>
    <t>51678311647.813</t>
  </si>
  <si>
    <t>51652741617.375</t>
  </si>
  <si>
    <t>5166721333.281</t>
  </si>
  <si>
    <t>5169401326.519</t>
  </si>
  <si>
    <t>5168509231.136</t>
  </si>
  <si>
    <t>5162001157.603</t>
  </si>
  <si>
    <t>51614891981.199</t>
  </si>
  <si>
    <t>5164441375.578</t>
  </si>
  <si>
    <t>51623321803.049</t>
  </si>
  <si>
    <t>51694261767.98</t>
  </si>
  <si>
    <t>51645001536.881</t>
  </si>
  <si>
    <t>5163664</t>
  </si>
  <si>
    <t>5163664519.353</t>
  </si>
  <si>
    <t>51688621947.278</t>
  </si>
  <si>
    <t>5164604410.469</t>
  </si>
  <si>
    <t>51668812274.101</t>
  </si>
  <si>
    <t>51619501889.974</t>
  </si>
  <si>
    <t>5161530367.614</t>
  </si>
  <si>
    <t>51683581888.582</t>
  </si>
  <si>
    <t>5168222.775</t>
  </si>
  <si>
    <t>51642091646.417</t>
  </si>
  <si>
    <t>5165848848.255</t>
  </si>
  <si>
    <t>51666322031.407</t>
  </si>
  <si>
    <t>5161172448.076</t>
  </si>
  <si>
    <t>5167200421.718</t>
  </si>
  <si>
    <t>5163792078.649</t>
  </si>
  <si>
    <t>516325220.703</t>
  </si>
  <si>
    <t>51653542262.471</t>
  </si>
  <si>
    <t>51638922039.835</t>
  </si>
  <si>
    <t>516457713.257</t>
  </si>
  <si>
    <t>51652612147.142</t>
  </si>
  <si>
    <t>5163715390.402</t>
  </si>
  <si>
    <t>5161003618.474</t>
  </si>
  <si>
    <t>51654872377.075</t>
  </si>
  <si>
    <t>5169953722.685</t>
  </si>
  <si>
    <t>5163718594.651</t>
  </si>
  <si>
    <t>51653772034.592</t>
  </si>
  <si>
    <t>5166792317.768</t>
  </si>
  <si>
    <t>51612072003.409</t>
  </si>
  <si>
    <t>5161932298.314</t>
  </si>
  <si>
    <t>5165260512.636</t>
  </si>
  <si>
    <t>5165929449.336</t>
  </si>
  <si>
    <t>51639282364.99</t>
  </si>
  <si>
    <t>51610692120.51</t>
  </si>
  <si>
    <t>51655991795.472</t>
  </si>
  <si>
    <t>51660581431.622</t>
  </si>
  <si>
    <t>51650462168.273</t>
  </si>
  <si>
    <t>51689651046.538</t>
  </si>
  <si>
    <t>51665801262.397</t>
  </si>
  <si>
    <t>5161758</t>
  </si>
  <si>
    <t>51617581749.729</t>
  </si>
  <si>
    <t>5161681885.819</t>
  </si>
  <si>
    <t>51682192038.772</t>
  </si>
  <si>
    <t>51652782293.18</t>
  </si>
  <si>
    <t>51617101205.582</t>
  </si>
  <si>
    <t>51621512051.378</t>
  </si>
  <si>
    <t>51641222143.264</t>
  </si>
  <si>
    <t>51672291926.001</t>
  </si>
  <si>
    <t>51610211329.647</t>
  </si>
  <si>
    <t>5162350706.806</t>
  </si>
  <si>
    <t>5165134</t>
  </si>
  <si>
    <t>5165134243.605</t>
  </si>
  <si>
    <t>516323252.635</t>
  </si>
  <si>
    <t>51672972181.337</t>
  </si>
  <si>
    <t>51634782459.527</t>
  </si>
  <si>
    <t>51643662230.639</t>
  </si>
  <si>
    <t>5163391879.85</t>
  </si>
  <si>
    <t>5163456335.638</t>
  </si>
  <si>
    <t>5162182223.341</t>
  </si>
  <si>
    <t>51678801339.038</t>
  </si>
  <si>
    <t>51625351821.703</t>
  </si>
  <si>
    <t>5167967</t>
  </si>
  <si>
    <t>51679672212.461</t>
  </si>
  <si>
    <t>51640632073.737</t>
  </si>
  <si>
    <t>51664081693.932</t>
  </si>
  <si>
    <t>51645952277.509</t>
  </si>
  <si>
    <t>51619262411.475</t>
  </si>
  <si>
    <t>51687712225.545</t>
  </si>
  <si>
    <t>51640781895.696</t>
  </si>
  <si>
    <t>51615262302.46</t>
  </si>
  <si>
    <t>51681741298.778</t>
  </si>
  <si>
    <t>5167607298.58</t>
  </si>
  <si>
    <t>51699821983.981</t>
  </si>
  <si>
    <t>5164914312.383</t>
  </si>
  <si>
    <t>51616482395.066</t>
  </si>
  <si>
    <t>5164677552.16</t>
  </si>
  <si>
    <t>51625812054.437</t>
  </si>
  <si>
    <t>51629851483.893</t>
  </si>
  <si>
    <t>51650642168.4</t>
  </si>
  <si>
    <t>51681682945.912</t>
  </si>
  <si>
    <t>51681811958.255</t>
  </si>
  <si>
    <t>51689591244.641</t>
  </si>
  <si>
    <t>5168239206.365</t>
  </si>
  <si>
    <t>51691251009.191</t>
  </si>
  <si>
    <t>51668112267.517</t>
  </si>
  <si>
    <t>51686722098.159</t>
  </si>
  <si>
    <t>7%(11명)</t>
  </si>
  <si>
    <t>19%(30명)</t>
  </si>
  <si>
    <t>26%(41명)</t>
  </si>
  <si>
    <t>48%(75명)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</si>
</sst>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F8-43E8-97D5-3446B52FC0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4F8-43E8-97D5-3446B52FC0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2.0361514533252651</c:v>
                </c:pt>
                <c:pt idx="1">
                  <c:v>2.2318421779761559</c:v>
                </c:pt>
                <c:pt idx="2">
                  <c:v>2.231589498754087</c:v>
                </c:pt>
                <c:pt idx="3">
                  <c:v>2.2004303982724496</c:v>
                </c:pt>
                <c:pt idx="4">
                  <c:v>2.1524998267311286</c:v>
                </c:pt>
                <c:pt idx="5">
                  <c:v>2.0634371555902247</c:v>
                </c:pt>
                <c:pt idx="6">
                  <c:v>2.0285813506893602</c:v>
                </c:pt>
                <c:pt idx="7">
                  <c:v>2.0062206025722089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7.0063694267515922E-2</c:v>
                </c:pt>
                <c:pt idx="3">
                  <c:v>0.19108280254777071</c:v>
                </c:pt>
                <c:pt idx="4">
                  <c:v>0.26114649681528662</c:v>
                </c:pt>
                <c:pt idx="5">
                  <c:v>0.47770700636942676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87 </c:v>
                </c:pt>
                <c:pt idx="3">
                  <c:v> 595 </c:v>
                </c:pt>
                <c:pt idx="4">
                  <c:v> 300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0.2</c:v>
                </c:pt>
                <c:pt idx="1">
                  <c:v>0.27272727272727271</c:v>
                </c:pt>
                <c:pt idx="2">
                  <c:v>0.65217391304347827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87 </c:v>
                </c:pt>
                <c:pt idx="3">
                  <c:v> 595 </c:v>
                </c:pt>
                <c:pt idx="4">
                  <c:v> 300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0.35</c:v>
                </c:pt>
                <c:pt idx="1">
                  <c:v>0.27272727272727271</c:v>
                </c:pt>
                <c:pt idx="2">
                  <c:v>4.3478260869565216E-2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87 </c:v>
                </c:pt>
                <c:pt idx="3">
                  <c:v> 595 </c:v>
                </c:pt>
                <c:pt idx="4">
                  <c:v> 300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0.45</c:v>
                </c:pt>
                <c:pt idx="1">
                  <c:v>0.45454545454545453</c:v>
                </c:pt>
                <c:pt idx="2">
                  <c:v>0.2608695652173913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87 </c:v>
                </c:pt>
                <c:pt idx="3">
                  <c:v> 595 </c:v>
                </c:pt>
                <c:pt idx="4">
                  <c:v> 300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4.3478260869565216E-2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87 </c:v>
                </c:pt>
                <c:pt idx="3">
                  <c:v> 595 </c:v>
                </c:pt>
                <c:pt idx="4">
                  <c:v> 300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87 </c:v>
                </c:pt>
                <c:pt idx="3">
                  <c:v> 595 </c:v>
                </c:pt>
                <c:pt idx="4">
                  <c:v> 300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87 </c:v>
                </c:pt>
                <c:pt idx="3">
                  <c:v> 595 </c:v>
                </c:pt>
                <c:pt idx="4">
                  <c:v> 300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997324</xdr:colOff>
      <xdr:row>19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795618</xdr:colOff>
      <xdr:row>8</xdr:row>
      <xdr:rowOff>605118</xdr:rowOff>
    </xdr:from>
    <xdr:to>
      <xdr:col>2</xdr:col>
      <xdr:colOff>280147</xdr:colOff>
      <xdr:row>13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96471" y="2790265"/>
          <a:ext cx="414617" cy="1636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246524</xdr:colOff>
      <xdr:row>9</xdr:row>
      <xdr:rowOff>235324</xdr:rowOff>
    </xdr:from>
    <xdr:to>
      <xdr:col>2</xdr:col>
      <xdr:colOff>347381</xdr:colOff>
      <xdr:row>11</xdr:row>
      <xdr:rowOff>134472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47377" y="32945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5335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163606</xdr:colOff>
      <xdr:row>11</xdr:row>
      <xdr:rowOff>264460</xdr:rowOff>
    </xdr:from>
    <xdr:to>
      <xdr:col>6</xdr:col>
      <xdr:colOff>320493</xdr:colOff>
      <xdr:row>14</xdr:row>
      <xdr:rowOff>163608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816724" y="3906372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BFC3C0-A460-4696-902A-9351004A04A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387721</xdr:colOff>
      <xdr:row>13</xdr:row>
      <xdr:rowOff>40343</xdr:rowOff>
    </xdr:from>
    <xdr:to>
      <xdr:col>5</xdr:col>
      <xdr:colOff>649941</xdr:colOff>
      <xdr:row>14</xdr:row>
      <xdr:rowOff>89647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4040839" y="4264961"/>
          <a:ext cx="262220" cy="34065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730624</xdr:colOff>
      <xdr:row>13</xdr:row>
      <xdr:rowOff>35861</xdr:rowOff>
    </xdr:from>
    <xdr:to>
      <xdr:col>6</xdr:col>
      <xdr:colOff>887511</xdr:colOff>
      <xdr:row>14</xdr:row>
      <xdr:rowOff>226362</xdr:rowOff>
    </xdr:to>
    <xdr:sp macro="" textlink="$K$18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383742" y="426047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125505</xdr:colOff>
      <xdr:row>14</xdr:row>
      <xdr:rowOff>58272</xdr:rowOff>
    </xdr:from>
    <xdr:to>
      <xdr:col>6</xdr:col>
      <xdr:colOff>403412</xdr:colOff>
      <xdr:row>15</xdr:row>
      <xdr:rowOff>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>
          <a:off x="4652681" y="4574243"/>
          <a:ext cx="277907" cy="23308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5.710937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4" t="s">
        <v>601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111</v>
      </c>
      <c r="C4" s="313" t="s">
        <v>38</v>
      </c>
      <c r="D4" s="313"/>
      <c r="E4" s="62" t="s">
        <v>110</v>
      </c>
      <c r="F4" s="62" t="s">
        <v>64</v>
      </c>
      <c r="G4" s="93" t="s">
        <v>113</v>
      </c>
      <c r="H4" s="38"/>
      <c r="I4" s="38"/>
      <c r="J4" s="96" t="s">
        <v>35</v>
      </c>
      <c r="K4" s="96" t="s">
        <v>36</v>
      </c>
    </row>
    <row r="5" spans="1:28" ht="48.75" customHeight="1" x14ac:dyDescent="0.25">
      <c r="B5" s="63" t="s">
        <v>600</v>
      </c>
      <c r="C5" s="314" t="s">
        <v>196</v>
      </c>
      <c r="D5" s="314"/>
      <c r="E5" s="260">
        <v>5</v>
      </c>
      <c r="F5" s="259">
        <v>76</v>
      </c>
      <c r="G5" s="261" t="s">
        <v>74</v>
      </c>
      <c r="H5" s="38"/>
      <c r="I5" s="38"/>
      <c r="J5" s="95" t="s">
        <v>50</v>
      </c>
      <c r="K5" s="94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26"/>
    </row>
    <row r="7" spans="1:28" ht="16.5" customHeight="1" x14ac:dyDescent="0.25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 x14ac:dyDescent="0.3">
      <c r="G10" s="6"/>
      <c r="H10" s="190" t="s">
        <v>90</v>
      </c>
      <c r="I10" s="191" t="s">
        <v>91</v>
      </c>
      <c r="J10" s="192" t="str">
        <f>C5</f>
        <v>선진여객</v>
      </c>
      <c r="K10" s="193" t="s">
        <v>92</v>
      </c>
      <c r="X10" s="226"/>
      <c r="Z10" s="39"/>
      <c r="AA10" s="39"/>
      <c r="AB10" s="39"/>
    </row>
    <row r="11" spans="1:28" ht="23.25" customHeight="1" thickTop="1" x14ac:dyDescent="0.25">
      <c r="G11" s="6"/>
      <c r="H11" s="262">
        <v>1</v>
      </c>
      <c r="I11" s="263">
        <v>2.0099999999999998</v>
      </c>
      <c r="J11" s="264">
        <v>2.0361514533252651</v>
      </c>
      <c r="K11" s="265"/>
      <c r="M11" s="2"/>
      <c r="Y11" s="227"/>
      <c r="Z11" s="231"/>
      <c r="AA11" s="228"/>
      <c r="AB11" s="39"/>
    </row>
    <row r="12" spans="1:28" ht="23.25" customHeight="1" x14ac:dyDescent="0.25">
      <c r="G12" s="6"/>
      <c r="H12" s="266">
        <v>2</v>
      </c>
      <c r="I12" s="263">
        <v>2.3662575846193561</v>
      </c>
      <c r="J12" s="264">
        <v>2.2318421779761559</v>
      </c>
      <c r="K12" s="267">
        <v>9.6108137894804324E-2</v>
      </c>
      <c r="M12" s="228"/>
      <c r="Y12" s="227"/>
      <c r="Z12" s="231"/>
      <c r="AA12" s="228"/>
      <c r="AB12" s="39"/>
    </row>
    <row r="13" spans="1:28" ht="23.25" customHeight="1" x14ac:dyDescent="0.25">
      <c r="G13" s="6"/>
      <c r="H13" s="266">
        <v>3</v>
      </c>
      <c r="I13" s="263">
        <v>2.37</v>
      </c>
      <c r="J13" s="264">
        <v>2.231589498754087</v>
      </c>
      <c r="K13" s="268">
        <v>-1.1321554210341755E-4</v>
      </c>
      <c r="M13" s="228"/>
      <c r="Y13" s="227"/>
      <c r="Z13" s="231"/>
      <c r="AA13" s="228"/>
      <c r="AB13" s="39"/>
    </row>
    <row r="14" spans="1:28" ht="23.25" customHeight="1" x14ac:dyDescent="0.25">
      <c r="G14" s="6"/>
      <c r="H14" s="266">
        <v>4</v>
      </c>
      <c r="I14" s="263">
        <v>2.33</v>
      </c>
      <c r="J14" s="264">
        <v>2.2004303982724496</v>
      </c>
      <c r="K14" s="268">
        <v>-1.3962738442277911E-2</v>
      </c>
      <c r="M14" s="228"/>
      <c r="Y14" s="227"/>
      <c r="Z14" s="231"/>
      <c r="AA14" s="228"/>
      <c r="AB14" s="39"/>
    </row>
    <row r="15" spans="1:28" ht="23.25" customHeight="1" x14ac:dyDescent="0.25">
      <c r="G15" s="6"/>
      <c r="H15" s="266">
        <v>5</v>
      </c>
      <c r="I15" s="263">
        <v>2.2850259626150282</v>
      </c>
      <c r="J15" s="264">
        <v>2.1524998267311286</v>
      </c>
      <c r="K15" s="268">
        <v>-2.1782362022880197E-2</v>
      </c>
      <c r="M15" s="228"/>
      <c r="Y15" s="227"/>
      <c r="Z15" s="231"/>
      <c r="AA15" s="228"/>
      <c r="AB15" s="39"/>
    </row>
    <row r="16" spans="1:28" ht="23.25" customHeight="1" x14ac:dyDescent="0.25">
      <c r="G16" s="6"/>
      <c r="H16" s="266">
        <v>6</v>
      </c>
      <c r="I16" s="263">
        <v>2.0664933427553414</v>
      </c>
      <c r="J16" s="264">
        <v>2.0634371555902247</v>
      </c>
      <c r="K16" s="268">
        <v>-4.1376389458835927E-2</v>
      </c>
      <c r="M16" s="228"/>
      <c r="Y16" s="227"/>
      <c r="Z16" s="231"/>
      <c r="AA16" s="228"/>
      <c r="AB16" s="39"/>
    </row>
    <row r="17" spans="2:28" ht="23.25" customHeight="1" x14ac:dyDescent="0.25">
      <c r="G17" s="6"/>
      <c r="H17" s="266">
        <v>7</v>
      </c>
      <c r="I17" s="263">
        <v>2.13</v>
      </c>
      <c r="J17" s="264">
        <v>2.0285813506893602</v>
      </c>
      <c r="K17" s="268">
        <v>-1.6892108783848281E-2</v>
      </c>
      <c r="M17" s="228"/>
      <c r="Y17" s="227"/>
      <c r="Z17" s="231"/>
      <c r="AA17" s="228"/>
      <c r="AB17" s="39"/>
    </row>
    <row r="18" spans="2:28" ht="23.25" customHeight="1" x14ac:dyDescent="0.25">
      <c r="G18" s="6"/>
      <c r="H18" s="266">
        <v>8</v>
      </c>
      <c r="I18" s="263">
        <v>2.08</v>
      </c>
      <c r="J18" s="264">
        <v>2.0062206025722089</v>
      </c>
      <c r="K18" s="268">
        <v>-1.1022850086614744E-2</v>
      </c>
      <c r="M18" s="228"/>
      <c r="Y18" s="227"/>
      <c r="Z18" s="231"/>
      <c r="AA18" s="228"/>
      <c r="AB18" s="39"/>
    </row>
    <row r="19" spans="2:28" ht="23.25" customHeight="1" x14ac:dyDescent="0.25">
      <c r="G19" s="6"/>
      <c r="H19" s="269" t="s">
        <v>599</v>
      </c>
      <c r="I19" s="270">
        <v>3.4825870646766344E-2</v>
      </c>
      <c r="J19" s="271">
        <v>-1.4699717304513804E-2</v>
      </c>
      <c r="K19" s="272">
        <v>-4.9525587951280148E-2</v>
      </c>
      <c r="M19" s="228"/>
      <c r="Y19" s="227"/>
      <c r="Z19" s="231"/>
      <c r="AA19" s="228"/>
      <c r="AB19" s="39"/>
    </row>
    <row r="20" spans="2:28" ht="23.25" customHeight="1" x14ac:dyDescent="0.25">
      <c r="H20" s="273" t="s">
        <v>602</v>
      </c>
      <c r="I20" s="274"/>
      <c r="J20" s="275" t="s">
        <v>603</v>
      </c>
      <c r="K20" s="276"/>
      <c r="M20" s="228"/>
      <c r="X20" s="2"/>
      <c r="Y20" s="2"/>
      <c r="AB20" s="39"/>
    </row>
    <row r="21" spans="2:28" ht="9" customHeight="1" x14ac:dyDescent="0.25">
      <c r="M21" s="228"/>
      <c r="X21" s="2"/>
      <c r="Y21" s="2"/>
      <c r="AB21" s="228"/>
    </row>
    <row r="22" spans="2:28" ht="16.5" customHeight="1" x14ac:dyDescent="0.25">
      <c r="B22" s="52" t="s">
        <v>127</v>
      </c>
      <c r="C22" s="52"/>
      <c r="D22" s="51"/>
      <c r="E22" s="51"/>
      <c r="F22" s="51"/>
      <c r="G22" s="51"/>
      <c r="H22" s="51"/>
      <c r="I22" s="51"/>
      <c r="J22" s="51"/>
      <c r="K22" s="51"/>
      <c r="M22" s="228"/>
      <c r="X22" s="2"/>
      <c r="Y22" s="2"/>
      <c r="AB22" s="228"/>
    </row>
    <row r="23" spans="2:28" ht="27.75" customHeight="1" x14ac:dyDescent="0.25">
      <c r="B23" s="56" t="s">
        <v>62</v>
      </c>
      <c r="C23" s="56" t="s">
        <v>99</v>
      </c>
      <c r="D23" s="56" t="s">
        <v>101</v>
      </c>
      <c r="E23" s="56" t="s">
        <v>102</v>
      </c>
      <c r="F23" s="56" t="s">
        <v>103</v>
      </c>
      <c r="G23" s="56" t="s">
        <v>104</v>
      </c>
      <c r="H23" s="56" t="s">
        <v>6</v>
      </c>
      <c r="I23" s="56" t="s">
        <v>7</v>
      </c>
      <c r="J23" s="56" t="s">
        <v>105</v>
      </c>
      <c r="K23" s="56" t="s">
        <v>70</v>
      </c>
      <c r="M23" s="228"/>
      <c r="X23" s="2"/>
      <c r="Y23" s="2"/>
      <c r="AB23" s="228"/>
    </row>
    <row r="24" spans="2:28" ht="23.25" customHeight="1" x14ac:dyDescent="0.25">
      <c r="B24" s="75" t="s">
        <v>598</v>
      </c>
      <c r="C24" s="76">
        <v>8</v>
      </c>
      <c r="D24" s="77">
        <v>2.4024760968673828E-2</v>
      </c>
      <c r="E24" s="77">
        <v>0.35333295261639036</v>
      </c>
      <c r="F24" s="77">
        <v>0.16382011835429075</v>
      </c>
      <c r="G24" s="78">
        <v>14.671482739045402</v>
      </c>
      <c r="H24" s="79">
        <v>0.17850332337829755</v>
      </c>
      <c r="I24" s="79">
        <v>15.091555521337304</v>
      </c>
      <c r="J24" s="80">
        <v>2.0814280310754389</v>
      </c>
      <c r="K24" s="81" t="s">
        <v>66</v>
      </c>
      <c r="M24" s="228"/>
      <c r="N24" s="277" t="s">
        <v>116</v>
      </c>
      <c r="Y24" s="2"/>
    </row>
    <row r="25" spans="2:28" ht="22.5" customHeight="1" x14ac:dyDescent="0.25">
      <c r="B25" s="222" t="s">
        <v>116</v>
      </c>
      <c r="C25" s="68">
        <v>8</v>
      </c>
      <c r="D25" s="69">
        <v>1.3870982070000109E-2</v>
      </c>
      <c r="E25" s="69">
        <v>0.35250282741106326</v>
      </c>
      <c r="F25" s="69">
        <v>0.18513664881923664</v>
      </c>
      <c r="G25" s="70">
        <v>14.780063492063496</v>
      </c>
      <c r="H25" s="71">
        <v>0.20808981117535946</v>
      </c>
      <c r="I25" s="71">
        <v>18.681551294875518</v>
      </c>
      <c r="J25" s="72">
        <v>2.0062206025722089</v>
      </c>
      <c r="K25" s="73" t="s">
        <v>69</v>
      </c>
      <c r="M25" s="228"/>
      <c r="N25" s="39" t="s">
        <v>69</v>
      </c>
      <c r="O25" s="39">
        <v>157</v>
      </c>
      <c r="Y25" s="2"/>
    </row>
    <row r="26" spans="2:28" ht="22.5" customHeight="1" x14ac:dyDescent="0.25">
      <c r="B26" s="53" t="s">
        <v>106</v>
      </c>
      <c r="C26" s="53"/>
      <c r="D26" s="66">
        <f>D25/D24-1</f>
        <v>-0.42263808209843801</v>
      </c>
      <c r="E26" s="66">
        <f t="shared" ref="E26:J26" si="0">E25/E24-1</f>
        <v>-2.3494134899677555E-3</v>
      </c>
      <c r="F26" s="66">
        <f t="shared" si="0"/>
        <v>0.13012156674704034</v>
      </c>
      <c r="G26" s="66">
        <f t="shared" si="0"/>
        <v>7.4008029692271826E-3</v>
      </c>
      <c r="H26" s="66">
        <f t="shared" si="0"/>
        <v>0.16574754596786989</v>
      </c>
      <c r="I26" s="66">
        <f t="shared" si="0"/>
        <v>0.23788109638283972</v>
      </c>
      <c r="J26" s="66">
        <f t="shared" si="0"/>
        <v>-3.6132610582923497E-2</v>
      </c>
      <c r="K26" s="67" t="str">
        <f>J20</f>
        <v>21위/(32개사)</v>
      </c>
      <c r="M26" s="2" t="s">
        <v>182</v>
      </c>
      <c r="N26" s="278">
        <v>0</v>
      </c>
      <c r="O26" s="39">
        <v>0</v>
      </c>
      <c r="X26" s="2"/>
      <c r="Y26" s="2"/>
    </row>
    <row r="27" spans="2:28" ht="22.5" customHeight="1" x14ac:dyDescent="0.25">
      <c r="M27" s="2" t="s">
        <v>183</v>
      </c>
      <c r="N27" s="278">
        <v>0</v>
      </c>
      <c r="O27" s="39">
        <v>0</v>
      </c>
      <c r="X27" s="2"/>
      <c r="Y27" s="2"/>
    </row>
    <row r="28" spans="2:28" ht="17.25" customHeight="1" x14ac:dyDescent="0.25">
      <c r="B28" s="52" t="s">
        <v>128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115</v>
      </c>
      <c r="N28" s="278">
        <v>7.0063694267515922E-2</v>
      </c>
      <c r="O28" s="39">
        <v>11</v>
      </c>
      <c r="X28" s="2"/>
      <c r="Y28" s="2"/>
    </row>
    <row r="29" spans="2:28" ht="22.5" customHeight="1" x14ac:dyDescent="0.25">
      <c r="B29" s="60"/>
      <c r="C29" s="60"/>
      <c r="M29" s="2" t="s">
        <v>184</v>
      </c>
      <c r="N29" s="278">
        <v>0.19108280254777071</v>
      </c>
      <c r="O29" s="39">
        <v>30</v>
      </c>
      <c r="X29" s="2"/>
      <c r="Y29" s="2"/>
    </row>
    <row r="30" spans="2:28" ht="22.5" customHeight="1" thickBot="1" x14ac:dyDescent="0.3">
      <c r="H30" s="194" t="s">
        <v>90</v>
      </c>
      <c r="I30" s="195" t="s">
        <v>91</v>
      </c>
      <c r="J30" s="196" t="str">
        <f>J10</f>
        <v>선진여객</v>
      </c>
      <c r="K30" s="197" t="s">
        <v>114</v>
      </c>
      <c r="M30" s="2" t="s">
        <v>185</v>
      </c>
      <c r="N30" s="278">
        <v>0.26114649681528662</v>
      </c>
      <c r="O30" s="39">
        <v>41</v>
      </c>
      <c r="X30" s="2"/>
      <c r="Y30" s="2"/>
    </row>
    <row r="31" spans="2:28" ht="22.5" customHeight="1" thickTop="1" x14ac:dyDescent="0.25">
      <c r="H31" s="202" t="s">
        <v>108</v>
      </c>
      <c r="I31" s="203" t="s">
        <v>66</v>
      </c>
      <c r="J31" s="204" t="s">
        <v>69</v>
      </c>
      <c r="K31" s="205"/>
      <c r="M31" s="2" t="s">
        <v>74</v>
      </c>
      <c r="N31" s="278">
        <v>0.47770700636942676</v>
      </c>
      <c r="O31" s="39">
        <v>75</v>
      </c>
      <c r="X31" s="2"/>
      <c r="Z31" s="39"/>
      <c r="AA31" s="39"/>
      <c r="AB31" s="39"/>
    </row>
    <row r="32" spans="2:28" ht="21" customHeight="1" x14ac:dyDescent="0.25">
      <c r="H32" s="198" t="s">
        <v>93</v>
      </c>
      <c r="I32" s="199">
        <v>2.4096385542168676E-2</v>
      </c>
      <c r="J32" s="200" t="s">
        <v>595</v>
      </c>
      <c r="K32" s="201">
        <v>-2.4096385542168676E-2</v>
      </c>
      <c r="M32" s="2"/>
      <c r="X32" s="2"/>
      <c r="Z32" s="39"/>
      <c r="AA32" s="39"/>
      <c r="AB32" s="39"/>
    </row>
    <row r="33" spans="2:28" ht="21" customHeight="1" x14ac:dyDescent="0.25">
      <c r="H33" s="182" t="s">
        <v>94</v>
      </c>
      <c r="I33" s="174">
        <v>4.0258595357037907E-2</v>
      </c>
      <c r="J33" s="183" t="s">
        <v>595</v>
      </c>
      <c r="K33" s="184">
        <v>-4.0258595357037907E-2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1" t="s">
        <v>95</v>
      </c>
      <c r="I34" s="174">
        <v>9.22715251248898E-2</v>
      </c>
      <c r="J34" s="183" t="s">
        <v>830</v>
      </c>
      <c r="K34" s="184">
        <v>-2.2207830857373878E-2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1" t="s">
        <v>98</v>
      </c>
      <c r="I35" s="174">
        <v>0.18806935057302379</v>
      </c>
      <c r="J35" s="183" t="s">
        <v>831</v>
      </c>
      <c r="K35" s="184">
        <v>3.0134519747469224E-3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5" t="s">
        <v>96</v>
      </c>
      <c r="I36" s="174">
        <v>0.24507787246547164</v>
      </c>
      <c r="J36" s="183" t="s">
        <v>832</v>
      </c>
      <c r="K36" s="184">
        <v>1.6068624349814986E-2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6" t="s">
        <v>97</v>
      </c>
      <c r="I37" s="187">
        <v>0.41022627093740816</v>
      </c>
      <c r="J37" s="188" t="s">
        <v>833</v>
      </c>
      <c r="K37" s="189">
        <v>6.7480735432018601E-2</v>
      </c>
      <c r="L37" s="4"/>
      <c r="M37" s="2"/>
      <c r="X37" s="2"/>
      <c r="Z37" s="39"/>
      <c r="AA37" s="39"/>
      <c r="AB37" s="39"/>
    </row>
    <row r="38" spans="2:28" ht="22.5" customHeight="1" x14ac:dyDescent="0.25">
      <c r="L38" s="4"/>
      <c r="M38" s="2"/>
      <c r="X38" s="2"/>
      <c r="Z38" s="39"/>
      <c r="AA38" s="39"/>
      <c r="AB38" s="39"/>
    </row>
    <row r="39" spans="2:28" ht="18" customHeight="1" x14ac:dyDescent="0.25">
      <c r="B39" s="52" t="s">
        <v>129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 x14ac:dyDescent="0.25">
      <c r="B40" s="56" t="s">
        <v>62</v>
      </c>
      <c r="C40" s="56" t="s">
        <v>100</v>
      </c>
      <c r="D40" s="56" t="s">
        <v>101</v>
      </c>
      <c r="E40" s="56" t="s">
        <v>102</v>
      </c>
      <c r="F40" s="56" t="s">
        <v>103</v>
      </c>
      <c r="G40" s="56" t="s">
        <v>104</v>
      </c>
      <c r="H40" s="56" t="s">
        <v>6</v>
      </c>
      <c r="I40" s="56" t="s">
        <v>7</v>
      </c>
      <c r="J40" s="56" t="s">
        <v>105</v>
      </c>
      <c r="K40" s="56" t="s">
        <v>70</v>
      </c>
      <c r="L40" s="4"/>
      <c r="M40" s="2"/>
      <c r="N40" s="39" t="s">
        <v>122</v>
      </c>
      <c r="X40" s="2"/>
      <c r="Z40" s="39"/>
      <c r="AA40" s="39"/>
      <c r="AB40" s="39"/>
    </row>
    <row r="41" spans="2:28" ht="22.5" customHeight="1" x14ac:dyDescent="0.25">
      <c r="B41" s="224" t="s">
        <v>116</v>
      </c>
      <c r="C41" s="76">
        <v>1</v>
      </c>
      <c r="D41" s="77">
        <v>4.1197374998863501E-2</v>
      </c>
      <c r="E41" s="77">
        <v>0.36827013332133124</v>
      </c>
      <c r="F41" s="77">
        <v>0.22062606602949453</v>
      </c>
      <c r="G41" s="78">
        <v>13.743469696969701</v>
      </c>
      <c r="H41" s="79">
        <v>1.2003645875868396</v>
      </c>
      <c r="I41" s="79">
        <v>36.215566708874917</v>
      </c>
      <c r="J41" s="80">
        <v>2.0361514533252651</v>
      </c>
      <c r="K41" s="82" t="s">
        <v>74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 x14ac:dyDescent="0.25">
      <c r="B42" s="222" t="s">
        <v>116</v>
      </c>
      <c r="C42" s="68">
        <v>2</v>
      </c>
      <c r="D42" s="69">
        <v>2.210209080858902E-2</v>
      </c>
      <c r="E42" s="69">
        <v>0.34706891762078601</v>
      </c>
      <c r="F42" s="69">
        <v>0.1924860949687224</v>
      </c>
      <c r="G42" s="70">
        <v>10.799866666666667</v>
      </c>
      <c r="H42" s="71">
        <v>0.25488436980437595</v>
      </c>
      <c r="I42" s="71">
        <v>13.03897175331084</v>
      </c>
      <c r="J42" s="72">
        <v>2.2318421779761559</v>
      </c>
      <c r="K42" s="73" t="s">
        <v>115</v>
      </c>
      <c r="M42" s="2"/>
      <c r="N42" s="39">
        <v>4</v>
      </c>
      <c r="X42" s="2"/>
      <c r="Z42" s="39"/>
      <c r="AA42" s="39"/>
      <c r="AB42" s="39"/>
    </row>
    <row r="43" spans="2:28" ht="22.5" customHeight="1" x14ac:dyDescent="0.25">
      <c r="B43" s="222" t="s">
        <v>116</v>
      </c>
      <c r="C43" s="68">
        <v>3</v>
      </c>
      <c r="D43" s="69">
        <v>1.0139917525206805E-2</v>
      </c>
      <c r="E43" s="69">
        <v>0.35065960997795548</v>
      </c>
      <c r="F43" s="69">
        <v>0.20038441429517043</v>
      </c>
      <c r="G43" s="70">
        <v>10.78805128205128</v>
      </c>
      <c r="H43" s="71">
        <v>0.23571587004457614</v>
      </c>
      <c r="I43" s="71">
        <v>14.384052445385137</v>
      </c>
      <c r="J43" s="72">
        <v>2.231589498754087</v>
      </c>
      <c r="K43" s="73" t="s">
        <v>68</v>
      </c>
      <c r="M43" s="2"/>
      <c r="N43" s="39">
        <v>3</v>
      </c>
      <c r="X43" s="2"/>
      <c r="Z43" s="39"/>
      <c r="AA43" s="39"/>
      <c r="AB43" s="39"/>
    </row>
    <row r="44" spans="2:28" ht="22.5" customHeight="1" x14ac:dyDescent="0.25">
      <c r="B44" s="222" t="s">
        <v>116</v>
      </c>
      <c r="C44" s="68">
        <v>4</v>
      </c>
      <c r="D44" s="69">
        <v>9.232628972557529E-3</v>
      </c>
      <c r="E44" s="69">
        <v>0.3507335834990058</v>
      </c>
      <c r="F44" s="69">
        <v>0.20783994577896581</v>
      </c>
      <c r="G44" s="70">
        <v>11.326279999999999</v>
      </c>
      <c r="H44" s="71">
        <v>0.204157813780426</v>
      </c>
      <c r="I44" s="71">
        <v>15.132058672959676</v>
      </c>
      <c r="J44" s="72">
        <v>2.2004303982724496</v>
      </c>
      <c r="K44" s="73" t="s">
        <v>68</v>
      </c>
      <c r="M44" s="2"/>
      <c r="N44" s="39">
        <v>3</v>
      </c>
      <c r="X44" s="2"/>
      <c r="Z44" s="39"/>
      <c r="AA44" s="39"/>
      <c r="AB44" s="39"/>
    </row>
    <row r="45" spans="2:28" ht="22.5" customHeight="1" x14ac:dyDescent="0.25">
      <c r="B45" s="222" t="s">
        <v>116</v>
      </c>
      <c r="C45" s="68">
        <v>5</v>
      </c>
      <c r="D45" s="69">
        <v>9.9179403163550811E-3</v>
      </c>
      <c r="E45" s="69">
        <v>0.35053683405107239</v>
      </c>
      <c r="F45" s="69">
        <v>0.20486001885130212</v>
      </c>
      <c r="G45" s="70">
        <v>11.968662162162163</v>
      </c>
      <c r="H45" s="71">
        <v>0.23022183485091299</v>
      </c>
      <c r="I45" s="71">
        <v>16.440033972761132</v>
      </c>
      <c r="J45" s="72">
        <v>2.1524998267311286</v>
      </c>
      <c r="K45" s="73" t="s">
        <v>68</v>
      </c>
      <c r="M45" s="2"/>
      <c r="N45" s="39">
        <v>3</v>
      </c>
      <c r="X45" s="2"/>
      <c r="Z45" s="39"/>
      <c r="AA45" s="39"/>
      <c r="AB45" s="39"/>
    </row>
    <row r="46" spans="2:28" ht="22.5" customHeight="1" x14ac:dyDescent="0.25">
      <c r="B46" s="222" t="s">
        <v>116</v>
      </c>
      <c r="C46" s="68">
        <v>6</v>
      </c>
      <c r="D46" s="69">
        <v>1.0970037305967748E-2</v>
      </c>
      <c r="E46" s="69">
        <v>0.35242447266480392</v>
      </c>
      <c r="F46" s="69">
        <v>0.19484215811582237</v>
      </c>
      <c r="G46" s="70">
        <v>13.284972222222219</v>
      </c>
      <c r="H46" s="71">
        <v>0.21996978248233534</v>
      </c>
      <c r="I46" s="71">
        <v>18.836009814110106</v>
      </c>
      <c r="J46" s="72">
        <v>2.0634371555902247</v>
      </c>
      <c r="K46" s="73" t="s">
        <v>66</v>
      </c>
      <c r="M46" s="2"/>
      <c r="N46" s="39">
        <v>2</v>
      </c>
      <c r="X46" s="2"/>
      <c r="Z46" s="39"/>
      <c r="AA46" s="39"/>
      <c r="AB46" s="39"/>
    </row>
    <row r="47" spans="2:28" ht="22.5" customHeight="1" x14ac:dyDescent="0.25">
      <c r="B47" s="222" t="s">
        <v>116</v>
      </c>
      <c r="C47" s="68">
        <v>7</v>
      </c>
      <c r="D47" s="69">
        <v>1.168865917858441E-2</v>
      </c>
      <c r="E47" s="69">
        <v>0.35423668949851084</v>
      </c>
      <c r="F47" s="69">
        <v>0.1912230141944867</v>
      </c>
      <c r="G47" s="70">
        <v>14.116347826086951</v>
      </c>
      <c r="H47" s="71">
        <v>0.20289698503923698</v>
      </c>
      <c r="I47" s="71">
        <v>17.819738267680741</v>
      </c>
      <c r="J47" s="72">
        <v>2.0285813506893602</v>
      </c>
      <c r="K47" s="73" t="s">
        <v>66</v>
      </c>
      <c r="M47" s="2"/>
      <c r="N47" s="39">
        <v>2</v>
      </c>
      <c r="X47" s="2"/>
      <c r="Z47" s="39"/>
      <c r="AA47" s="39"/>
      <c r="AB47" s="39"/>
    </row>
    <row r="48" spans="2:28" ht="22.5" customHeight="1" x14ac:dyDescent="0.25">
      <c r="B48" s="222" t="s">
        <v>116</v>
      </c>
      <c r="C48" s="68">
        <v>8</v>
      </c>
      <c r="D48" s="69">
        <v>1.3870982070000109E-2</v>
      </c>
      <c r="E48" s="69">
        <v>0.35250282741106326</v>
      </c>
      <c r="F48" s="69">
        <v>0.18513664881923664</v>
      </c>
      <c r="G48" s="70">
        <v>14.780063492063496</v>
      </c>
      <c r="H48" s="71">
        <v>0.20808981117535946</v>
      </c>
      <c r="I48" s="71">
        <v>18.681551294875518</v>
      </c>
      <c r="J48" s="72">
        <v>2.0062206025722089</v>
      </c>
      <c r="K48" s="73" t="s">
        <v>74</v>
      </c>
      <c r="M48" s="2"/>
      <c r="N48" s="39">
        <v>1</v>
      </c>
      <c r="X48" s="2"/>
      <c r="Z48" s="39"/>
      <c r="AA48" s="39"/>
      <c r="AB48" s="39"/>
    </row>
    <row r="49" spans="2:28" ht="25.5" customHeight="1" x14ac:dyDescent="0.25">
      <c r="B49" s="53" t="s">
        <v>106</v>
      </c>
      <c r="C49" s="53"/>
      <c r="D49" s="66" cm="1">
        <f t="array" aca="1" ref="D49" ca="1">(INDIRECT(ADDRESS(ROW()-1,COLUMN()))/INDIRECT(ADDRESS(ROW()-2,COLUMN())))-1</f>
        <v>0.18670429670959021</v>
      </c>
      <c r="E49" s="66" cm="1">
        <f t="array" aca="1" ref="E49" ca="1">(INDIRECT(ADDRESS(ROW()-1,COLUMN()))/INDIRECT(ADDRESS(ROW()-2,COLUMN())))-1</f>
        <v>-4.8946428725442637E-3</v>
      </c>
      <c r="F49" s="66" cm="1">
        <f t="array" aca="1" ref="F49" ca="1">(INDIRECT(ADDRESS(ROW()-1,COLUMN()))/INDIRECT(ADDRESS(ROW()-2,COLUMN())))-1</f>
        <v>-3.182862377150808E-2</v>
      </c>
      <c r="G49" s="66" cm="1">
        <f t="array" aca="1" ref="G49" ca="1">(INDIRECT(ADDRESS(ROW()-1,COLUMN()))/INDIRECT(ADDRESS(ROW()-2,COLUMN())))-1</f>
        <v>4.7017519981336964E-2</v>
      </c>
      <c r="H49" s="66" cm="1">
        <f t="array" aca="1" ref="H49" ca="1">(INDIRECT(ADDRESS(ROW()-1,COLUMN()))/INDIRECT(ADDRESS(ROW()-2,COLUMN())))-1</f>
        <v>2.5593412021959194E-2</v>
      </c>
      <c r="I49" s="66" cm="1">
        <f t="array" aca="1" ref="I49" ca="1">(INDIRECT(ADDRESS(ROW()-1,COLUMN()))/INDIRECT(ADDRESS(ROW()-2,COLUMN())))-1</f>
        <v>4.8362833070215716E-2</v>
      </c>
      <c r="J49" s="66" cm="1">
        <f t="array" aca="1" ref="J49" ca="1">(INDIRECT(ADDRESS(ROW()-1,COLUMN()))/INDIRECT(ADDRESS(ROW()-2,COLUMN())))-1</f>
        <v>-1.1022850086614744E-2</v>
      </c>
      <c r="K49" s="74" t="str" cm="1">
        <f t="array" aca="1" ref="K49" ca="1">_xlfn.IFS(N49=0,"등급유지",N49&gt;0,N49&amp;"등급 상승",N49&lt;0,N49&amp;"등급 하락")</f>
        <v>-1등급 하락</v>
      </c>
      <c r="M49" s="279"/>
      <c r="N49" s="39" cm="1">
        <f t="array" aca="1" ref="N49" ca="1">(INDIRECT(ADDRESS(ROW()-1,COLUMN()))-INDIRECT(ADDRESS(ROW()-2,COLUMN())))</f>
        <v>-1</v>
      </c>
      <c r="O49" s="39" t="s">
        <v>123</v>
      </c>
      <c r="X49" s="229"/>
      <c r="Z49" s="230"/>
      <c r="AA49" s="39"/>
      <c r="AB49" s="39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9"/>
      <c r="N50" s="2"/>
      <c r="O50" s="2"/>
      <c r="X50" s="229"/>
      <c r="Z50" s="230"/>
      <c r="AA50" s="39"/>
      <c r="AB50" s="39"/>
    </row>
    <row r="51" spans="2:28" ht="18" customHeight="1" x14ac:dyDescent="0.25">
      <c r="B51" s="52" t="s">
        <v>130</v>
      </c>
      <c r="C51" s="52"/>
      <c r="D51" s="51"/>
      <c r="E51" s="51"/>
      <c r="F51" s="51"/>
      <c r="G51" s="51"/>
      <c r="H51" s="51"/>
      <c r="I51" s="51"/>
      <c r="J51" s="51"/>
      <c r="K51" s="51"/>
      <c r="M51" s="279"/>
      <c r="X51" s="229"/>
      <c r="Z51" s="230"/>
      <c r="AA51" s="39"/>
      <c r="AB51" s="39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79"/>
      <c r="X52" s="229"/>
      <c r="Z52" s="230"/>
      <c r="AA52" s="39"/>
      <c r="AB52" s="39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79"/>
      <c r="N53" s="229"/>
      <c r="P53" s="230"/>
      <c r="AA53" s="40"/>
    </row>
    <row r="54" spans="2:28" ht="25.5" customHeight="1" x14ac:dyDescent="0.25">
      <c r="B54" s="48"/>
      <c r="C54" s="48"/>
      <c r="D54" s="49"/>
      <c r="M54" s="279"/>
      <c r="N54" s="229"/>
      <c r="P54" s="230"/>
      <c r="AA54" s="40"/>
    </row>
    <row r="55" spans="2:28" ht="25.5" customHeight="1" x14ac:dyDescent="0.25">
      <c r="B55" s="48"/>
      <c r="C55" s="48"/>
      <c r="D55" s="49"/>
      <c r="M55" s="279"/>
      <c r="N55" s="229"/>
      <c r="P55" s="230"/>
      <c r="AA55" s="40"/>
    </row>
    <row r="56" spans="2:28" ht="25.5" customHeight="1" x14ac:dyDescent="0.25">
      <c r="B56" s="48"/>
      <c r="C56" s="48"/>
      <c r="D56" s="49"/>
      <c r="M56" s="279"/>
      <c r="N56" s="229"/>
      <c r="P56" s="230"/>
      <c r="AA56" s="40"/>
    </row>
    <row r="57" spans="2:28" ht="25.5" customHeight="1" x14ac:dyDescent="0.25">
      <c r="B57" s="48"/>
      <c r="C57" s="48"/>
      <c r="D57" s="49"/>
      <c r="M57" s="279"/>
      <c r="N57" s="229"/>
      <c r="P57" s="230"/>
      <c r="AA57" s="40"/>
    </row>
    <row r="58" spans="2:28" ht="25.5" customHeight="1" x14ac:dyDescent="0.25">
      <c r="B58" s="48"/>
      <c r="C58" s="48"/>
      <c r="D58" s="49"/>
      <c r="M58" s="279"/>
      <c r="N58" s="229"/>
      <c r="P58" s="230"/>
      <c r="AA58" s="40"/>
    </row>
    <row r="59" spans="2:28" ht="25.5" customHeight="1" x14ac:dyDescent="0.25">
      <c r="B59" s="48"/>
      <c r="C59" s="48"/>
      <c r="D59" s="49"/>
      <c r="M59" s="279"/>
      <c r="N59" s="229"/>
      <c r="P59" s="230"/>
      <c r="AA59" s="40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9"/>
      <c r="N60" s="229"/>
      <c r="P60" s="230"/>
      <c r="AA60" s="40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79"/>
      <c r="N61" s="229"/>
      <c r="P61" s="230"/>
      <c r="AA61" s="40"/>
    </row>
    <row r="62" spans="2:28" ht="25.5" customHeight="1" thickBot="1" x14ac:dyDescent="0.3">
      <c r="B62" s="206" t="s">
        <v>90</v>
      </c>
      <c r="C62" s="207" t="s">
        <v>120</v>
      </c>
      <c r="D62" s="207" t="s">
        <v>119</v>
      </c>
      <c r="E62" s="207" t="s">
        <v>121</v>
      </c>
      <c r="F62" s="207" t="s">
        <v>118</v>
      </c>
      <c r="G62" s="207" t="s">
        <v>117</v>
      </c>
      <c r="H62" s="207" t="s">
        <v>174</v>
      </c>
      <c r="I62" s="207" t="s">
        <v>174</v>
      </c>
      <c r="J62" s="207" t="s">
        <v>174</v>
      </c>
      <c r="K62" s="208" t="s">
        <v>174</v>
      </c>
      <c r="M62" s="280">
        <v>1</v>
      </c>
      <c r="N62" s="281">
        <v>2</v>
      </c>
      <c r="O62" s="281">
        <v>3</v>
      </c>
      <c r="P62" s="280">
        <v>4</v>
      </c>
      <c r="Q62" s="281">
        <v>5</v>
      </c>
      <c r="R62" s="281"/>
      <c r="S62" s="280"/>
      <c r="T62" s="281"/>
      <c r="U62" s="282"/>
      <c r="AA62" s="40"/>
    </row>
    <row r="63" spans="2:28" ht="25.5" customHeight="1" thickTop="1" x14ac:dyDescent="0.25">
      <c r="B63" s="211" t="s">
        <v>108</v>
      </c>
      <c r="C63" s="212" t="s">
        <v>66</v>
      </c>
      <c r="D63" s="213" t="s">
        <v>69</v>
      </c>
      <c r="E63" s="213" t="s">
        <v>69</v>
      </c>
      <c r="F63" s="213" t="s">
        <v>69</v>
      </c>
      <c r="G63" s="213" t="s">
        <v>69</v>
      </c>
      <c r="H63" s="213" t="s">
        <v>174</v>
      </c>
      <c r="I63" s="213" t="s">
        <v>174</v>
      </c>
      <c r="J63" s="213" t="s">
        <v>174</v>
      </c>
      <c r="K63" s="213" t="s">
        <v>174</v>
      </c>
      <c r="M63" s="280" t="s">
        <v>120</v>
      </c>
      <c r="N63" s="280" t="s">
        <v>119</v>
      </c>
      <c r="O63" s="280" t="s">
        <v>121</v>
      </c>
      <c r="P63" s="280" t="s">
        <v>118</v>
      </c>
      <c r="Q63" s="280" t="s">
        <v>117</v>
      </c>
      <c r="R63" s="280"/>
      <c r="S63" s="280"/>
      <c r="T63" s="280"/>
      <c r="U63" s="279"/>
      <c r="AA63" s="40"/>
    </row>
    <row r="64" spans="2:28" ht="25.5" customHeight="1" x14ac:dyDescent="0.25">
      <c r="B64" s="209" t="s">
        <v>93</v>
      </c>
      <c r="C64" s="199" t="s">
        <v>595</v>
      </c>
      <c r="D64" s="199" t="s">
        <v>595</v>
      </c>
      <c r="E64" s="199" t="s">
        <v>595</v>
      </c>
      <c r="F64" s="199" t="s">
        <v>595</v>
      </c>
      <c r="G64" s="199" t="s">
        <v>595</v>
      </c>
      <c r="H64" s="199" t="s">
        <v>174</v>
      </c>
      <c r="I64" s="199" t="s">
        <v>174</v>
      </c>
      <c r="J64" s="199" t="s">
        <v>174</v>
      </c>
      <c r="K64" s="210" t="s">
        <v>174</v>
      </c>
      <c r="M64" s="279"/>
      <c r="N64" s="229"/>
      <c r="P64" s="230"/>
      <c r="AA64" s="40"/>
    </row>
    <row r="65" spans="2:27" ht="25.5" customHeight="1" x14ac:dyDescent="0.25">
      <c r="B65" s="173" t="s">
        <v>94</v>
      </c>
      <c r="C65" s="175" t="s">
        <v>595</v>
      </c>
      <c r="D65" s="175" t="s">
        <v>595</v>
      </c>
      <c r="E65" s="175" t="s">
        <v>595</v>
      </c>
      <c r="F65" s="175" t="s">
        <v>595</v>
      </c>
      <c r="G65" s="175" t="s">
        <v>595</v>
      </c>
      <c r="H65" s="175" t="s">
        <v>174</v>
      </c>
      <c r="I65" s="175" t="s">
        <v>174</v>
      </c>
      <c r="J65" s="175" t="s">
        <v>174</v>
      </c>
      <c r="K65" s="176" t="s">
        <v>174</v>
      </c>
      <c r="M65" s="283">
        <v>0</v>
      </c>
      <c r="N65" s="283">
        <v>0</v>
      </c>
      <c r="O65" s="283">
        <v>0</v>
      </c>
      <c r="P65" s="283">
        <v>0</v>
      </c>
      <c r="Q65" s="283">
        <v>0</v>
      </c>
      <c r="R65" s="283"/>
      <c r="S65" s="283"/>
      <c r="T65" s="283"/>
      <c r="AA65" s="40"/>
    </row>
    <row r="66" spans="2:27" ht="25.5" customHeight="1" x14ac:dyDescent="0.25">
      <c r="B66" s="172" t="s">
        <v>95</v>
      </c>
      <c r="C66" s="175" t="s">
        <v>595</v>
      </c>
      <c r="D66" s="175" t="s">
        <v>595</v>
      </c>
      <c r="E66" s="175" t="s">
        <v>596</v>
      </c>
      <c r="F66" s="175" t="s">
        <v>595</v>
      </c>
      <c r="G66" s="175" t="s">
        <v>595</v>
      </c>
      <c r="H66" s="175" t="s">
        <v>174</v>
      </c>
      <c r="I66" s="175" t="s">
        <v>174</v>
      </c>
      <c r="J66" s="175" t="s">
        <v>174</v>
      </c>
      <c r="K66" s="176" t="s">
        <v>174</v>
      </c>
      <c r="M66" s="283">
        <v>0</v>
      </c>
      <c r="N66" s="283">
        <v>0</v>
      </c>
      <c r="O66" s="283">
        <v>0</v>
      </c>
      <c r="P66" s="283">
        <v>0</v>
      </c>
      <c r="Q66" s="283">
        <v>0</v>
      </c>
      <c r="R66" s="283"/>
      <c r="S66" s="283"/>
      <c r="T66" s="283"/>
      <c r="AA66" s="40"/>
    </row>
    <row r="67" spans="2:27" ht="25.5" customHeight="1" x14ac:dyDescent="0.25">
      <c r="B67" s="172" t="s">
        <v>98</v>
      </c>
      <c r="C67" s="175" t="s">
        <v>604</v>
      </c>
      <c r="D67" s="175" t="s">
        <v>605</v>
      </c>
      <c r="E67" s="175" t="s">
        <v>606</v>
      </c>
      <c r="F67" s="175" t="s">
        <v>595</v>
      </c>
      <c r="G67" s="175" t="s">
        <v>595</v>
      </c>
      <c r="H67" s="175" t="s">
        <v>174</v>
      </c>
      <c r="I67" s="175" t="s">
        <v>174</v>
      </c>
      <c r="J67" s="175" t="s">
        <v>174</v>
      </c>
      <c r="K67" s="176" t="s">
        <v>174</v>
      </c>
      <c r="M67" s="283">
        <v>0</v>
      </c>
      <c r="N67" s="283">
        <v>0</v>
      </c>
      <c r="O67" s="283">
        <v>4.3478260869565216E-2</v>
      </c>
      <c r="P67" s="283">
        <v>0</v>
      </c>
      <c r="Q67" s="283">
        <v>0</v>
      </c>
      <c r="R67" s="283"/>
      <c r="S67" s="283"/>
      <c r="T67" s="283"/>
      <c r="AA67" s="40"/>
    </row>
    <row r="68" spans="2:27" ht="25.5" customHeight="1" x14ac:dyDescent="0.25">
      <c r="B68" s="177" t="s">
        <v>96</v>
      </c>
      <c r="C68" s="175" t="s">
        <v>607</v>
      </c>
      <c r="D68" s="175" t="s">
        <v>608</v>
      </c>
      <c r="E68" s="175" t="s">
        <v>596</v>
      </c>
      <c r="F68" s="175" t="s">
        <v>595</v>
      </c>
      <c r="G68" s="175" t="s">
        <v>595</v>
      </c>
      <c r="H68" s="175" t="s">
        <v>174</v>
      </c>
      <c r="I68" s="175" t="s">
        <v>174</v>
      </c>
      <c r="J68" s="175" t="s">
        <v>174</v>
      </c>
      <c r="K68" s="176" t="s">
        <v>174</v>
      </c>
      <c r="M68" s="283">
        <v>0.45</v>
      </c>
      <c r="N68" s="283">
        <v>0.45454545454545453</v>
      </c>
      <c r="O68" s="283">
        <v>0.2608695652173913</v>
      </c>
      <c r="P68" s="283">
        <v>0</v>
      </c>
      <c r="Q68" s="283">
        <v>0</v>
      </c>
      <c r="R68" s="283"/>
      <c r="S68" s="283"/>
      <c r="T68" s="283"/>
      <c r="AA68" s="40"/>
    </row>
    <row r="69" spans="2:27" ht="25.5" customHeight="1" x14ac:dyDescent="0.25">
      <c r="B69" s="178" t="s">
        <v>97</v>
      </c>
      <c r="C69" s="179" t="s">
        <v>609</v>
      </c>
      <c r="D69" s="179" t="s">
        <v>608</v>
      </c>
      <c r="E69" s="179" t="s">
        <v>610</v>
      </c>
      <c r="F69" s="179" t="s">
        <v>611</v>
      </c>
      <c r="G69" s="179" t="s">
        <v>597</v>
      </c>
      <c r="H69" s="179" t="s">
        <v>174</v>
      </c>
      <c r="I69" s="179" t="s">
        <v>174</v>
      </c>
      <c r="J69" s="179" t="s">
        <v>174</v>
      </c>
      <c r="K69" s="180" t="s">
        <v>174</v>
      </c>
      <c r="M69" s="283">
        <v>0.35</v>
      </c>
      <c r="N69" s="283">
        <v>0.27272727272727271</v>
      </c>
      <c r="O69" s="283">
        <v>4.3478260869565216E-2</v>
      </c>
      <c r="P69" s="283">
        <v>0</v>
      </c>
      <c r="Q69" s="283">
        <v>0</v>
      </c>
      <c r="R69" s="283"/>
      <c r="S69" s="283"/>
      <c r="T69" s="283"/>
      <c r="AA69" s="40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3">
        <v>0.2</v>
      </c>
      <c r="N70" s="283">
        <v>0.27272727272727271</v>
      </c>
      <c r="O70" s="283">
        <v>0.65217391304347827</v>
      </c>
      <c r="P70" s="283">
        <v>1</v>
      </c>
      <c r="Q70" s="283">
        <v>1</v>
      </c>
      <c r="R70" s="283"/>
      <c r="S70" s="283"/>
      <c r="T70" s="283"/>
      <c r="AA70" s="40"/>
    </row>
    <row r="71" spans="2:27" ht="17.25" customHeight="1" x14ac:dyDescent="0.25">
      <c r="B71" s="52" t="s">
        <v>131</v>
      </c>
      <c r="C71" s="52"/>
      <c r="D71" s="51"/>
      <c r="E71" s="51"/>
      <c r="F71" s="51"/>
      <c r="G71" s="51"/>
      <c r="H71" s="51"/>
      <c r="I71" s="51"/>
      <c r="J71" s="51"/>
      <c r="K71" s="51"/>
      <c r="M71" s="279"/>
      <c r="N71" s="229"/>
      <c r="P71" s="230"/>
      <c r="AA71" s="40"/>
    </row>
    <row r="72" spans="2:27" ht="30.75" customHeight="1" x14ac:dyDescent="0.25">
      <c r="B72" s="56" t="s">
        <v>73</v>
      </c>
      <c r="C72" s="56" t="s">
        <v>100</v>
      </c>
      <c r="D72" s="56" t="s">
        <v>101</v>
      </c>
      <c r="E72" s="56" t="s">
        <v>102</v>
      </c>
      <c r="F72" s="56" t="s">
        <v>103</v>
      </c>
      <c r="G72" s="56" t="s">
        <v>104</v>
      </c>
      <c r="H72" s="56" t="s">
        <v>6</v>
      </c>
      <c r="I72" s="56" t="s">
        <v>7</v>
      </c>
      <c r="J72" s="56" t="s">
        <v>105</v>
      </c>
      <c r="K72" s="56" t="s">
        <v>107</v>
      </c>
      <c r="M72" s="279"/>
      <c r="N72" s="229"/>
      <c r="P72" s="230"/>
      <c r="AA72" s="40"/>
    </row>
    <row r="73" spans="2:27" ht="20.25" customHeight="1" x14ac:dyDescent="0.25">
      <c r="B73" s="86" t="s">
        <v>120</v>
      </c>
      <c r="C73" s="65">
        <v>1</v>
      </c>
      <c r="D73" s="87">
        <v>5.2353957859057207E-2</v>
      </c>
      <c r="E73" s="87">
        <v>0.37754057494098547</v>
      </c>
      <c r="F73" s="87">
        <v>0.22470300550749994</v>
      </c>
      <c r="G73" s="88">
        <v>12.881050000000002</v>
      </c>
      <c r="H73" s="89">
        <v>0.98265306320230661</v>
      </c>
      <c r="I73" s="89">
        <v>37.091396816838134</v>
      </c>
      <c r="J73" s="90">
        <v>2.1654243624844201</v>
      </c>
      <c r="K73" s="73"/>
      <c r="M73" s="279"/>
      <c r="N73" s="229"/>
      <c r="P73" s="230"/>
      <c r="AA73" s="40"/>
    </row>
    <row r="74" spans="2:27" ht="20.25" customHeight="1" x14ac:dyDescent="0.25">
      <c r="B74" s="86" t="s">
        <v>120</v>
      </c>
      <c r="C74" s="65">
        <v>2</v>
      </c>
      <c r="D74" s="87">
        <v>2.0504511672582579E-2</v>
      </c>
      <c r="E74" s="87">
        <v>0.35802531117777037</v>
      </c>
      <c r="F74" s="87">
        <v>0.18917063015461236</v>
      </c>
      <c r="G74" s="88">
        <v>9.4098999999999986</v>
      </c>
      <c r="H74" s="89">
        <v>0.32947359977423485</v>
      </c>
      <c r="I74" s="89">
        <v>8.815760014631012</v>
      </c>
      <c r="J74" s="90">
        <v>2.5013966581571827</v>
      </c>
      <c r="K74" s="73"/>
      <c r="M74" s="279"/>
      <c r="N74" s="229"/>
      <c r="P74" s="230"/>
      <c r="AA74" s="40"/>
    </row>
    <row r="75" spans="2:27" ht="20.25" customHeight="1" x14ac:dyDescent="0.25">
      <c r="B75" s="86" t="s">
        <v>120</v>
      </c>
      <c r="C75" s="65">
        <v>3</v>
      </c>
      <c r="D75" s="87">
        <v>1.0448015885142641E-2</v>
      </c>
      <c r="E75" s="87">
        <v>0.35340313536942725</v>
      </c>
      <c r="F75" s="87">
        <v>0.20001700877840622</v>
      </c>
      <c r="G75" s="88">
        <v>9.5028095238095247</v>
      </c>
      <c r="H75" s="89">
        <v>0.41601622355526657</v>
      </c>
      <c r="I75" s="89">
        <v>11.238423880935439</v>
      </c>
      <c r="J75" s="90">
        <v>2.6182152221160551</v>
      </c>
      <c r="K75" s="73"/>
      <c r="M75" s="279"/>
      <c r="N75" s="229"/>
      <c r="P75" s="230"/>
      <c r="AA75" s="40"/>
    </row>
    <row r="76" spans="2:27" ht="20.25" customHeight="1" x14ac:dyDescent="0.25">
      <c r="B76" s="86" t="s">
        <v>120</v>
      </c>
      <c r="C76" s="65">
        <v>4</v>
      </c>
      <c r="D76" s="87">
        <v>9.3321712563387161E-3</v>
      </c>
      <c r="E76" s="87">
        <v>0.35229500943882924</v>
      </c>
      <c r="F76" s="87">
        <v>0.21185185376714188</v>
      </c>
      <c r="G76" s="88">
        <v>9.7070000000000025</v>
      </c>
      <c r="H76" s="89">
        <v>0.38865932105428447</v>
      </c>
      <c r="I76" s="89">
        <v>11.762229578182593</v>
      </c>
      <c r="J76" s="90">
        <v>2.5911948049053133</v>
      </c>
      <c r="K76" s="73"/>
      <c r="M76" s="279"/>
      <c r="N76" s="229"/>
      <c r="P76" s="230"/>
      <c r="AA76" s="40"/>
    </row>
    <row r="77" spans="2:27" ht="20.25" customHeight="1" x14ac:dyDescent="0.25">
      <c r="B77" s="86" t="s">
        <v>120</v>
      </c>
      <c r="C77" s="65">
        <v>5</v>
      </c>
      <c r="D77" s="87">
        <v>9.8205717260843612E-3</v>
      </c>
      <c r="E77" s="87">
        <v>0.35306829327832534</v>
      </c>
      <c r="F77" s="87">
        <v>0.21055325807755107</v>
      </c>
      <c r="G77" s="88">
        <v>10.584476190476193</v>
      </c>
      <c r="H77" s="89">
        <v>0.3800171606588626</v>
      </c>
      <c r="I77" s="89">
        <v>14.266760323931718</v>
      </c>
      <c r="J77" s="90">
        <v>2.4916244732721053</v>
      </c>
      <c r="K77" s="73"/>
      <c r="M77" s="279"/>
      <c r="N77" s="229"/>
      <c r="P77" s="230"/>
      <c r="AA77" s="40"/>
    </row>
    <row r="78" spans="2:27" ht="20.25" customHeight="1" x14ac:dyDescent="0.25">
      <c r="B78" s="86" t="s">
        <v>120</v>
      </c>
      <c r="C78" s="65">
        <v>6</v>
      </c>
      <c r="D78" s="87">
        <v>1.0374069186710744E-2</v>
      </c>
      <c r="E78" s="87">
        <v>0.35730369506797999</v>
      </c>
      <c r="F78" s="87">
        <v>0.1987239320451252</v>
      </c>
      <c r="G78" s="88">
        <v>12.326428571428572</v>
      </c>
      <c r="H78" s="89">
        <v>0.35317356496689473</v>
      </c>
      <c r="I78" s="89">
        <v>16.588455324202631</v>
      </c>
      <c r="J78" s="90">
        <v>2.2750608199866997</v>
      </c>
      <c r="K78" s="73"/>
      <c r="M78" s="279"/>
      <c r="N78" s="229"/>
      <c r="P78" s="230"/>
      <c r="AA78" s="40"/>
    </row>
    <row r="79" spans="2:27" ht="20.25" customHeight="1" x14ac:dyDescent="0.25">
      <c r="B79" s="86" t="s">
        <v>120</v>
      </c>
      <c r="C79" s="65">
        <v>7</v>
      </c>
      <c r="D79" s="87">
        <v>1.1317979333937257E-2</v>
      </c>
      <c r="E79" s="87">
        <v>0.35764828030083645</v>
      </c>
      <c r="F79" s="87">
        <v>0.19477729117770348</v>
      </c>
      <c r="G79" s="88">
        <v>12.911047619047618</v>
      </c>
      <c r="H79" s="89">
        <v>0.33795849216767249</v>
      </c>
      <c r="I79" s="89">
        <v>15.019465999005057</v>
      </c>
      <c r="J79" s="90">
        <v>2.2064559315092671</v>
      </c>
      <c r="K79" s="73"/>
      <c r="M79" s="279"/>
      <c r="N79" s="229"/>
      <c r="P79" s="230"/>
      <c r="AA79" s="40"/>
    </row>
    <row r="80" spans="2:27" ht="20.25" customHeight="1" x14ac:dyDescent="0.25">
      <c r="B80" s="86" t="s">
        <v>120</v>
      </c>
      <c r="C80" s="65">
        <v>8</v>
      </c>
      <c r="D80" s="87">
        <v>1.2387798017717973E-2</v>
      </c>
      <c r="E80" s="87">
        <v>0.35505375000194705</v>
      </c>
      <c r="F80" s="87">
        <v>0.18706373399117462</v>
      </c>
      <c r="G80" s="88">
        <v>13.48</v>
      </c>
      <c r="H80" s="89">
        <v>0.2863372595772431</v>
      </c>
      <c r="I80" s="89">
        <v>15.126163427806169</v>
      </c>
      <c r="J80" s="90">
        <v>2.1524470037942982</v>
      </c>
      <c r="K80" s="73" t="s">
        <v>66</v>
      </c>
      <c r="M80" s="279"/>
      <c r="N80" s="229"/>
      <c r="P80" s="230"/>
      <c r="AA80" s="40"/>
    </row>
    <row r="81" spans="2:27" ht="20.25" customHeight="1" x14ac:dyDescent="0.25">
      <c r="B81" s="86" t="s">
        <v>119</v>
      </c>
      <c r="C81" s="65">
        <v>1</v>
      </c>
      <c r="D81" s="87">
        <v>4.2058781607850988E-2</v>
      </c>
      <c r="E81" s="87">
        <v>0.36368630379961553</v>
      </c>
      <c r="F81" s="87">
        <v>0.22352034322506648</v>
      </c>
      <c r="G81" s="88">
        <v>13.93990909090909</v>
      </c>
      <c r="H81" s="89">
        <v>1.1661930950873034</v>
      </c>
      <c r="I81" s="89">
        <v>37.529204459999981</v>
      </c>
      <c r="J81" s="90">
        <v>1.8371418147694605</v>
      </c>
      <c r="K81" s="73"/>
      <c r="M81" s="279"/>
      <c r="N81" s="229"/>
      <c r="P81" s="230"/>
      <c r="AA81" s="40"/>
    </row>
    <row r="82" spans="2:27" ht="20.25" customHeight="1" x14ac:dyDescent="0.25">
      <c r="B82" s="86" t="s">
        <v>119</v>
      </c>
      <c r="C82" s="65">
        <v>2</v>
      </c>
      <c r="D82" s="87">
        <v>2.8258046776904217E-2</v>
      </c>
      <c r="E82" s="87">
        <v>0.32884072424943478</v>
      </c>
      <c r="F82" s="87">
        <v>0.19723971712198016</v>
      </c>
      <c r="G82" s="88">
        <v>10.35125</v>
      </c>
      <c r="H82" s="89">
        <v>8.9870683223630746E-2</v>
      </c>
      <c r="I82" s="89">
        <v>15.378459852796578</v>
      </c>
      <c r="J82" s="90">
        <v>1.9894225281881386</v>
      </c>
      <c r="K82" s="73"/>
      <c r="M82" s="279"/>
      <c r="N82" s="229"/>
      <c r="P82" s="230"/>
      <c r="AA82" s="40"/>
    </row>
    <row r="83" spans="2:27" ht="20.25" customHeight="1" x14ac:dyDescent="0.25">
      <c r="B83" s="86" t="s">
        <v>119</v>
      </c>
      <c r="C83" s="65">
        <v>3</v>
      </c>
      <c r="D83" s="87">
        <v>1.175665835458512E-2</v>
      </c>
      <c r="E83" s="87">
        <v>0.31959663310419983</v>
      </c>
      <c r="F83" s="87">
        <v>0.19269979235877796</v>
      </c>
      <c r="G83" s="88">
        <v>10.331705882352944</v>
      </c>
      <c r="H83" s="89">
        <v>0.31643062418163942</v>
      </c>
      <c r="I83" s="89">
        <v>17.685058500180837</v>
      </c>
      <c r="J83" s="90">
        <v>1.9666856906557131</v>
      </c>
      <c r="K83" s="73"/>
      <c r="M83" s="279"/>
      <c r="N83" s="229"/>
      <c r="P83" s="230"/>
      <c r="AA83" s="40"/>
    </row>
    <row r="84" spans="2:27" ht="20.25" customHeight="1" x14ac:dyDescent="0.25">
      <c r="B84" s="86" t="s">
        <v>119</v>
      </c>
      <c r="C84" s="65">
        <v>4</v>
      </c>
      <c r="D84" s="87">
        <v>1.2169069645904244E-2</v>
      </c>
      <c r="E84" s="87">
        <v>0.31234550352792351</v>
      </c>
      <c r="F84" s="87">
        <v>0.19951361928908337</v>
      </c>
      <c r="G84" s="88">
        <v>10.425875000000001</v>
      </c>
      <c r="H84" s="89">
        <v>0.26979814345784875</v>
      </c>
      <c r="I84" s="89">
        <v>15.174037771508226</v>
      </c>
      <c r="J84" s="90">
        <v>1.9721872978802057</v>
      </c>
      <c r="K84" s="73"/>
      <c r="M84" s="279"/>
      <c r="N84" s="229"/>
      <c r="P84" s="230"/>
      <c r="AA84" s="40"/>
    </row>
    <row r="85" spans="2:27" ht="20.25" customHeight="1" x14ac:dyDescent="0.25">
      <c r="B85" s="86" t="s">
        <v>119</v>
      </c>
      <c r="C85" s="65">
        <v>5</v>
      </c>
      <c r="D85" s="87">
        <v>1.2587670893744485E-2</v>
      </c>
      <c r="E85" s="87">
        <v>0.31270303361931556</v>
      </c>
      <c r="F85" s="87">
        <v>0.18585115227280985</v>
      </c>
      <c r="G85" s="88">
        <v>10.371933333333335</v>
      </c>
      <c r="H85" s="89">
        <v>0.2229025013932954</v>
      </c>
      <c r="I85" s="89">
        <v>11.733340003897077</v>
      </c>
      <c r="J85" s="90">
        <v>1.9230226736410321</v>
      </c>
      <c r="K85" s="73"/>
      <c r="M85" s="279"/>
      <c r="N85" s="229"/>
      <c r="P85" s="230"/>
      <c r="AA85" s="40"/>
    </row>
    <row r="86" spans="2:27" ht="20.25" customHeight="1" x14ac:dyDescent="0.25">
      <c r="B86" s="86" t="s">
        <v>119</v>
      </c>
      <c r="C86" s="65">
        <v>6</v>
      </c>
      <c r="D86" s="87">
        <v>1.4905359657131372E-2</v>
      </c>
      <c r="E86" s="87">
        <v>0.31875193252297424</v>
      </c>
      <c r="F86" s="87">
        <v>0.17984640525997658</v>
      </c>
      <c r="G86" s="88">
        <v>11.706285714285714</v>
      </c>
      <c r="H86" s="89">
        <v>0.20950550556234773</v>
      </c>
      <c r="I86" s="89">
        <v>14.296405543747072</v>
      </c>
      <c r="J86" s="90">
        <v>1.8618801870946993</v>
      </c>
      <c r="K86" s="73"/>
      <c r="M86" s="279"/>
      <c r="N86" s="229"/>
      <c r="P86" s="230"/>
      <c r="AA86" s="40"/>
    </row>
    <row r="87" spans="2:27" ht="20.25" customHeight="1" x14ac:dyDescent="0.25">
      <c r="B87" s="86" t="s">
        <v>119</v>
      </c>
      <c r="C87" s="65">
        <v>7</v>
      </c>
      <c r="D87" s="87">
        <v>1.6767351453119833E-2</v>
      </c>
      <c r="E87" s="87">
        <v>0.32551445225172726</v>
      </c>
      <c r="F87" s="87">
        <v>0.17941277109251949</v>
      </c>
      <c r="G87" s="88">
        <v>13.532230769230772</v>
      </c>
      <c r="H87" s="89">
        <v>0.19433249140000364</v>
      </c>
      <c r="I87" s="89">
        <v>14.60628080522608</v>
      </c>
      <c r="J87" s="90">
        <v>1.8230080415030383</v>
      </c>
      <c r="K87" s="73"/>
      <c r="M87" s="279"/>
      <c r="N87" s="229"/>
      <c r="P87" s="230"/>
      <c r="AA87" s="40"/>
    </row>
    <row r="88" spans="2:27" ht="20.25" customHeight="1" x14ac:dyDescent="0.25">
      <c r="B88" s="86" t="s">
        <v>119</v>
      </c>
      <c r="C88" s="65">
        <v>8</v>
      </c>
      <c r="D88" s="87">
        <v>2.0513980459244813E-2</v>
      </c>
      <c r="E88" s="87">
        <v>0.33341570720789299</v>
      </c>
      <c r="F88" s="87">
        <v>0.18380472783089452</v>
      </c>
      <c r="G88" s="88">
        <v>15.249909090909092</v>
      </c>
      <c r="H88" s="89">
        <v>0.21185546394281687</v>
      </c>
      <c r="I88" s="89">
        <v>18.055985300341593</v>
      </c>
      <c r="J88" s="90">
        <v>1.8338086176318309</v>
      </c>
      <c r="K88" s="73" t="s">
        <v>69</v>
      </c>
      <c r="M88" s="279"/>
      <c r="N88" s="229"/>
      <c r="P88" s="230"/>
      <c r="AA88" s="40"/>
    </row>
    <row r="89" spans="2:27" ht="20.25" customHeight="1" x14ac:dyDescent="0.25">
      <c r="B89" s="86" t="s">
        <v>121</v>
      </c>
      <c r="C89" s="65">
        <v>1</v>
      </c>
      <c r="D89" s="87">
        <v>2.5633585183256022E-2</v>
      </c>
      <c r="E89" s="87">
        <v>0.38923470783275249</v>
      </c>
      <c r="F89" s="87">
        <v>0.23255125305302532</v>
      </c>
      <c r="G89" s="88">
        <v>15.783809523809525</v>
      </c>
      <c r="H89" s="89">
        <v>1.9644000466982623</v>
      </c>
      <c r="I89" s="89">
        <v>43.673864404563844</v>
      </c>
      <c r="J89" s="90">
        <v>1.7880894057642993</v>
      </c>
      <c r="K89" s="73"/>
    </row>
    <row r="90" spans="2:27" ht="20.25" customHeight="1" x14ac:dyDescent="0.25">
      <c r="B90" s="86" t="s">
        <v>121</v>
      </c>
      <c r="C90" s="65">
        <v>2</v>
      </c>
      <c r="D90" s="87">
        <v>1.9184583151273742E-2</v>
      </c>
      <c r="E90" s="87">
        <v>0.36712127047546644</v>
      </c>
      <c r="F90" s="87">
        <v>0.20857467288191117</v>
      </c>
      <c r="G90" s="88">
        <v>13.307541666666665</v>
      </c>
      <c r="H90" s="89">
        <v>0.39742341291039607</v>
      </c>
      <c r="I90" s="89">
        <v>18.301282147345514</v>
      </c>
      <c r="J90" s="90">
        <v>1.954709592584726</v>
      </c>
      <c r="K90" s="73"/>
    </row>
    <row r="91" spans="2:27" ht="20.25" customHeight="1" x14ac:dyDescent="0.25">
      <c r="B91" s="86" t="s">
        <v>121</v>
      </c>
      <c r="C91" s="65">
        <v>3</v>
      </c>
      <c r="D91" s="87">
        <v>7.8532731100192949E-3</v>
      </c>
      <c r="E91" s="87">
        <v>0.37622316514295329</v>
      </c>
      <c r="F91" s="87">
        <v>0.2136450003241584</v>
      </c>
      <c r="G91" s="88">
        <v>12.698000000000002</v>
      </c>
      <c r="H91" s="89">
        <v>0.12477145044530077</v>
      </c>
      <c r="I91" s="89">
        <v>15.841576974819443</v>
      </c>
      <c r="J91" s="90">
        <v>2.0343092396707276</v>
      </c>
      <c r="K91" s="73"/>
    </row>
    <row r="92" spans="2:27" ht="20.25" customHeight="1" x14ac:dyDescent="0.25">
      <c r="B92" s="86" t="s">
        <v>121</v>
      </c>
      <c r="C92" s="65">
        <v>4</v>
      </c>
      <c r="D92" s="87">
        <v>7.0147223619788012E-3</v>
      </c>
      <c r="E92" s="87">
        <v>0.37648894893854978</v>
      </c>
      <c r="F92" s="87">
        <v>0.21635011674956986</v>
      </c>
      <c r="G92" s="88">
        <v>13.605285714285715</v>
      </c>
      <c r="H92" s="89">
        <v>7.9312954178196532E-2</v>
      </c>
      <c r="I92" s="89">
        <v>18.931160964336652</v>
      </c>
      <c r="J92" s="90">
        <v>1.9993902092758657</v>
      </c>
      <c r="K92" s="73"/>
    </row>
    <row r="93" spans="2:27" ht="20.25" customHeight="1" x14ac:dyDescent="0.25">
      <c r="B93" s="86" t="s">
        <v>121</v>
      </c>
      <c r="C93" s="65">
        <v>5</v>
      </c>
      <c r="D93" s="87">
        <v>7.9431835608007977E-3</v>
      </c>
      <c r="E93" s="87">
        <v>0.37525659095112018</v>
      </c>
      <c r="F93" s="87">
        <v>0.21511807174133588</v>
      </c>
      <c r="G93" s="88">
        <v>14.415285714285716</v>
      </c>
      <c r="H93" s="89">
        <v>0.16975174801017137</v>
      </c>
      <c r="I93" s="89">
        <v>22.457953371210202</v>
      </c>
      <c r="J93" s="90">
        <v>1.9546064826402896</v>
      </c>
      <c r="K93" s="73"/>
    </row>
    <row r="94" spans="2:27" ht="20.25" customHeight="1" x14ac:dyDescent="0.25">
      <c r="B94" s="86" t="s">
        <v>121</v>
      </c>
      <c r="C94" s="65">
        <v>6</v>
      </c>
      <c r="D94" s="87">
        <v>9.1783438821681565E-3</v>
      </c>
      <c r="E94" s="87">
        <v>0.37075659774179165</v>
      </c>
      <c r="F94" s="87">
        <v>0.20515232236041711</v>
      </c>
      <c r="G94" s="88">
        <v>15.564538461538461</v>
      </c>
      <c r="H94" s="89">
        <v>0.16435284025842661</v>
      </c>
      <c r="I94" s="89">
        <v>24.895013330495999</v>
      </c>
      <c r="J94" s="90">
        <v>1.9027242891631402</v>
      </c>
      <c r="K94" s="73"/>
    </row>
    <row r="95" spans="2:27" ht="20.25" customHeight="1" x14ac:dyDescent="0.25">
      <c r="B95" s="86" t="s">
        <v>121</v>
      </c>
      <c r="C95" s="65">
        <v>7</v>
      </c>
      <c r="D95" s="87">
        <v>9.6988783859438994E-3</v>
      </c>
      <c r="E95" s="87">
        <v>0.37254127448038132</v>
      </c>
      <c r="F95" s="87">
        <v>0.19971279406645351</v>
      </c>
      <c r="G95" s="88">
        <v>16.024000000000001</v>
      </c>
      <c r="H95" s="89">
        <v>0.12611943768316464</v>
      </c>
      <c r="I95" s="89">
        <v>23.89075179041863</v>
      </c>
      <c r="J95" s="90">
        <v>1.8608783445725903</v>
      </c>
      <c r="K95" s="73"/>
    </row>
    <row r="96" spans="2:27" ht="20.25" customHeight="1" x14ac:dyDescent="0.25">
      <c r="B96" s="86" t="s">
        <v>121</v>
      </c>
      <c r="C96" s="65">
        <v>8</v>
      </c>
      <c r="D96" s="87">
        <v>1.2994771661442663E-2</v>
      </c>
      <c r="E96" s="87">
        <v>0.36817807797054225</v>
      </c>
      <c r="F96" s="87">
        <v>0.19318653298548571</v>
      </c>
      <c r="G96" s="88">
        <v>16.529043478260871</v>
      </c>
      <c r="H96" s="89">
        <v>0.18700111160173599</v>
      </c>
      <c r="I96" s="89">
        <v>24.576261474735841</v>
      </c>
      <c r="J96" s="90">
        <v>1.8416535761191675</v>
      </c>
      <c r="K96" s="73" t="s">
        <v>69</v>
      </c>
    </row>
    <row r="97" spans="2:11" ht="20.25" customHeight="1" x14ac:dyDescent="0.25">
      <c r="B97" s="86" t="s">
        <v>118</v>
      </c>
      <c r="C97" s="65">
        <v>1</v>
      </c>
      <c r="D97" s="87">
        <v>3.2506686770411602E-2</v>
      </c>
      <c r="E97" s="87">
        <v>0.31484580574628168</v>
      </c>
      <c r="F97" s="87">
        <v>0.14498791059614116</v>
      </c>
      <c r="G97" s="88">
        <v>8.0815000000000001</v>
      </c>
      <c r="H97" s="89">
        <v>0.11280523936541875</v>
      </c>
      <c r="I97" s="89">
        <v>9.6614369715323356</v>
      </c>
      <c r="J97" s="90">
        <v>2.3937812163851038</v>
      </c>
      <c r="K97" s="73"/>
    </row>
    <row r="98" spans="2:11" ht="20.25" customHeight="1" x14ac:dyDescent="0.25">
      <c r="B98" s="86" t="s">
        <v>118</v>
      </c>
      <c r="C98" s="65">
        <v>2</v>
      </c>
      <c r="D98" s="87">
        <v>2.4579543033604941E-2</v>
      </c>
      <c r="E98" s="87">
        <v>0.28846328578002201</v>
      </c>
      <c r="F98" s="87">
        <v>0.11391313331632369</v>
      </c>
      <c r="G98" s="88">
        <v>6.2437500000000004</v>
      </c>
      <c r="H98" s="89">
        <v>1.599903557813535E-2</v>
      </c>
      <c r="I98" s="89">
        <v>2.1718690797318736</v>
      </c>
      <c r="J98" s="90">
        <v>2.6410262071191863</v>
      </c>
      <c r="K98" s="73"/>
    </row>
    <row r="99" spans="2:11" ht="20.25" customHeight="1" x14ac:dyDescent="0.25">
      <c r="B99" s="86" t="s">
        <v>118</v>
      </c>
      <c r="C99" s="65">
        <v>3</v>
      </c>
      <c r="D99" s="87">
        <v>1.2510915450366308E-2</v>
      </c>
      <c r="E99" s="87">
        <v>0.28726886036765037</v>
      </c>
      <c r="F99" s="87">
        <v>0.12476254594126777</v>
      </c>
      <c r="G99" s="88">
        <v>5.9772500000000006</v>
      </c>
      <c r="H99" s="89">
        <v>2.6634273302496934E-2</v>
      </c>
      <c r="I99" s="89">
        <v>2.1802055146186774</v>
      </c>
      <c r="J99" s="90">
        <v>2.7139624996695568</v>
      </c>
      <c r="K99" s="73"/>
    </row>
    <row r="100" spans="2:11" ht="20.25" customHeight="1" x14ac:dyDescent="0.25">
      <c r="B100" s="86" t="s">
        <v>118</v>
      </c>
      <c r="C100" s="65">
        <v>4</v>
      </c>
      <c r="D100" s="87">
        <v>1.2271483121535642E-2</v>
      </c>
      <c r="E100" s="87">
        <v>0.28417339636349837</v>
      </c>
      <c r="F100" s="87">
        <v>0.13943445643082703</v>
      </c>
      <c r="G100" s="88">
        <v>5.950333333333333</v>
      </c>
      <c r="H100" s="89">
        <v>1.0775460311501315E-2</v>
      </c>
      <c r="I100" s="89">
        <v>1.9611337766932393</v>
      </c>
      <c r="J100" s="90">
        <v>2.7192308379753389</v>
      </c>
      <c r="K100" s="73"/>
    </row>
    <row r="101" spans="2:11" ht="20.25" customHeight="1" x14ac:dyDescent="0.25">
      <c r="B101" s="86" t="s">
        <v>118</v>
      </c>
      <c r="C101" s="65">
        <v>5</v>
      </c>
      <c r="D101" s="87">
        <v>1.2431881119688298E-2</v>
      </c>
      <c r="E101" s="87">
        <v>0.28808067799032883</v>
      </c>
      <c r="F101" s="87">
        <v>0.14755602420541214</v>
      </c>
      <c r="G101" s="88">
        <v>6.4460000000000006</v>
      </c>
      <c r="H101" s="89">
        <v>1.0731347214939065E-2</v>
      </c>
      <c r="I101" s="89">
        <v>3.1389190603696764</v>
      </c>
      <c r="J101" s="90">
        <v>2.6433000806166582</v>
      </c>
      <c r="K101" s="73"/>
    </row>
    <row r="102" spans="2:11" ht="20.25" customHeight="1" x14ac:dyDescent="0.25">
      <c r="B102" s="86" t="s">
        <v>118</v>
      </c>
      <c r="C102" s="65">
        <v>6</v>
      </c>
      <c r="D102" s="87">
        <v>1.3853479701246925E-2</v>
      </c>
      <c r="E102" s="87">
        <v>0.29679688179353808</v>
      </c>
      <c r="F102" s="87">
        <v>0.14590963309426469</v>
      </c>
      <c r="G102" s="88">
        <v>8.1216666666666679</v>
      </c>
      <c r="H102" s="89">
        <v>2.0630559645707272E-2</v>
      </c>
      <c r="I102" s="89">
        <v>5.1731128311610988</v>
      </c>
      <c r="J102" s="90">
        <v>2.3812069160537526</v>
      </c>
      <c r="K102" s="73"/>
    </row>
    <row r="103" spans="2:11" ht="20.25" customHeight="1" x14ac:dyDescent="0.25">
      <c r="B103" s="86" t="s">
        <v>118</v>
      </c>
      <c r="C103" s="65">
        <v>7</v>
      </c>
      <c r="D103" s="87">
        <v>1.2438419061532096E-2</v>
      </c>
      <c r="E103" s="87">
        <v>0.30153359880378128</v>
      </c>
      <c r="F103" s="87">
        <v>0.14380748862220002</v>
      </c>
      <c r="G103" s="88">
        <v>8.5670000000000002</v>
      </c>
      <c r="H103" s="89">
        <v>3.0553998999050997E-2</v>
      </c>
      <c r="I103" s="89">
        <v>4.2724675267006313</v>
      </c>
      <c r="J103" s="90">
        <v>2.2613082894752599</v>
      </c>
      <c r="K103" s="73"/>
    </row>
    <row r="104" spans="2:11" ht="20.25" customHeight="1" x14ac:dyDescent="0.25">
      <c r="B104" s="86" t="s">
        <v>118</v>
      </c>
      <c r="C104" s="65">
        <v>8</v>
      </c>
      <c r="D104" s="87">
        <v>1.3409974523389757E-2</v>
      </c>
      <c r="E104" s="87">
        <v>0.30455295612358252</v>
      </c>
      <c r="F104" s="87">
        <v>0.13085658083500828</v>
      </c>
      <c r="G104" s="88">
        <v>9.1846666666666668</v>
      </c>
      <c r="H104" s="89">
        <v>1.7619826862882625E-2</v>
      </c>
      <c r="I104" s="89">
        <v>5.2565816807599823</v>
      </c>
      <c r="J104" s="90">
        <v>2.1586302743974799</v>
      </c>
      <c r="K104" s="73" t="s">
        <v>69</v>
      </c>
    </row>
    <row r="105" spans="2:11" ht="20.25" customHeight="1" x14ac:dyDescent="0.25">
      <c r="B105" s="86" t="s">
        <v>117</v>
      </c>
      <c r="C105" s="65">
        <v>1</v>
      </c>
      <c r="D105" s="87">
        <v>4.5170679275899753E-2</v>
      </c>
      <c r="E105" s="87">
        <v>0.3293965805048838</v>
      </c>
      <c r="F105" s="87">
        <v>0.21425965158410715</v>
      </c>
      <c r="G105" s="88">
        <v>12.827500000000001</v>
      </c>
      <c r="H105" s="89">
        <v>0.65605723899057378</v>
      </c>
      <c r="I105" s="89">
        <v>30.465412505220957</v>
      </c>
      <c r="J105" s="90">
        <v>2.6118114791221063</v>
      </c>
      <c r="K105" s="73"/>
    </row>
    <row r="106" spans="2:11" ht="20.25" customHeight="1" x14ac:dyDescent="0.25">
      <c r="B106" s="86" t="s">
        <v>117</v>
      </c>
      <c r="C106" s="65">
        <v>2</v>
      </c>
      <c r="D106" s="87">
        <v>2.2005908475840472E-2</v>
      </c>
      <c r="E106" s="87">
        <v>0.30846761568453923</v>
      </c>
      <c r="F106" s="87">
        <v>0.17636746478769985</v>
      </c>
      <c r="G106" s="88">
        <v>9.6822857142857135</v>
      </c>
      <c r="H106" s="89">
        <v>5.4082016459601319E-2</v>
      </c>
      <c r="I106" s="89">
        <v>8.7372502146955906</v>
      </c>
      <c r="J106" s="90">
        <v>2.9918694714296463</v>
      </c>
      <c r="K106" s="73"/>
    </row>
    <row r="107" spans="2:11" ht="20.25" customHeight="1" x14ac:dyDescent="0.25">
      <c r="B107" s="86" t="s">
        <v>117</v>
      </c>
      <c r="C107" s="65">
        <v>3</v>
      </c>
      <c r="D107" s="87">
        <v>1.3236552633000047E-2</v>
      </c>
      <c r="E107" s="87">
        <v>0.33921305600966234</v>
      </c>
      <c r="F107" s="87">
        <v>0.197660398462917</v>
      </c>
      <c r="G107" s="88">
        <v>11.025499999999999</v>
      </c>
      <c r="H107" s="89">
        <v>0.11651402077106725</v>
      </c>
      <c r="I107" s="89">
        <v>16.514922815099016</v>
      </c>
      <c r="J107" s="90">
        <v>2.6719627410880813</v>
      </c>
      <c r="K107" s="73"/>
    </row>
    <row r="108" spans="2:11" ht="20.25" customHeight="1" x14ac:dyDescent="0.25">
      <c r="B108" s="86" t="s">
        <v>117</v>
      </c>
      <c r="C108" s="65">
        <v>4</v>
      </c>
      <c r="D108" s="87">
        <v>1.2312364528979096E-2</v>
      </c>
      <c r="E108" s="87">
        <v>0.34556884805140503</v>
      </c>
      <c r="F108" s="87">
        <v>0.20421152229479295</v>
      </c>
      <c r="G108" s="88">
        <v>10.968249999999999</v>
      </c>
      <c r="H108" s="89">
        <v>9.1024515751554985E-2</v>
      </c>
      <c r="I108" s="89">
        <v>15.553319430591788</v>
      </c>
      <c r="J108" s="90">
        <v>2.6673130533982645</v>
      </c>
      <c r="K108" s="73"/>
    </row>
    <row r="109" spans="2:11" ht="20.25" customHeight="1" x14ac:dyDescent="0.25">
      <c r="B109" s="86" t="s">
        <v>117</v>
      </c>
      <c r="C109" s="65">
        <v>5</v>
      </c>
      <c r="D109" s="87">
        <v>1.2484057727333081E-2</v>
      </c>
      <c r="E109" s="87">
        <v>0.34489973308812111</v>
      </c>
      <c r="F109" s="87">
        <v>0.2082408584100823</v>
      </c>
      <c r="G109" s="88">
        <v>11.454000000000001</v>
      </c>
      <c r="H109" s="89">
        <v>0.10023627360292771</v>
      </c>
      <c r="I109" s="89">
        <v>14.947734301036594</v>
      </c>
      <c r="J109" s="90">
        <v>2.5825739614367103</v>
      </c>
      <c r="K109" s="73"/>
    </row>
    <row r="110" spans="2:11" ht="20.25" customHeight="1" x14ac:dyDescent="0.25">
      <c r="B110" s="86" t="s">
        <v>117</v>
      </c>
      <c r="C110" s="65">
        <v>6</v>
      </c>
      <c r="D110" s="87">
        <v>1.3951522437996175E-2</v>
      </c>
      <c r="E110" s="87">
        <v>0.34769429257770407</v>
      </c>
      <c r="F110" s="87">
        <v>0.19200048079396842</v>
      </c>
      <c r="G110" s="88">
        <v>13.15075</v>
      </c>
      <c r="H110" s="89">
        <v>0.10570219154996295</v>
      </c>
      <c r="I110" s="89">
        <v>19.101896044386162</v>
      </c>
      <c r="J110" s="90">
        <v>2.3923172973203393</v>
      </c>
      <c r="K110" s="73"/>
    </row>
    <row r="111" spans="2:11" ht="20.25" customHeight="1" x14ac:dyDescent="0.25">
      <c r="B111" s="86" t="s">
        <v>117</v>
      </c>
      <c r="C111" s="65">
        <v>7</v>
      </c>
      <c r="D111" s="87">
        <v>1.4135952358110429E-2</v>
      </c>
      <c r="E111" s="87">
        <v>0.34796794306370898</v>
      </c>
      <c r="F111" s="87">
        <v>0.18376749312517385</v>
      </c>
      <c r="G111" s="88">
        <v>13.940999999999999</v>
      </c>
      <c r="H111" s="89">
        <v>5.6416545167368146E-2</v>
      </c>
      <c r="I111" s="89">
        <v>19.448663670697378</v>
      </c>
      <c r="J111" s="90">
        <v>2.2951914224510204</v>
      </c>
      <c r="K111" s="73"/>
    </row>
    <row r="112" spans="2:11" ht="20.25" customHeight="1" x14ac:dyDescent="0.25">
      <c r="B112" s="86" t="s">
        <v>117</v>
      </c>
      <c r="C112" s="65">
        <v>8</v>
      </c>
      <c r="D112" s="87">
        <v>1.4797694669955031E-2</v>
      </c>
      <c r="E112" s="87">
        <v>0.34956506161086465</v>
      </c>
      <c r="F112" s="87">
        <v>0.18221234443855902</v>
      </c>
      <c r="G112" s="88">
        <v>14.260000000000002</v>
      </c>
      <c r="H112" s="89">
        <v>9.610816537157274E-2</v>
      </c>
      <c r="I112" s="89">
        <v>22.362622660776402</v>
      </c>
      <c r="J112" s="90">
        <v>2.2649956472979507</v>
      </c>
      <c r="K112" s="73" t="s">
        <v>69</v>
      </c>
    </row>
    <row r="113" spans="2:11" ht="20.25" customHeight="1" x14ac:dyDescent="0.25">
      <c r="B113" s="84" t="s">
        <v>125</v>
      </c>
      <c r="C113" s="83"/>
      <c r="D113" s="84"/>
      <c r="E113" s="84"/>
      <c r="F113" s="84"/>
      <c r="G113" s="84"/>
      <c r="H113" s="84"/>
      <c r="I113" s="84"/>
      <c r="J113" s="84"/>
      <c r="K113" s="83"/>
    </row>
    <row r="114" spans="2:11" ht="20.25" customHeight="1" x14ac:dyDescent="0.25">
      <c r="B114" s="223" t="str">
        <f>C62</f>
        <v>80</v>
      </c>
      <c r="C114" s="54"/>
      <c r="D114" s="66">
        <f t="shared" ref="D114:J118" si="1">(SUMIFS(D$73:D$112,$B$73:$B$112,$B114,$C$73:$C$112,MAX($C$73:$C$112))/SUMIFS(D$73:D$112,$B$73:$B$112,$B114,$C$73:$C$112,MAX($C$73:$C$112)-1))-1</f>
        <v>9.4523823751191838E-2</v>
      </c>
      <c r="E114" s="66">
        <f t="shared" si="1"/>
        <v>-7.2544184937979317E-3</v>
      </c>
      <c r="F114" s="66">
        <f t="shared" si="1"/>
        <v>-3.9601932750422453E-2</v>
      </c>
      <c r="G114" s="66">
        <f t="shared" si="1"/>
        <v>4.4067096469616374E-2</v>
      </c>
      <c r="H114" s="66">
        <f t="shared" si="1"/>
        <v>-0.15274429785542532</v>
      </c>
      <c r="I114" s="66">
        <f t="shared" si="1"/>
        <v>7.103942897049853E-3</v>
      </c>
      <c r="J114" s="85">
        <f t="shared" si="1"/>
        <v>-2.4477682487873409E-2</v>
      </c>
      <c r="K114" s="55"/>
    </row>
    <row r="115" spans="2:11" ht="20.25" customHeight="1" x14ac:dyDescent="0.25">
      <c r="B115" s="42" t="str">
        <f>D62</f>
        <v>72</v>
      </c>
      <c r="C115" s="54"/>
      <c r="D115" s="66">
        <f t="shared" si="1"/>
        <v>0.22344787228920771</v>
      </c>
      <c r="E115" s="66">
        <f t="shared" si="1"/>
        <v>2.427313104382689E-2</v>
      </c>
      <c r="F115" s="66">
        <f t="shared" si="1"/>
        <v>2.4479621554422071E-2</v>
      </c>
      <c r="G115" s="66">
        <f t="shared" si="1"/>
        <v>0.126932384687374</v>
      </c>
      <c r="H115" s="66">
        <f t="shared" si="1"/>
        <v>9.0170060686068698E-2</v>
      </c>
      <c r="I115" s="66">
        <f>(SUMIFS(I$73:I$112,$B$73:$B$112,$B115,$C$73:$C$112,MAX($C$73:$C$112))/SUMIFS(I$73:I$112,$B$73:$B$112,$B115,$C$73:$C$112,MAX($C$73:$C$112)-1))-1</f>
        <v>0.23617952722648061</v>
      </c>
      <c r="J115" s="85">
        <f t="shared" si="1"/>
        <v>5.9245905025673284E-3</v>
      </c>
      <c r="K115" s="55"/>
    </row>
    <row r="116" spans="2:11" ht="20.25" customHeight="1" x14ac:dyDescent="0.25">
      <c r="B116" s="42" t="str">
        <f>E62</f>
        <v>87</v>
      </c>
      <c r="C116" s="54"/>
      <c r="D116" s="66">
        <f t="shared" si="1"/>
        <v>0.33982210564422966</v>
      </c>
      <c r="E116" s="66">
        <f t="shared" si="1"/>
        <v>-1.1711981486950185E-2</v>
      </c>
      <c r="F116" s="66">
        <f t="shared" si="1"/>
        <v>-3.2678232315933697E-2</v>
      </c>
      <c r="G116" s="66">
        <f t="shared" si="1"/>
        <v>3.1517940480583428E-2</v>
      </c>
      <c r="H116" s="66">
        <f t="shared" si="1"/>
        <v>0.48273029944454238</v>
      </c>
      <c r="I116" s="66">
        <f t="shared" si="1"/>
        <v>2.8693516651582929E-2</v>
      </c>
      <c r="J116" s="85">
        <f t="shared" si="1"/>
        <v>-1.033101841906725E-2</v>
      </c>
      <c r="K116" s="55"/>
    </row>
    <row r="117" spans="2:11" ht="20.25" customHeight="1" x14ac:dyDescent="0.25">
      <c r="B117" s="42" t="str">
        <f>F62</f>
        <v>595</v>
      </c>
      <c r="C117" s="54"/>
      <c r="D117" s="66">
        <f t="shared" si="1"/>
        <v>7.81092401736454E-2</v>
      </c>
      <c r="E117" s="66">
        <f t="shared" si="1"/>
        <v>1.001333626428158E-2</v>
      </c>
      <c r="F117" s="66">
        <f t="shared" si="1"/>
        <v>-9.0057255788781432E-2</v>
      </c>
      <c r="G117" s="66">
        <f t="shared" si="1"/>
        <v>7.2098361931442367E-2</v>
      </c>
      <c r="H117" s="66">
        <f t="shared" si="1"/>
        <v>-0.42332174379432641</v>
      </c>
      <c r="I117" s="66">
        <f t="shared" si="1"/>
        <v>0.23033859190483374</v>
      </c>
      <c r="J117" s="85">
        <f t="shared" si="1"/>
        <v>-4.5406464724722095E-2</v>
      </c>
      <c r="K117" s="55"/>
    </row>
    <row r="118" spans="2:11" ht="20.25" customHeight="1" x14ac:dyDescent="0.25">
      <c r="B118" s="42" t="str">
        <f>G62</f>
        <v>300</v>
      </c>
      <c r="C118" s="54"/>
      <c r="D118" s="66">
        <f t="shared" si="1"/>
        <v>4.6812715201670185E-2</v>
      </c>
      <c r="E118" s="66">
        <f t="shared" si="1"/>
        <v>4.5898439180740436E-3</v>
      </c>
      <c r="F118" s="66">
        <f t="shared" si="1"/>
        <v>-8.4625885686732127E-3</v>
      </c>
      <c r="G118" s="66">
        <f t="shared" si="1"/>
        <v>2.2882146187504615E-2</v>
      </c>
      <c r="H118" s="66">
        <f t="shared" si="1"/>
        <v>0.70354574330018704</v>
      </c>
      <c r="I118" s="66">
        <f t="shared" si="1"/>
        <v>0.149828237015039</v>
      </c>
      <c r="J118" s="85">
        <f t="shared" si="1"/>
        <v>-1.3156103171919287E-2</v>
      </c>
      <c r="K118" s="55"/>
    </row>
    <row r="119" spans="2:11" ht="20.25" customHeight="1" thickBot="1" x14ac:dyDescent="0.3"/>
    <row r="120" spans="2:11" ht="17.25" thickTop="1" x14ac:dyDescent="0.25">
      <c r="B120" s="25" t="s">
        <v>51</v>
      </c>
      <c r="C120" s="25"/>
      <c r="D120" s="25"/>
      <c r="E120" s="25"/>
      <c r="F120" s="171" t="s">
        <v>75</v>
      </c>
      <c r="G120" s="43"/>
      <c r="H120" s="25"/>
      <c r="I120" s="25"/>
    </row>
    <row r="121" spans="2:11" x14ac:dyDescent="0.25">
      <c r="B121" s="26" t="s">
        <v>33</v>
      </c>
      <c r="C121" s="26" t="s">
        <v>52</v>
      </c>
      <c r="D121" s="26"/>
      <c r="E121" s="26"/>
      <c r="F121" s="91" t="s">
        <v>76</v>
      </c>
      <c r="G121" s="44"/>
      <c r="H121" s="46" t="s">
        <v>79</v>
      </c>
      <c r="I121" s="46"/>
    </row>
    <row r="122" spans="2:11" x14ac:dyDescent="0.25">
      <c r="B122" s="26" t="s">
        <v>34</v>
      </c>
      <c r="C122" s="26" t="s">
        <v>53</v>
      </c>
      <c r="D122" s="26"/>
      <c r="E122" s="26"/>
      <c r="F122" s="91" t="s">
        <v>77</v>
      </c>
      <c r="G122" s="44"/>
      <c r="H122" s="46" t="s">
        <v>80</v>
      </c>
      <c r="I122" s="46"/>
    </row>
    <row r="123" spans="2:11" x14ac:dyDescent="0.25">
      <c r="B123" s="26" t="s">
        <v>4</v>
      </c>
      <c r="C123" s="26" t="s">
        <v>54</v>
      </c>
      <c r="D123" s="26"/>
      <c r="E123" s="26"/>
      <c r="F123" s="91" t="s">
        <v>78</v>
      </c>
      <c r="G123" s="44"/>
      <c r="H123" s="46" t="s">
        <v>81</v>
      </c>
      <c r="I123" s="46"/>
    </row>
    <row r="124" spans="2:11" x14ac:dyDescent="0.25">
      <c r="B124" s="26" t="s">
        <v>5</v>
      </c>
      <c r="C124" s="26" t="s">
        <v>55</v>
      </c>
      <c r="D124" s="26"/>
      <c r="E124" s="26"/>
      <c r="F124" s="91" t="s">
        <v>85</v>
      </c>
      <c r="G124" s="44"/>
      <c r="H124" s="46" t="s">
        <v>82</v>
      </c>
      <c r="I124" s="46"/>
    </row>
    <row r="125" spans="2:11" x14ac:dyDescent="0.25">
      <c r="B125" s="26" t="s">
        <v>56</v>
      </c>
      <c r="C125" s="26" t="s">
        <v>57</v>
      </c>
      <c r="D125" s="26"/>
      <c r="E125" s="26"/>
      <c r="F125" s="91" t="s">
        <v>86</v>
      </c>
      <c r="G125" s="44"/>
      <c r="H125" s="46" t="s">
        <v>83</v>
      </c>
      <c r="I125" s="46"/>
    </row>
    <row r="126" spans="2:11" ht="17.25" thickBot="1" x14ac:dyDescent="0.3">
      <c r="B126" s="27" t="s">
        <v>58</v>
      </c>
      <c r="C126" s="27" t="s">
        <v>59</v>
      </c>
      <c r="D126" s="27"/>
      <c r="E126" s="27"/>
      <c r="F126" s="92" t="s">
        <v>87</v>
      </c>
      <c r="G126" s="45"/>
      <c r="H126" s="47" t="s">
        <v>84</v>
      </c>
      <c r="I126" s="47"/>
    </row>
    <row r="127" spans="2:11" ht="17.25" thickTop="1" x14ac:dyDescent="0.25"/>
    <row r="128" spans="2:11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12">
    <cfRule type="expression" dxfId="46" priority="10">
      <formula>$B73&lt;&gt;$B74</formula>
    </cfRule>
  </conditionalFormatting>
  <conditionalFormatting sqref="C63:K63">
    <cfRule type="containsText" dxfId="45" priority="11" operator="containsText" text="F">
      <formula>NOT(ISERROR(SEARCH("F",C63)))</formula>
    </cfRule>
    <cfRule type="containsText" dxfId="44" priority="12" operator="containsText" text="D">
      <formula>NOT(ISERROR(SEARCH("D",C63)))</formula>
    </cfRule>
    <cfRule type="containsText" dxfId="43" priority="13" operator="containsText" text="S">
      <formula>NOT(ISERROR(SEARCH("S",C63)))</formula>
    </cfRule>
    <cfRule type="containsText" dxfId="42" priority="14" operator="containsText" text="A">
      <formula>NOT(ISERROR(SEARCH("A",C63)))</formula>
    </cfRule>
  </conditionalFormatting>
  <conditionalFormatting sqref="D50:K50 D52:K53 D54:D59 D60:K61 D70:K70 D113:K113 K114:K118">
    <cfRule type="containsText" dxfId="41" priority="69" operator="containsText" text="악화">
      <formula>NOT(ISERROR(SEARCH("악화",D50)))</formula>
    </cfRule>
  </conditionalFormatting>
  <conditionalFormatting sqref="D50:K50 D52:K53 D60:K61 D70:K70 D113:K113 K114:K118 D54:D59">
    <cfRule type="containsText" dxfId="40" priority="68" operator="containsText" text="개선">
      <formula>NOT(ISERROR(SEARCH("개선",D50)))</formula>
    </cfRule>
  </conditionalFormatting>
  <conditionalFormatting sqref="G4:G5">
    <cfRule type="containsText" dxfId="39" priority="8" operator="containsText" text="S">
      <formula>NOT(ISERROR(SEARCH("S",G4)))</formula>
    </cfRule>
    <cfRule type="containsText" dxfId="38" priority="9" operator="containsText" text="A">
      <formula>NOT(ISERROR(SEARCH("A",G4)))</formula>
    </cfRule>
  </conditionalFormatting>
  <conditionalFormatting sqref="G5">
    <cfRule type="containsText" dxfId="37" priority="6" operator="containsText" text="F">
      <formula>NOT(ISERROR(SEARCH("F",G5)))</formula>
    </cfRule>
    <cfRule type="containsText" dxfId="36" priority="7" operator="containsText" text="D">
      <formula>NOT(ISERROR(SEARCH("D",G5)))</formula>
    </cfRule>
  </conditionalFormatting>
  <conditionalFormatting sqref="K1:K19 J20">
    <cfRule type="containsText" dxfId="35" priority="1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2:K26 K28:K62 K64:K1048576">
    <cfRule type="containsText" dxfId="31" priority="21" operator="containsText" text="D">
      <formula>NOT(ISERROR(SEARCH("D",K22)))</formula>
    </cfRule>
    <cfRule type="containsText" dxfId="30" priority="22" operator="containsText" text="F">
      <formula>NOT(ISERROR(SEARCH("F",K22)))</formula>
    </cfRule>
    <cfRule type="containsText" dxfId="29" priority="23" operator="containsText" text="S">
      <formula>NOT(ISERROR(SEARCH("S",K22)))</formula>
    </cfRule>
    <cfRule type="containsText" dxfId="28" priority="24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D114:J118</xm:sqref>
        </x14:conditionalFormatting>
        <x14:conditionalFormatting xmlns:xm="http://schemas.microsoft.com/office/excel/2006/main">
          <x14:cfRule type="iconSet" priority="5" id="{930CB6AA-C6AC-4856-8038-9055BCC614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 x14ac:dyDescent="0.25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1" t="s">
        <v>155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7" t="s">
        <v>38</v>
      </c>
      <c r="B4" s="137" t="s">
        <v>141</v>
      </c>
      <c r="C4" s="137" t="s">
        <v>1</v>
      </c>
      <c r="D4" s="137" t="s">
        <v>10</v>
      </c>
      <c r="E4" s="138" t="s">
        <v>140</v>
      </c>
      <c r="F4" s="124" t="s">
        <v>45</v>
      </c>
      <c r="G4" s="148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88</v>
      </c>
      <c r="AZ4" s="97" t="s">
        <v>65</v>
      </c>
      <c r="BA4" s="97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88</v>
      </c>
      <c r="BH4" t="s">
        <v>134</v>
      </c>
      <c r="BI4" t="s">
        <v>135</v>
      </c>
      <c r="BJ4" t="s">
        <v>88</v>
      </c>
      <c r="BL4" t="s">
        <v>136</v>
      </c>
      <c r="BM4" t="s">
        <v>137</v>
      </c>
      <c r="BN4" t="s">
        <v>138</v>
      </c>
    </row>
    <row r="5" spans="1:66" x14ac:dyDescent="0.25">
      <c r="A5" s="142" t="str">
        <f>W5</f>
        <v>선진여객</v>
      </c>
      <c r="B5" s="142" t="str">
        <f>V5</f>
        <v>300</v>
      </c>
      <c r="C5" s="143" t="str">
        <f>Y5</f>
        <v>73아1099</v>
      </c>
      <c r="D5" s="131" t="str">
        <f>Z5</f>
        <v>중형</v>
      </c>
      <c r="E5" s="127" t="str">
        <f>AZ5</f>
        <v>F</v>
      </c>
      <c r="F5" s="150">
        <f>G5/H5</f>
        <v>0.73677419354838702</v>
      </c>
      <c r="G5" s="151">
        <f>AE5</f>
        <v>2.2839999999999998</v>
      </c>
      <c r="H5" s="152">
        <f>AF5</f>
        <v>3.1</v>
      </c>
      <c r="I5" s="153">
        <f>AC5</f>
        <v>6705.1589999999997</v>
      </c>
      <c r="J5" s="154">
        <f>AI5/AH5</f>
        <v>1.9142652912895453E-2</v>
      </c>
      <c r="K5" s="154">
        <f>AJ5/AH5</f>
        <v>0.35184781472693955</v>
      </c>
      <c r="L5" s="154">
        <f>AK5/AC5</f>
        <v>0.19268745155782288</v>
      </c>
      <c r="M5" s="155">
        <f>AG5</f>
        <v>15.163</v>
      </c>
      <c r="N5" s="156">
        <f>IF(AW5=0,AT5,"속도계이상")</f>
        <v>0.06</v>
      </c>
      <c r="O5" s="156">
        <f>IF(AW5=0,AU5,"속도계이상")</f>
        <v>22.49</v>
      </c>
      <c r="P5" s="157">
        <f>AQ5/60</f>
        <v>1.7849999999999999</v>
      </c>
      <c r="Q5" s="158">
        <f>AN5</f>
        <v>89</v>
      </c>
      <c r="R5" s="159">
        <f>AC5/(AH5-AI5-AJ5)</f>
        <v>26.777691438022416</v>
      </c>
      <c r="S5" s="144">
        <f>IF(AW5=0,AL5,"속도계이상")</f>
        <v>4</v>
      </c>
      <c r="T5" s="144">
        <f>IF(AW5=0,AM5,"속도계이상")</f>
        <v>1508</v>
      </c>
      <c r="U5" t="s">
        <v>116</v>
      </c>
      <c r="V5" s="5" t="s">
        <v>117</v>
      </c>
      <c r="W5" t="s">
        <v>116</v>
      </c>
      <c r="X5" s="5" t="s">
        <v>117</v>
      </c>
      <c r="Y5" t="s">
        <v>197</v>
      </c>
      <c r="Z5" t="s">
        <v>198</v>
      </c>
      <c r="AA5" t="s">
        <v>48</v>
      </c>
      <c r="AB5">
        <v>516</v>
      </c>
      <c r="AC5" s="1">
        <v>6705.1589999999997</v>
      </c>
      <c r="AD5" s="1">
        <v>2936.1550000000002</v>
      </c>
      <c r="AE5" s="28">
        <v>2.2839999999999998</v>
      </c>
      <c r="AF5">
        <v>3.1</v>
      </c>
      <c r="AG5">
        <v>15.163</v>
      </c>
      <c r="AH5">
        <v>398.08766500000002</v>
      </c>
      <c r="AI5">
        <v>7.6204539999999996</v>
      </c>
      <c r="AJ5">
        <v>140.06627499999999</v>
      </c>
      <c r="AK5">
        <v>1292</v>
      </c>
      <c r="AL5">
        <v>4</v>
      </c>
      <c r="AM5">
        <v>1508</v>
      </c>
      <c r="AN5">
        <v>89</v>
      </c>
      <c r="AO5">
        <v>16.843423000000001</v>
      </c>
      <c r="AP5">
        <v>5057</v>
      </c>
      <c r="AQ5">
        <v>107.1</v>
      </c>
      <c r="AR5">
        <v>38</v>
      </c>
      <c r="AS5">
        <v>10908</v>
      </c>
      <c r="AT5">
        <v>0.06</v>
      </c>
      <c r="AU5">
        <v>22.49</v>
      </c>
      <c r="AV5">
        <v>51733</v>
      </c>
      <c r="AW5">
        <v>0</v>
      </c>
      <c r="AX5" s="29">
        <v>0.63</v>
      </c>
      <c r="AY5">
        <v>0.73677419354838702</v>
      </c>
      <c r="AZ5" t="s">
        <v>69</v>
      </c>
      <c r="BA5" t="s">
        <v>199</v>
      </c>
      <c r="BB5">
        <v>2</v>
      </c>
      <c r="BC5" t="s">
        <v>201</v>
      </c>
      <c r="BD5">
        <v>15</v>
      </c>
      <c r="BE5">
        <v>22890.875</v>
      </c>
      <c r="BF5">
        <v>0.29291842273394963</v>
      </c>
      <c r="BG5">
        <v>0.21581473468527126</v>
      </c>
      <c r="BH5">
        <v>268634.00799999997</v>
      </c>
      <c r="BI5">
        <v>2.496020161378823E-2</v>
      </c>
      <c r="BJ5">
        <v>1.8390032414803973E-2</v>
      </c>
      <c r="BK5">
        <v>1</v>
      </c>
      <c r="BL5" t="s">
        <v>69</v>
      </c>
      <c r="BM5">
        <v>0</v>
      </c>
      <c r="BN5" t="s">
        <v>581</v>
      </c>
    </row>
    <row r="6" spans="1:66" x14ac:dyDescent="0.25">
      <c r="A6" s="139" t="str">
        <f t="shared" ref="A6:A7" si="0">W6</f>
        <v>선진여객</v>
      </c>
      <c r="B6" s="139" t="str">
        <f t="shared" ref="B6:B7" si="1">V6</f>
        <v>300</v>
      </c>
      <c r="C6" s="140" t="str">
        <f t="shared" ref="C6:C7" si="2">Y6</f>
        <v>73아1100</v>
      </c>
      <c r="D6" s="114" t="str">
        <f t="shared" ref="D6:D7" si="3">Z6</f>
        <v>중형</v>
      </c>
      <c r="E6" s="110" t="str">
        <f>AZ6</f>
        <v>F</v>
      </c>
      <c r="F6" s="160">
        <f>G6/H6</f>
        <v>0.69709677419354843</v>
      </c>
      <c r="G6" s="161">
        <f>AE6</f>
        <v>2.161</v>
      </c>
      <c r="H6" s="162">
        <f>AF6</f>
        <v>3.1</v>
      </c>
      <c r="I6" s="163">
        <f t="shared" ref="I6:I7" si="4">AC6</f>
        <v>4879.4840000000004</v>
      </c>
      <c r="J6" s="164">
        <f t="shared" ref="J6:J7" si="5">AI6/AH6</f>
        <v>1.61239006516667E-2</v>
      </c>
      <c r="K6" s="164">
        <f t="shared" ref="K6:K7" si="6">AJ6/AH6</f>
        <v>0.35173480405253399</v>
      </c>
      <c r="L6" s="164">
        <f t="shared" ref="L6:L7" si="7">AK6/AC6</f>
        <v>0.17583826486571119</v>
      </c>
      <c r="M6" s="165">
        <f t="shared" ref="M6:M7" si="8">AG6</f>
        <v>14.427</v>
      </c>
      <c r="N6" s="166">
        <f t="shared" ref="N6:N7" si="9">IF(AW6=0,AT6,"속도계이상")</f>
        <v>0.10199999999999999</v>
      </c>
      <c r="O6" s="166">
        <f t="shared" ref="O6:O7" si="10">IF(AW6=0,AU6,"속도계이상")</f>
        <v>23.588999999999999</v>
      </c>
      <c r="P6" s="167">
        <f t="shared" ref="P6:P7" si="11">AQ6/60</f>
        <v>0</v>
      </c>
      <c r="Q6" s="168">
        <f t="shared" ref="Q6:Q7" si="12">AN6</f>
        <v>85</v>
      </c>
      <c r="R6" s="169">
        <f t="shared" ref="R6:R7" si="13">AC6/(AH6-AI6-AJ6)</f>
        <v>23.744697267864229</v>
      </c>
      <c r="S6" s="141">
        <f t="shared" ref="S6:S7" si="14">IF(AW6=0,AL6,"속도계이상")</f>
        <v>5</v>
      </c>
      <c r="T6" s="141">
        <f t="shared" ref="T6:T7" si="15">IF(AW6=0,AM6,"속도계이상")</f>
        <v>1151</v>
      </c>
      <c r="U6" t="s">
        <v>116</v>
      </c>
      <c r="V6" s="5" t="s">
        <v>117</v>
      </c>
      <c r="W6" t="s">
        <v>116</v>
      </c>
      <c r="X6" s="5" t="s">
        <v>117</v>
      </c>
      <c r="Y6" t="s">
        <v>200</v>
      </c>
      <c r="Z6" t="s">
        <v>198</v>
      </c>
      <c r="AA6" t="s">
        <v>48</v>
      </c>
      <c r="AB6">
        <v>516</v>
      </c>
      <c r="AC6" s="1">
        <v>4879.4840000000004</v>
      </c>
      <c r="AD6" s="1">
        <v>2257.7930000000001</v>
      </c>
      <c r="AE6" s="28">
        <v>2.161</v>
      </c>
      <c r="AF6">
        <v>3.1</v>
      </c>
      <c r="AG6">
        <v>14.427</v>
      </c>
      <c r="AH6">
        <v>325.082132</v>
      </c>
      <c r="AI6">
        <v>5.2415919999999998</v>
      </c>
      <c r="AJ6">
        <v>114.34269999999999</v>
      </c>
      <c r="AK6">
        <v>858</v>
      </c>
      <c r="AL6">
        <v>5</v>
      </c>
      <c r="AM6">
        <v>1151</v>
      </c>
      <c r="AN6">
        <v>85</v>
      </c>
      <c r="AO6">
        <v>15.010002999999999</v>
      </c>
      <c r="AP6">
        <v>1565.5</v>
      </c>
      <c r="AQ6">
        <v>0</v>
      </c>
      <c r="AR6">
        <v>19</v>
      </c>
      <c r="AS6">
        <v>4763</v>
      </c>
      <c r="AT6">
        <v>0.10199999999999999</v>
      </c>
      <c r="AU6">
        <v>23.588999999999999</v>
      </c>
      <c r="AV6">
        <v>43369</v>
      </c>
      <c r="AW6">
        <v>0</v>
      </c>
      <c r="AX6" s="29">
        <v>0.65</v>
      </c>
      <c r="AY6">
        <v>0.69709677419354843</v>
      </c>
      <c r="AZ6" t="s">
        <v>69</v>
      </c>
      <c r="BA6" t="s">
        <v>199</v>
      </c>
      <c r="BB6">
        <v>3</v>
      </c>
      <c r="BC6" t="s">
        <v>557</v>
      </c>
      <c r="BD6">
        <v>13</v>
      </c>
      <c r="BE6">
        <v>22890.875</v>
      </c>
      <c r="BF6">
        <v>0.21316284327270146</v>
      </c>
      <c r="BG6">
        <v>0.14859513042332512</v>
      </c>
      <c r="BH6">
        <v>268634.00799999997</v>
      </c>
      <c r="BI6">
        <v>1.8164059109001571E-2</v>
      </c>
      <c r="BJ6">
        <v>1.2662107011145935E-2</v>
      </c>
      <c r="BK6">
        <v>1</v>
      </c>
      <c r="BL6" t="s">
        <v>69</v>
      </c>
      <c r="BM6">
        <v>0</v>
      </c>
      <c r="BN6" t="s">
        <v>581</v>
      </c>
    </row>
    <row r="7" spans="1:66" x14ac:dyDescent="0.25">
      <c r="A7" s="142" t="str">
        <f t="shared" si="0"/>
        <v>선진여객</v>
      </c>
      <c r="B7" s="142" t="str">
        <f t="shared" si="1"/>
        <v>300</v>
      </c>
      <c r="C7" s="143" t="str">
        <f t="shared" si="2"/>
        <v>78바1136</v>
      </c>
      <c r="D7" s="131" t="str">
        <f t="shared" si="3"/>
        <v>중형</v>
      </c>
      <c r="E7" s="127" t="str">
        <f t="shared" ref="E7:E45" si="16">AZ7</f>
        <v>F</v>
      </c>
      <c r="F7" s="150">
        <f t="shared" ref="F7:F45" si="17">G7/H7</f>
        <v>0.68562499999999993</v>
      </c>
      <c r="G7" s="151">
        <f t="shared" ref="G7:G45" si="18">AE7</f>
        <v>2.194</v>
      </c>
      <c r="H7" s="152">
        <f t="shared" ref="H7:H45" si="19">AF7</f>
        <v>3.2</v>
      </c>
      <c r="I7" s="153">
        <f t="shared" si="4"/>
        <v>5563.2879999999996</v>
      </c>
      <c r="J7" s="154">
        <f t="shared" si="5"/>
        <v>7.6558349752173785E-3</v>
      </c>
      <c r="K7" s="154">
        <f t="shared" si="6"/>
        <v>0.35102437372193407</v>
      </c>
      <c r="L7" s="154">
        <f t="shared" si="7"/>
        <v>0.22091252511104945</v>
      </c>
      <c r="M7" s="155">
        <f t="shared" si="8"/>
        <v>12.353999999999999</v>
      </c>
      <c r="N7" s="156">
        <f t="shared" si="9"/>
        <v>0.19800000000000001</v>
      </c>
      <c r="O7" s="156">
        <f t="shared" si="10"/>
        <v>27.466000000000001</v>
      </c>
      <c r="P7" s="157">
        <f t="shared" si="11"/>
        <v>0.11833333333333333</v>
      </c>
      <c r="Q7" s="158">
        <f t="shared" si="12"/>
        <v>84</v>
      </c>
      <c r="R7" s="159">
        <f t="shared" si="13"/>
        <v>24.407213990075192</v>
      </c>
      <c r="S7" s="144">
        <f t="shared" si="14"/>
        <v>11</v>
      </c>
      <c r="T7" s="144">
        <f t="shared" si="15"/>
        <v>1528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202</v>
      </c>
      <c r="Z7" s="4" t="s">
        <v>198</v>
      </c>
      <c r="AA7" s="4" t="s">
        <v>48</v>
      </c>
      <c r="AB7" s="4">
        <v>516</v>
      </c>
      <c r="AC7" s="4">
        <v>5563.2879999999996</v>
      </c>
      <c r="AD7" s="4">
        <v>2535.3009999999999</v>
      </c>
      <c r="AE7" s="4">
        <v>2.194</v>
      </c>
      <c r="AF7" s="4">
        <v>3.2</v>
      </c>
      <c r="AG7" s="4">
        <v>12.353999999999999</v>
      </c>
      <c r="AH7" s="4">
        <v>355.41740499999997</v>
      </c>
      <c r="AI7" s="4">
        <v>2.7210169999999998</v>
      </c>
      <c r="AJ7" s="4">
        <v>124.760172</v>
      </c>
      <c r="AK7" s="4">
        <v>1229</v>
      </c>
      <c r="AL7" s="4">
        <v>11</v>
      </c>
      <c r="AM7" s="4">
        <v>1528</v>
      </c>
      <c r="AN7" s="4">
        <v>84</v>
      </c>
      <c r="AO7" s="4">
        <v>15.652829000000001</v>
      </c>
      <c r="AP7" s="4">
        <v>677.8</v>
      </c>
      <c r="AQ7" s="4">
        <v>7.1</v>
      </c>
      <c r="AR7" s="4">
        <v>1</v>
      </c>
      <c r="AS7" s="4">
        <v>1693</v>
      </c>
      <c r="AT7" s="4">
        <v>0.19800000000000001</v>
      </c>
      <c r="AU7" s="4">
        <v>27.466000000000001</v>
      </c>
      <c r="AV7" s="4">
        <v>44581</v>
      </c>
      <c r="AW7" s="4">
        <v>0</v>
      </c>
      <c r="AX7" s="30">
        <v>0.57999999999999996</v>
      </c>
      <c r="AY7">
        <v>0.68562499999999993</v>
      </c>
      <c r="AZ7" t="s">
        <v>69</v>
      </c>
      <c r="BA7" t="s">
        <v>199</v>
      </c>
      <c r="BB7">
        <v>4</v>
      </c>
      <c r="BC7" t="s">
        <v>621</v>
      </c>
      <c r="BD7">
        <v>10</v>
      </c>
      <c r="BE7">
        <v>22890.875</v>
      </c>
      <c r="BF7">
        <v>0.24303518323349368</v>
      </c>
      <c r="BG7">
        <v>0.16663099750446408</v>
      </c>
      <c r="BH7">
        <v>268634.00799999997</v>
      </c>
      <c r="BI7">
        <v>2.0709544712596478E-2</v>
      </c>
      <c r="BJ7">
        <v>1.4198981593573958E-2</v>
      </c>
      <c r="BK7">
        <v>1</v>
      </c>
      <c r="BL7" t="s">
        <v>69</v>
      </c>
      <c r="BM7">
        <v>0</v>
      </c>
      <c r="BN7" t="s">
        <v>581</v>
      </c>
    </row>
    <row r="8" spans="1:66" x14ac:dyDescent="0.25">
      <c r="A8" s="139" t="str">
        <f t="shared" ref="A8:A45" si="20">W8</f>
        <v>선진여객</v>
      </c>
      <c r="B8" s="139" t="str">
        <f t="shared" ref="B8:B45" si="21">V8</f>
        <v>300</v>
      </c>
      <c r="C8" s="140" t="str">
        <f t="shared" ref="C8:C45" si="22">Y8</f>
        <v>78바1195</v>
      </c>
      <c r="D8" s="114" t="str">
        <f t="shared" ref="D8:D45" si="23">Z8</f>
        <v>중형</v>
      </c>
      <c r="E8" s="110" t="str">
        <f t="shared" si="16"/>
        <v>F</v>
      </c>
      <c r="F8" s="160">
        <f t="shared" si="17"/>
        <v>0.75499999999999989</v>
      </c>
      <c r="G8" s="161">
        <f t="shared" si="18"/>
        <v>2.4159999999999999</v>
      </c>
      <c r="H8" s="162">
        <f t="shared" si="19"/>
        <v>3.2</v>
      </c>
      <c r="I8" s="163">
        <f t="shared" ref="I8:I45" si="24">AC8</f>
        <v>5742.9440000000004</v>
      </c>
      <c r="J8" s="164">
        <f t="shared" ref="J8:J45" si="25">AI8/AH8</f>
        <v>1.5933628624360211E-2</v>
      </c>
      <c r="K8" s="164">
        <f t="shared" ref="K8:K45" si="26">AJ8/AH8</f>
        <v>0.34314812357876284</v>
      </c>
      <c r="L8" s="164">
        <f t="shared" ref="L8:L45" si="27">AK8/AC8</f>
        <v>0.13790836198298292</v>
      </c>
      <c r="M8" s="165">
        <f t="shared" ref="M8:M45" si="28">AG8</f>
        <v>15.096</v>
      </c>
      <c r="N8" s="166">
        <f t="shared" ref="N8:N45" si="29">IF(AW8=0,AT8,"속도계이상")</f>
        <v>3.5000000000000003E-2</v>
      </c>
      <c r="O8" s="166">
        <f t="shared" ref="O8:O45" si="30">IF(AW8=0,AU8,"속도계이상")</f>
        <v>16.228999999999999</v>
      </c>
      <c r="P8" s="167">
        <f t="shared" ref="P8:P45" si="31">AQ8/60</f>
        <v>0</v>
      </c>
      <c r="Q8" s="168">
        <f t="shared" ref="Q8:Q45" si="32">AN8</f>
        <v>77</v>
      </c>
      <c r="R8" s="169">
        <f t="shared" ref="R8:R45" si="33">AC8/(AH8-AI8-AJ8)</f>
        <v>26.960056659954034</v>
      </c>
      <c r="S8" s="141">
        <f t="shared" ref="S8:S45" si="34">IF(AW8=0,AL8,"속도계이상")</f>
        <v>2</v>
      </c>
      <c r="T8" s="141">
        <f t="shared" ref="T8:T45" si="35">IF(AW8=0,AM8,"속도계이상")</f>
        <v>932</v>
      </c>
      <c r="U8" t="s">
        <v>116</v>
      </c>
      <c r="V8" s="5" t="s">
        <v>117</v>
      </c>
      <c r="W8" t="s">
        <v>116</v>
      </c>
      <c r="X8" s="5" t="s">
        <v>117</v>
      </c>
      <c r="Y8" t="s">
        <v>204</v>
      </c>
      <c r="Z8" t="s">
        <v>198</v>
      </c>
      <c r="AA8" t="s">
        <v>48</v>
      </c>
      <c r="AB8">
        <v>516</v>
      </c>
      <c r="AC8" s="1">
        <v>5742.9440000000004</v>
      </c>
      <c r="AD8" s="1">
        <v>2377.1170000000002</v>
      </c>
      <c r="AE8" s="28">
        <v>2.4159999999999999</v>
      </c>
      <c r="AF8">
        <v>3.2</v>
      </c>
      <c r="AG8">
        <v>15.096</v>
      </c>
      <c r="AH8">
        <v>332.36183199999999</v>
      </c>
      <c r="AI8">
        <v>5.2957299999999998</v>
      </c>
      <c r="AJ8">
        <v>114.049339</v>
      </c>
      <c r="AK8">
        <v>792</v>
      </c>
      <c r="AL8">
        <v>2</v>
      </c>
      <c r="AM8">
        <v>932</v>
      </c>
      <c r="AN8">
        <v>77</v>
      </c>
      <c r="AO8">
        <v>17.279191999999998</v>
      </c>
      <c r="AP8">
        <v>2694.9</v>
      </c>
      <c r="AQ8">
        <v>0</v>
      </c>
      <c r="AR8">
        <v>20</v>
      </c>
      <c r="AS8">
        <v>4970</v>
      </c>
      <c r="AT8">
        <v>3.5000000000000003E-2</v>
      </c>
      <c r="AU8">
        <v>16.228999999999999</v>
      </c>
      <c r="AV8">
        <v>50245</v>
      </c>
      <c r="AW8">
        <v>0</v>
      </c>
      <c r="AX8" s="29">
        <v>0.66</v>
      </c>
      <c r="AY8">
        <v>0.75499999999999989</v>
      </c>
      <c r="AZ8" t="s">
        <v>69</v>
      </c>
      <c r="BA8" t="s">
        <v>199</v>
      </c>
      <c r="BB8">
        <v>1</v>
      </c>
      <c r="BC8" t="s">
        <v>203</v>
      </c>
      <c r="BD8">
        <v>10</v>
      </c>
      <c r="BE8">
        <v>22890.875</v>
      </c>
      <c r="BF8">
        <v>0.25088355075985519</v>
      </c>
      <c r="BG8">
        <v>0.18941708082369063</v>
      </c>
      <c r="BH8">
        <v>268634.00799999997</v>
      </c>
      <c r="BI8">
        <v>2.1378320796970728E-2</v>
      </c>
      <c r="BJ8">
        <v>1.6140632201712898E-2</v>
      </c>
      <c r="BK8">
        <v>1</v>
      </c>
      <c r="BL8" t="s">
        <v>69</v>
      </c>
      <c r="BM8">
        <v>0</v>
      </c>
      <c r="BN8" t="s">
        <v>581</v>
      </c>
    </row>
    <row r="9" spans="1:66" x14ac:dyDescent="0.25">
      <c r="A9" s="142" t="str">
        <f t="shared" si="20"/>
        <v>선진여객</v>
      </c>
      <c r="B9" s="142" t="str">
        <f t="shared" si="21"/>
        <v>595</v>
      </c>
      <c r="C9" s="143" t="str">
        <f t="shared" si="22"/>
        <v>73아1093</v>
      </c>
      <c r="D9" s="131" t="str">
        <f t="shared" si="23"/>
        <v>중형</v>
      </c>
      <c r="E9" s="127" t="str">
        <f t="shared" si="16"/>
        <v>F</v>
      </c>
      <c r="F9" s="150">
        <f t="shared" si="17"/>
        <v>0.78428571428571436</v>
      </c>
      <c r="G9" s="151">
        <f t="shared" si="18"/>
        <v>2.1960000000000002</v>
      </c>
      <c r="H9" s="152">
        <f t="shared" si="19"/>
        <v>2.8</v>
      </c>
      <c r="I9" s="153">
        <f t="shared" si="24"/>
        <v>5458.8389999999999</v>
      </c>
      <c r="J9" s="154">
        <f t="shared" si="25"/>
        <v>1.3644141872628033E-2</v>
      </c>
      <c r="K9" s="154">
        <f t="shared" si="26"/>
        <v>0.30148549735961422</v>
      </c>
      <c r="L9" s="154">
        <f t="shared" si="27"/>
        <v>0.13299531273957704</v>
      </c>
      <c r="M9" s="155">
        <f t="shared" si="28"/>
        <v>8.82</v>
      </c>
      <c r="N9" s="156">
        <f t="shared" si="29"/>
        <v>0</v>
      </c>
      <c r="O9" s="156">
        <f t="shared" si="30"/>
        <v>2.198</v>
      </c>
      <c r="P9" s="157">
        <f t="shared" si="31"/>
        <v>0</v>
      </c>
      <c r="Q9" s="158">
        <f t="shared" si="32"/>
        <v>67</v>
      </c>
      <c r="R9" s="159">
        <f t="shared" si="33"/>
        <v>21.054977513785637</v>
      </c>
      <c r="S9" s="144">
        <f t="shared" si="34"/>
        <v>0</v>
      </c>
      <c r="T9" s="144">
        <f t="shared" si="35"/>
        <v>120</v>
      </c>
      <c r="U9" t="s">
        <v>116</v>
      </c>
      <c r="V9" s="5" t="s">
        <v>118</v>
      </c>
      <c r="W9" t="s">
        <v>116</v>
      </c>
      <c r="X9" s="5" t="s">
        <v>118</v>
      </c>
      <c r="Y9" t="s">
        <v>205</v>
      </c>
      <c r="Z9" t="s">
        <v>198</v>
      </c>
      <c r="AA9" t="s">
        <v>48</v>
      </c>
      <c r="AB9">
        <v>516</v>
      </c>
      <c r="AC9" s="1">
        <v>5458.8389999999999</v>
      </c>
      <c r="AD9" s="1">
        <v>2485.4720000000002</v>
      </c>
      <c r="AE9" s="28">
        <v>2.1960000000000002</v>
      </c>
      <c r="AF9">
        <v>2.8</v>
      </c>
      <c r="AG9">
        <v>8.82</v>
      </c>
      <c r="AH9">
        <v>378.56209999999999</v>
      </c>
      <c r="AI9">
        <v>5.1651550000000004</v>
      </c>
      <c r="AJ9">
        <v>114.130983</v>
      </c>
      <c r="AK9">
        <v>726</v>
      </c>
      <c r="AL9">
        <v>0</v>
      </c>
      <c r="AM9">
        <v>120</v>
      </c>
      <c r="AN9">
        <v>67</v>
      </c>
      <c r="AO9">
        <v>14.419930000000001</v>
      </c>
      <c r="AP9">
        <v>92.6</v>
      </c>
      <c r="AQ9">
        <v>0</v>
      </c>
      <c r="AR9">
        <v>8</v>
      </c>
      <c r="AS9">
        <v>3354</v>
      </c>
      <c r="AT9">
        <v>0</v>
      </c>
      <c r="AU9">
        <v>2.198</v>
      </c>
      <c r="AV9">
        <v>44552</v>
      </c>
      <c r="AW9">
        <v>0</v>
      </c>
      <c r="AX9" s="29">
        <v>0.55000000000000004</v>
      </c>
      <c r="AY9">
        <v>0.78428571428571436</v>
      </c>
      <c r="AZ9" t="s">
        <v>69</v>
      </c>
      <c r="BA9" t="s">
        <v>206</v>
      </c>
      <c r="BB9">
        <v>2</v>
      </c>
      <c r="BC9" t="s">
        <v>622</v>
      </c>
      <c r="BD9">
        <v>6</v>
      </c>
      <c r="BE9">
        <v>17026.274000000001</v>
      </c>
      <c r="BF9">
        <v>0.3206126601745044</v>
      </c>
      <c r="BG9">
        <v>0.25145192919400422</v>
      </c>
      <c r="BH9">
        <v>268634.00799999997</v>
      </c>
      <c r="BI9">
        <v>2.0320729458795851E-2</v>
      </c>
      <c r="BJ9">
        <v>1.5937257818398463E-2</v>
      </c>
      <c r="BK9">
        <v>1</v>
      </c>
      <c r="BL9" t="s">
        <v>66</v>
      </c>
      <c r="BM9">
        <v>-1</v>
      </c>
      <c r="BN9" t="s">
        <v>579</v>
      </c>
    </row>
    <row r="10" spans="1:66" x14ac:dyDescent="0.25">
      <c r="A10" s="139" t="str">
        <f t="shared" si="20"/>
        <v>선진여객</v>
      </c>
      <c r="B10" s="139" t="str">
        <f t="shared" si="21"/>
        <v>595</v>
      </c>
      <c r="C10" s="140" t="str">
        <f t="shared" si="22"/>
        <v>73아1094</v>
      </c>
      <c r="D10" s="114" t="str">
        <f t="shared" si="23"/>
        <v>중형</v>
      </c>
      <c r="E10" s="110" t="str">
        <f t="shared" si="16"/>
        <v>F</v>
      </c>
      <c r="F10" s="160">
        <f t="shared" si="17"/>
        <v>0.73392857142857149</v>
      </c>
      <c r="G10" s="161">
        <f t="shared" si="18"/>
        <v>2.0550000000000002</v>
      </c>
      <c r="H10" s="162">
        <f t="shared" si="19"/>
        <v>2.8</v>
      </c>
      <c r="I10" s="163">
        <f t="shared" si="24"/>
        <v>5779.4210000000003</v>
      </c>
      <c r="J10" s="164">
        <f t="shared" si="25"/>
        <v>1.0884931432674641E-2</v>
      </c>
      <c r="K10" s="164">
        <f t="shared" si="26"/>
        <v>0.3114595399747444</v>
      </c>
      <c r="L10" s="164">
        <f t="shared" si="27"/>
        <v>0.11229498595101481</v>
      </c>
      <c r="M10" s="165">
        <f t="shared" si="28"/>
        <v>10.028</v>
      </c>
      <c r="N10" s="166">
        <f t="shared" si="29"/>
        <v>3.5000000000000003E-2</v>
      </c>
      <c r="O10" s="166">
        <f t="shared" si="30"/>
        <v>10.555</v>
      </c>
      <c r="P10" s="167">
        <f t="shared" si="31"/>
        <v>0</v>
      </c>
      <c r="Q10" s="168">
        <f t="shared" si="32"/>
        <v>75</v>
      </c>
      <c r="R10" s="169">
        <f t="shared" si="33"/>
        <v>21.603663406398351</v>
      </c>
      <c r="S10" s="141">
        <f t="shared" si="34"/>
        <v>2</v>
      </c>
      <c r="T10" s="141">
        <f t="shared" si="35"/>
        <v>610</v>
      </c>
      <c r="U10" t="s">
        <v>116</v>
      </c>
      <c r="V10" t="s">
        <v>118</v>
      </c>
      <c r="W10" s="4" t="s">
        <v>116</v>
      </c>
      <c r="X10" s="4" t="s">
        <v>118</v>
      </c>
      <c r="Y10" s="4" t="s">
        <v>207</v>
      </c>
      <c r="Z10" s="4" t="s">
        <v>198</v>
      </c>
      <c r="AA10" s="4" t="s">
        <v>48</v>
      </c>
      <c r="AB10" s="4">
        <v>516</v>
      </c>
      <c r="AC10" s="4">
        <v>5779.4210000000003</v>
      </c>
      <c r="AD10" s="4">
        <v>2811.9859999999999</v>
      </c>
      <c r="AE10" s="4">
        <v>2.0550000000000002</v>
      </c>
      <c r="AF10" s="4">
        <v>2.8</v>
      </c>
      <c r="AG10" s="4">
        <v>10.028</v>
      </c>
      <c r="AH10" s="4">
        <v>394.77345600000001</v>
      </c>
      <c r="AI10" s="4">
        <v>4.2970819999999996</v>
      </c>
      <c r="AJ10" s="4">
        <v>122.95595900000001</v>
      </c>
      <c r="AK10" s="4">
        <v>649</v>
      </c>
      <c r="AL10" s="4">
        <v>2</v>
      </c>
      <c r="AM10" s="4">
        <v>610</v>
      </c>
      <c r="AN10" s="4">
        <v>75</v>
      </c>
      <c r="AO10" s="4">
        <v>14.639841000000001</v>
      </c>
      <c r="AP10" s="4">
        <v>605.5</v>
      </c>
      <c r="AQ10" s="4">
        <v>0</v>
      </c>
      <c r="AR10" s="4">
        <v>20</v>
      </c>
      <c r="AS10" s="4">
        <v>6019</v>
      </c>
      <c r="AT10" s="4">
        <v>3.5000000000000003E-2</v>
      </c>
      <c r="AU10" s="4">
        <v>10.555</v>
      </c>
      <c r="AV10" s="4">
        <v>47398</v>
      </c>
      <c r="AW10" s="4">
        <v>0</v>
      </c>
      <c r="AX10" s="30">
        <v>0.54</v>
      </c>
      <c r="AY10">
        <v>0.73392857142857149</v>
      </c>
      <c r="AZ10" t="s">
        <v>69</v>
      </c>
      <c r="BA10" t="s">
        <v>206</v>
      </c>
      <c r="BB10">
        <v>3</v>
      </c>
      <c r="BC10" t="s">
        <v>623</v>
      </c>
      <c r="BD10">
        <v>5</v>
      </c>
      <c r="BE10">
        <v>17026.274000000001</v>
      </c>
      <c r="BF10">
        <v>0.33944132462569321</v>
      </c>
      <c r="BG10">
        <v>0.24912568646635699</v>
      </c>
      <c r="BH10">
        <v>268634.00799999997</v>
      </c>
      <c r="BI10">
        <v>2.1514107774470614E-2</v>
      </c>
      <c r="BJ10">
        <v>1.5789818384477541E-2</v>
      </c>
      <c r="BK10">
        <v>1</v>
      </c>
      <c r="BL10" t="s">
        <v>69</v>
      </c>
      <c r="BM10">
        <v>0</v>
      </c>
      <c r="BN10" t="s">
        <v>581</v>
      </c>
    </row>
    <row r="11" spans="1:66" x14ac:dyDescent="0.25">
      <c r="A11" s="142" t="str">
        <f t="shared" si="20"/>
        <v>선진여객</v>
      </c>
      <c r="B11" s="142" t="str">
        <f t="shared" si="21"/>
        <v>595</v>
      </c>
      <c r="C11" s="143" t="str">
        <f t="shared" si="22"/>
        <v>73아1097</v>
      </c>
      <c r="D11" s="131" t="str">
        <f t="shared" si="23"/>
        <v>중형</v>
      </c>
      <c r="E11" s="127" t="str">
        <f t="shared" si="16"/>
        <v>F</v>
      </c>
      <c r="F11" s="150">
        <f t="shared" si="17"/>
        <v>0.79821428571428577</v>
      </c>
      <c r="G11" s="151">
        <f t="shared" si="18"/>
        <v>2.2349999999999999</v>
      </c>
      <c r="H11" s="152">
        <f t="shared" si="19"/>
        <v>2.8</v>
      </c>
      <c r="I11" s="153">
        <f t="shared" si="24"/>
        <v>5788.0140000000001</v>
      </c>
      <c r="J11" s="154">
        <f t="shared" si="25"/>
        <v>1.5650951545246549E-2</v>
      </c>
      <c r="K11" s="154">
        <f t="shared" si="26"/>
        <v>0.30069044469140943</v>
      </c>
      <c r="L11" s="154">
        <f t="shared" si="27"/>
        <v>0.14737352052016459</v>
      </c>
      <c r="M11" s="155">
        <f t="shared" si="28"/>
        <v>8.7059999999999995</v>
      </c>
      <c r="N11" s="156">
        <f t="shared" si="29"/>
        <v>1.7000000000000001E-2</v>
      </c>
      <c r="O11" s="156">
        <f t="shared" si="30"/>
        <v>2.851</v>
      </c>
      <c r="P11" s="157">
        <f t="shared" si="31"/>
        <v>0</v>
      </c>
      <c r="Q11" s="158">
        <f t="shared" si="32"/>
        <v>70</v>
      </c>
      <c r="R11" s="159">
        <f t="shared" si="33"/>
        <v>20.890991711385542</v>
      </c>
      <c r="S11" s="144">
        <f t="shared" si="34"/>
        <v>1</v>
      </c>
      <c r="T11" s="144">
        <f t="shared" si="35"/>
        <v>165</v>
      </c>
      <c r="U11" t="s">
        <v>116</v>
      </c>
      <c r="V11" s="5" t="s">
        <v>118</v>
      </c>
      <c r="W11" t="s">
        <v>116</v>
      </c>
      <c r="X11" s="5" t="s">
        <v>118</v>
      </c>
      <c r="Y11" t="s">
        <v>208</v>
      </c>
      <c r="Z11" t="s">
        <v>198</v>
      </c>
      <c r="AA11" t="s">
        <v>48</v>
      </c>
      <c r="AB11">
        <v>516</v>
      </c>
      <c r="AC11" s="1">
        <v>5788.0140000000001</v>
      </c>
      <c r="AD11" s="1">
        <v>2590.078</v>
      </c>
      <c r="AE11" s="28">
        <v>2.2349999999999999</v>
      </c>
      <c r="AF11">
        <v>2.8</v>
      </c>
      <c r="AG11">
        <v>8.7059999999999995</v>
      </c>
      <c r="AH11">
        <v>405.25765999999999</v>
      </c>
      <c r="AI11">
        <v>6.3426679999999998</v>
      </c>
      <c r="AJ11">
        <v>121.857106</v>
      </c>
      <c r="AK11">
        <v>853</v>
      </c>
      <c r="AL11">
        <v>1</v>
      </c>
      <c r="AM11">
        <v>165</v>
      </c>
      <c r="AN11">
        <v>70</v>
      </c>
      <c r="AO11">
        <v>14.282306</v>
      </c>
      <c r="AP11">
        <v>166.3</v>
      </c>
      <c r="AQ11">
        <v>0</v>
      </c>
      <c r="AR11">
        <v>34</v>
      </c>
      <c r="AS11">
        <v>5285</v>
      </c>
      <c r="AT11">
        <v>1.7000000000000001E-2</v>
      </c>
      <c r="AU11">
        <v>2.851</v>
      </c>
      <c r="AV11">
        <v>51316</v>
      </c>
      <c r="AW11">
        <v>0</v>
      </c>
      <c r="AX11" s="29">
        <v>0.56000000000000005</v>
      </c>
      <c r="AY11">
        <v>0.79821428571428577</v>
      </c>
      <c r="AZ11" t="s">
        <v>69</v>
      </c>
      <c r="BA11" t="s">
        <v>206</v>
      </c>
      <c r="BB11">
        <v>1</v>
      </c>
      <c r="BC11" t="s">
        <v>624</v>
      </c>
      <c r="BD11">
        <v>5</v>
      </c>
      <c r="BE11">
        <v>17026.274000000001</v>
      </c>
      <c r="BF11">
        <v>0.33994601519980233</v>
      </c>
      <c r="BG11">
        <v>0.27134976570412794</v>
      </c>
      <c r="BH11">
        <v>268634.00799999997</v>
      </c>
      <c r="BI11">
        <v>2.1546095533816405E-2</v>
      </c>
      <c r="BJ11">
        <v>1.7198401256457024E-2</v>
      </c>
      <c r="BK11">
        <v>1</v>
      </c>
      <c r="BL11" t="s">
        <v>66</v>
      </c>
      <c r="BM11">
        <v>-1</v>
      </c>
      <c r="BN11" t="s">
        <v>579</v>
      </c>
    </row>
    <row r="12" spans="1:66" s="2" customFormat="1" x14ac:dyDescent="0.25">
      <c r="A12" s="139" t="str">
        <f t="shared" si="20"/>
        <v>선진여객</v>
      </c>
      <c r="B12" s="139" t="str">
        <f t="shared" si="21"/>
        <v>72</v>
      </c>
      <c r="C12" s="140" t="str">
        <f t="shared" si="22"/>
        <v>70바3737</v>
      </c>
      <c r="D12" s="114" t="str">
        <f t="shared" si="23"/>
        <v>저상</v>
      </c>
      <c r="E12" s="110" t="str">
        <f t="shared" si="16"/>
        <v>D</v>
      </c>
      <c r="F12" s="160">
        <f t="shared" si="17"/>
        <v>0.84199999999999997</v>
      </c>
      <c r="G12" s="161">
        <f t="shared" si="18"/>
        <v>1.6839999999999999</v>
      </c>
      <c r="H12" s="162">
        <f t="shared" si="19"/>
        <v>2</v>
      </c>
      <c r="I12" s="163">
        <f t="shared" si="24"/>
        <v>1267.8900000000001</v>
      </c>
      <c r="J12" s="164">
        <f t="shared" si="25"/>
        <v>1.213282088610103E-2</v>
      </c>
      <c r="K12" s="164">
        <f t="shared" si="26"/>
        <v>0.32409920221579525</v>
      </c>
      <c r="L12" s="164">
        <f t="shared" si="27"/>
        <v>0.24765555371522766</v>
      </c>
      <c r="M12" s="165">
        <f t="shared" si="28"/>
        <v>17.693000000000001</v>
      </c>
      <c r="N12" s="166">
        <f t="shared" si="29"/>
        <v>0</v>
      </c>
      <c r="O12" s="166">
        <f t="shared" si="30"/>
        <v>8.5969999999999995</v>
      </c>
      <c r="P12" s="167">
        <f t="shared" si="31"/>
        <v>1.3666666666666667</v>
      </c>
      <c r="Q12" s="168">
        <f t="shared" si="32"/>
        <v>90</v>
      </c>
      <c r="R12" s="169">
        <f t="shared" si="33"/>
        <v>30.1314460539365</v>
      </c>
      <c r="S12" s="141">
        <f t="shared" si="34"/>
        <v>0</v>
      </c>
      <c r="T12" s="141">
        <f t="shared" si="35"/>
        <v>109</v>
      </c>
      <c r="U12" t="s">
        <v>116</v>
      </c>
      <c r="V12" s="5" t="s">
        <v>119</v>
      </c>
      <c r="W12" t="s">
        <v>116</v>
      </c>
      <c r="X12" s="5" t="s">
        <v>119</v>
      </c>
      <c r="Y12" t="s">
        <v>580</v>
      </c>
      <c r="Z12" t="s">
        <v>191</v>
      </c>
      <c r="AA12" t="s">
        <v>48</v>
      </c>
      <c r="AB12">
        <v>516</v>
      </c>
      <c r="AC12" s="1">
        <v>1267.8900000000001</v>
      </c>
      <c r="AD12" s="1">
        <v>753.05100000000004</v>
      </c>
      <c r="AE12" s="28">
        <v>1.6839999999999999</v>
      </c>
      <c r="AF12">
        <v>2</v>
      </c>
      <c r="AG12">
        <v>17.693000000000001</v>
      </c>
      <c r="AH12">
        <v>63.393583999999997</v>
      </c>
      <c r="AI12">
        <v>0.76914300000000002</v>
      </c>
      <c r="AJ12">
        <v>20.545809999999999</v>
      </c>
      <c r="AK12">
        <v>314</v>
      </c>
      <c r="AL12">
        <v>0</v>
      </c>
      <c r="AM12">
        <v>109</v>
      </c>
      <c r="AN12">
        <v>90</v>
      </c>
      <c r="AO12">
        <v>20.000288000000001</v>
      </c>
      <c r="AP12">
        <v>1060.9000000000001</v>
      </c>
      <c r="AQ12">
        <v>82</v>
      </c>
      <c r="AR12">
        <v>0</v>
      </c>
      <c r="AS12">
        <v>0</v>
      </c>
      <c r="AT12">
        <v>0</v>
      </c>
      <c r="AU12">
        <v>8.5969999999999995</v>
      </c>
      <c r="AV12">
        <v>11648</v>
      </c>
      <c r="AW12">
        <v>0</v>
      </c>
      <c r="AX12" s="29">
        <v>0.46</v>
      </c>
      <c r="AY12" s="2">
        <v>0.84199999999999997</v>
      </c>
      <c r="AZ12" s="2" t="s">
        <v>66</v>
      </c>
      <c r="BA12" s="2" t="s">
        <v>209</v>
      </c>
      <c r="BB12" s="2">
        <v>1</v>
      </c>
      <c r="BC12" s="2" t="s">
        <v>221</v>
      </c>
      <c r="BD12" s="2">
        <v>4</v>
      </c>
      <c r="BE12" s="2">
        <v>37289.573999999993</v>
      </c>
      <c r="BF12" s="2">
        <v>3.4001192933982037E-2</v>
      </c>
      <c r="BG12" s="2">
        <v>2.8629004450412873E-2</v>
      </c>
      <c r="BH12" s="2">
        <v>268634.00799999997</v>
      </c>
      <c r="BI12" s="2">
        <v>4.7197672753332117E-3</v>
      </c>
      <c r="BJ12" s="2">
        <v>3.9740440458305637E-3</v>
      </c>
      <c r="BK12" s="2">
        <v>1</v>
      </c>
      <c r="BL12" s="2" t="s">
        <v>66</v>
      </c>
      <c r="BM12" s="2">
        <v>0</v>
      </c>
      <c r="BN12" s="2" t="s">
        <v>581</v>
      </c>
    </row>
    <row r="13" spans="1:66" x14ac:dyDescent="0.25">
      <c r="A13" s="142" t="str">
        <f t="shared" si="20"/>
        <v>선진여객</v>
      </c>
      <c r="B13" s="142" t="str">
        <f t="shared" si="21"/>
        <v>72</v>
      </c>
      <c r="C13" s="143" t="str">
        <f t="shared" si="22"/>
        <v>70바3741</v>
      </c>
      <c r="D13" s="131" t="str">
        <f t="shared" si="23"/>
        <v>하이</v>
      </c>
      <c r="E13" s="127" t="str">
        <f t="shared" si="16"/>
        <v>C</v>
      </c>
      <c r="F13" s="150">
        <f t="shared" si="17"/>
        <v>0.86499999999999999</v>
      </c>
      <c r="G13" s="151">
        <f t="shared" si="18"/>
        <v>1.73</v>
      </c>
      <c r="H13" s="152">
        <f t="shared" si="19"/>
        <v>2</v>
      </c>
      <c r="I13" s="153">
        <f t="shared" si="24"/>
        <v>1958.35</v>
      </c>
      <c r="J13" s="154">
        <f t="shared" si="25"/>
        <v>1.2756979906979916E-2</v>
      </c>
      <c r="K13" s="154">
        <f t="shared" si="26"/>
        <v>0.30239171581476354</v>
      </c>
      <c r="L13" s="154">
        <f t="shared" si="27"/>
        <v>0.15370081956749304</v>
      </c>
      <c r="M13" s="155">
        <f t="shared" si="28"/>
        <v>11.718</v>
      </c>
      <c r="N13" s="156">
        <f t="shared" si="29"/>
        <v>1.379</v>
      </c>
      <c r="O13" s="156">
        <f t="shared" si="30"/>
        <v>16.289000000000001</v>
      </c>
      <c r="P13" s="157">
        <f t="shared" si="31"/>
        <v>0.02</v>
      </c>
      <c r="Q13" s="158">
        <f t="shared" si="32"/>
        <v>84</v>
      </c>
      <c r="R13" s="159">
        <f t="shared" si="33"/>
        <v>31.75243648288556</v>
      </c>
      <c r="S13" s="144">
        <f t="shared" si="34"/>
        <v>27</v>
      </c>
      <c r="T13" s="144">
        <f t="shared" si="35"/>
        <v>319</v>
      </c>
      <c r="U13" t="s">
        <v>116</v>
      </c>
      <c r="V13" t="s">
        <v>119</v>
      </c>
      <c r="W13" s="4" t="s">
        <v>116</v>
      </c>
      <c r="X13" s="4" t="s">
        <v>119</v>
      </c>
      <c r="Y13" s="4" t="s">
        <v>210</v>
      </c>
      <c r="Z13" s="4" t="s">
        <v>211</v>
      </c>
      <c r="AA13" s="4" t="s">
        <v>212</v>
      </c>
      <c r="AB13" s="4">
        <v>516</v>
      </c>
      <c r="AC13" s="4">
        <v>1958.35</v>
      </c>
      <c r="AD13" s="4">
        <v>1131.7470000000001</v>
      </c>
      <c r="AE13" s="4">
        <v>1.73</v>
      </c>
      <c r="AF13" s="4">
        <v>2</v>
      </c>
      <c r="AG13" s="4">
        <v>11.718</v>
      </c>
      <c r="AH13" s="4">
        <v>90.056894999999997</v>
      </c>
      <c r="AI13" s="4">
        <v>1.148854</v>
      </c>
      <c r="AJ13" s="4">
        <v>27.232458999999999</v>
      </c>
      <c r="AK13" s="4">
        <v>301</v>
      </c>
      <c r="AL13" s="4">
        <v>27</v>
      </c>
      <c r="AM13" s="4">
        <v>319</v>
      </c>
      <c r="AN13" s="4">
        <v>84</v>
      </c>
      <c r="AO13" s="4">
        <v>21.745697</v>
      </c>
      <c r="AP13" s="4">
        <v>3314</v>
      </c>
      <c r="AQ13" s="4">
        <v>1.2</v>
      </c>
      <c r="AR13" s="4">
        <v>5</v>
      </c>
      <c r="AS13" s="4">
        <v>1074</v>
      </c>
      <c r="AT13" s="4">
        <v>1.379</v>
      </c>
      <c r="AU13" s="4">
        <v>16.289000000000001</v>
      </c>
      <c r="AV13" s="4">
        <v>17566</v>
      </c>
      <c r="AW13" s="4">
        <v>0</v>
      </c>
      <c r="AX13" s="30">
        <v>0.34</v>
      </c>
      <c r="AY13">
        <v>0.86499999999999999</v>
      </c>
      <c r="AZ13" t="s">
        <v>68</v>
      </c>
      <c r="BA13" t="s">
        <v>209</v>
      </c>
      <c r="BB13">
        <v>5</v>
      </c>
      <c r="BC13" t="s">
        <v>585</v>
      </c>
      <c r="BD13">
        <v>4</v>
      </c>
      <c r="BE13">
        <v>37289.573999999993</v>
      </c>
      <c r="BF13">
        <v>5.2517360482584229E-2</v>
      </c>
      <c r="BG13">
        <v>4.5427516817435357E-2</v>
      </c>
      <c r="BH13">
        <v>268634.00799999997</v>
      </c>
      <c r="BI13">
        <v>7.2900300843517923E-3</v>
      </c>
      <c r="BJ13">
        <v>6.3058760229642999E-3</v>
      </c>
      <c r="BK13">
        <v>1</v>
      </c>
      <c r="BL13" t="s">
        <v>68</v>
      </c>
      <c r="BM13">
        <v>0</v>
      </c>
      <c r="BN13" t="s">
        <v>581</v>
      </c>
    </row>
    <row r="14" spans="1:66" x14ac:dyDescent="0.25">
      <c r="A14" s="139" t="str">
        <f t="shared" si="20"/>
        <v>선진여객</v>
      </c>
      <c r="B14" s="139" t="str">
        <f t="shared" si="21"/>
        <v>72</v>
      </c>
      <c r="C14" s="140" t="str">
        <f t="shared" si="22"/>
        <v>70바3742</v>
      </c>
      <c r="D14" s="114" t="str">
        <f t="shared" si="23"/>
        <v>저상</v>
      </c>
      <c r="E14" s="110" t="str">
        <f t="shared" si="16"/>
        <v>C</v>
      </c>
      <c r="F14" s="160">
        <f t="shared" si="17"/>
        <v>0.87350000000000005</v>
      </c>
      <c r="G14" s="161">
        <f t="shared" si="18"/>
        <v>1.7470000000000001</v>
      </c>
      <c r="H14" s="162">
        <f t="shared" si="19"/>
        <v>2</v>
      </c>
      <c r="I14" s="163">
        <f t="shared" si="24"/>
        <v>2573.0940000000001</v>
      </c>
      <c r="J14" s="164">
        <f t="shared" si="25"/>
        <v>1.8987999198000118E-2</v>
      </c>
      <c r="K14" s="164">
        <f t="shared" si="26"/>
        <v>0.30557019355792292</v>
      </c>
      <c r="L14" s="164">
        <f t="shared" si="27"/>
        <v>0.2160822729367835</v>
      </c>
      <c r="M14" s="165">
        <f t="shared" si="28"/>
        <v>17.280999999999999</v>
      </c>
      <c r="N14" s="166">
        <f t="shared" si="29"/>
        <v>3.9E-2</v>
      </c>
      <c r="O14" s="166">
        <f t="shared" si="30"/>
        <v>13.835000000000001</v>
      </c>
      <c r="P14" s="167">
        <f t="shared" si="31"/>
        <v>0.125</v>
      </c>
      <c r="Q14" s="168">
        <f t="shared" si="32"/>
        <v>81</v>
      </c>
      <c r="R14" s="169">
        <f t="shared" si="33"/>
        <v>30.741534714275939</v>
      </c>
      <c r="S14" s="141">
        <f t="shared" si="34"/>
        <v>1</v>
      </c>
      <c r="T14" s="141">
        <f t="shared" si="35"/>
        <v>356</v>
      </c>
      <c r="U14" t="s">
        <v>116</v>
      </c>
      <c r="V14" s="5" t="s">
        <v>119</v>
      </c>
      <c r="W14" t="s">
        <v>116</v>
      </c>
      <c r="X14" s="5" t="s">
        <v>119</v>
      </c>
      <c r="Y14" t="s">
        <v>213</v>
      </c>
      <c r="Z14" t="s">
        <v>191</v>
      </c>
      <c r="AA14" t="s">
        <v>48</v>
      </c>
      <c r="AB14">
        <v>516</v>
      </c>
      <c r="AC14" s="1">
        <v>2573.0940000000001</v>
      </c>
      <c r="AD14" s="1">
        <v>1472.645</v>
      </c>
      <c r="AE14" s="28">
        <v>1.7470000000000001</v>
      </c>
      <c r="AF14">
        <v>2</v>
      </c>
      <c r="AG14">
        <v>17.280999999999999</v>
      </c>
      <c r="AH14">
        <v>123.92021800000001</v>
      </c>
      <c r="AI14">
        <v>2.3529969999999998</v>
      </c>
      <c r="AJ14">
        <v>37.866325000000003</v>
      </c>
      <c r="AK14">
        <v>556</v>
      </c>
      <c r="AL14">
        <v>1</v>
      </c>
      <c r="AM14">
        <v>356</v>
      </c>
      <c r="AN14">
        <v>81</v>
      </c>
      <c r="AO14">
        <v>20.764116999999999</v>
      </c>
      <c r="AP14">
        <v>3260</v>
      </c>
      <c r="AQ14">
        <v>7.5</v>
      </c>
      <c r="AR14">
        <v>7</v>
      </c>
      <c r="AS14">
        <v>2041</v>
      </c>
      <c r="AT14">
        <v>3.9E-2</v>
      </c>
      <c r="AU14">
        <v>13.835000000000001</v>
      </c>
      <c r="AV14">
        <v>22834</v>
      </c>
      <c r="AW14">
        <v>0</v>
      </c>
      <c r="AX14" s="29">
        <v>0.46</v>
      </c>
      <c r="AY14">
        <v>0.87350000000000005</v>
      </c>
      <c r="AZ14" t="s">
        <v>68</v>
      </c>
      <c r="BA14" t="s">
        <v>209</v>
      </c>
      <c r="BB14">
        <v>2</v>
      </c>
      <c r="BC14" t="s">
        <v>584</v>
      </c>
      <c r="BD14">
        <v>11</v>
      </c>
      <c r="BE14">
        <v>37289.573999999993</v>
      </c>
      <c r="BF14">
        <v>6.9003040903604859E-2</v>
      </c>
      <c r="BG14">
        <v>6.0274156229298846E-2</v>
      </c>
      <c r="BH14">
        <v>268634.00799999997</v>
      </c>
      <c r="BI14">
        <v>9.5784372915286298E-3</v>
      </c>
      <c r="BJ14">
        <v>8.3667649741502592E-3</v>
      </c>
      <c r="BK14">
        <v>1</v>
      </c>
      <c r="BL14" t="s">
        <v>68</v>
      </c>
      <c r="BM14">
        <v>0</v>
      </c>
      <c r="BN14" t="s">
        <v>581</v>
      </c>
    </row>
    <row r="15" spans="1:66" x14ac:dyDescent="0.25">
      <c r="A15" s="142" t="str">
        <f t="shared" si="20"/>
        <v>선진여객</v>
      </c>
      <c r="B15" s="142" t="str">
        <f t="shared" si="21"/>
        <v>72</v>
      </c>
      <c r="C15" s="143" t="str">
        <f t="shared" si="22"/>
        <v>73아1088</v>
      </c>
      <c r="D15" s="131" t="str">
        <f t="shared" si="23"/>
        <v>저상</v>
      </c>
      <c r="E15" s="127" t="str">
        <f t="shared" si="16"/>
        <v>C</v>
      </c>
      <c r="F15" s="150">
        <f t="shared" si="17"/>
        <v>0.89249999999999996</v>
      </c>
      <c r="G15" s="151">
        <f t="shared" si="18"/>
        <v>1.7849999999999999</v>
      </c>
      <c r="H15" s="152">
        <f t="shared" si="19"/>
        <v>2</v>
      </c>
      <c r="I15" s="153">
        <f t="shared" si="24"/>
        <v>4872.3549999999996</v>
      </c>
      <c r="J15" s="154">
        <f t="shared" si="25"/>
        <v>1.0214693611656245E-2</v>
      </c>
      <c r="K15" s="154">
        <f t="shared" si="26"/>
        <v>0.31890877067700707</v>
      </c>
      <c r="L15" s="154">
        <f t="shared" si="27"/>
        <v>0.18143177169972222</v>
      </c>
      <c r="M15" s="155">
        <f t="shared" si="28"/>
        <v>15.901</v>
      </c>
      <c r="N15" s="156">
        <f t="shared" si="29"/>
        <v>6.2E-2</v>
      </c>
      <c r="O15" s="156">
        <f t="shared" si="30"/>
        <v>11.657999999999999</v>
      </c>
      <c r="P15" s="157">
        <f t="shared" si="31"/>
        <v>0</v>
      </c>
      <c r="Q15" s="158">
        <f t="shared" si="32"/>
        <v>83</v>
      </c>
      <c r="R15" s="159">
        <f t="shared" si="33"/>
        <v>29.629319943542988</v>
      </c>
      <c r="S15" s="144">
        <f t="shared" si="34"/>
        <v>3</v>
      </c>
      <c r="T15" s="144">
        <f t="shared" si="35"/>
        <v>568</v>
      </c>
      <c r="U15" t="s">
        <v>116</v>
      </c>
      <c r="V15" s="5" t="s">
        <v>119</v>
      </c>
      <c r="W15" t="s">
        <v>116</v>
      </c>
      <c r="X15" s="5" t="s">
        <v>119</v>
      </c>
      <c r="Y15" t="s">
        <v>217</v>
      </c>
      <c r="Z15" t="s">
        <v>191</v>
      </c>
      <c r="AA15" t="s">
        <v>48</v>
      </c>
      <c r="AB15">
        <v>516</v>
      </c>
      <c r="AC15" s="1">
        <v>4872.3549999999996</v>
      </c>
      <c r="AD15" s="1">
        <v>2728.873</v>
      </c>
      <c r="AE15" s="28">
        <v>1.7849999999999999</v>
      </c>
      <c r="AF15">
        <v>2</v>
      </c>
      <c r="AG15">
        <v>15.901</v>
      </c>
      <c r="AH15">
        <v>245.11768000000001</v>
      </c>
      <c r="AI15">
        <v>2.5038019999999999</v>
      </c>
      <c r="AJ15">
        <v>78.170178000000007</v>
      </c>
      <c r="AK15">
        <v>884</v>
      </c>
      <c r="AL15">
        <v>3</v>
      </c>
      <c r="AM15">
        <v>568</v>
      </c>
      <c r="AN15">
        <v>83</v>
      </c>
      <c r="AO15">
        <v>19.877614999999999</v>
      </c>
      <c r="AP15">
        <v>4504.5</v>
      </c>
      <c r="AQ15">
        <v>0</v>
      </c>
      <c r="AR15">
        <v>6</v>
      </c>
      <c r="AS15">
        <v>1691</v>
      </c>
      <c r="AT15">
        <v>6.2E-2</v>
      </c>
      <c r="AU15">
        <v>11.657999999999999</v>
      </c>
      <c r="AV15">
        <v>38515</v>
      </c>
      <c r="AW15">
        <v>0</v>
      </c>
      <c r="AX15" s="29">
        <v>0.46</v>
      </c>
      <c r="AY15">
        <v>0.89249999999999996</v>
      </c>
      <c r="AZ15" t="s">
        <v>68</v>
      </c>
      <c r="BA15" t="s">
        <v>209</v>
      </c>
      <c r="BB15">
        <v>1</v>
      </c>
      <c r="BC15" t="s">
        <v>223</v>
      </c>
      <c r="BD15">
        <v>8</v>
      </c>
      <c r="BE15">
        <v>37289.573999999993</v>
      </c>
      <c r="BF15">
        <v>0.13066266190115233</v>
      </c>
      <c r="BG15">
        <v>0.11661642574677845</v>
      </c>
      <c r="BH15">
        <v>268634.00799999997</v>
      </c>
      <c r="BI15">
        <v>1.8137521143637182E-2</v>
      </c>
      <c r="BJ15">
        <v>1.6187737620696186E-2</v>
      </c>
      <c r="BK15">
        <v>1</v>
      </c>
      <c r="BL15" t="s">
        <v>68</v>
      </c>
      <c r="BM15">
        <v>0</v>
      </c>
      <c r="BN15" t="s">
        <v>581</v>
      </c>
    </row>
    <row r="16" spans="1:66" x14ac:dyDescent="0.25">
      <c r="A16" s="139" t="str">
        <f t="shared" si="20"/>
        <v>선진여객</v>
      </c>
      <c r="B16" s="139" t="str">
        <f t="shared" si="21"/>
        <v>72</v>
      </c>
      <c r="C16" s="140" t="str">
        <f t="shared" si="22"/>
        <v>78바1172</v>
      </c>
      <c r="D16" s="114" t="str">
        <f t="shared" si="23"/>
        <v>중형</v>
      </c>
      <c r="E16" s="110" t="str">
        <f t="shared" si="16"/>
        <v>F</v>
      </c>
      <c r="F16" s="160">
        <f t="shared" si="17"/>
        <v>0.77807692307692311</v>
      </c>
      <c r="G16" s="161">
        <f t="shared" si="18"/>
        <v>2.0230000000000001</v>
      </c>
      <c r="H16" s="162">
        <f t="shared" si="19"/>
        <v>2.6</v>
      </c>
      <c r="I16" s="163">
        <f t="shared" si="24"/>
        <v>5753.4070000000002</v>
      </c>
      <c r="J16" s="164">
        <f t="shared" si="25"/>
        <v>2.2760887348386983E-2</v>
      </c>
      <c r="K16" s="164">
        <f t="shared" si="26"/>
        <v>0.34083471322944009</v>
      </c>
      <c r="L16" s="164">
        <f t="shared" si="27"/>
        <v>0.19640536468217876</v>
      </c>
      <c r="M16" s="165">
        <f t="shared" si="28"/>
        <v>14.744999999999999</v>
      </c>
      <c r="N16" s="166">
        <f t="shared" si="29"/>
        <v>0</v>
      </c>
      <c r="O16" s="166">
        <f t="shared" si="30"/>
        <v>21.934999999999999</v>
      </c>
      <c r="P16" s="167">
        <f t="shared" si="31"/>
        <v>0.27833333333333332</v>
      </c>
      <c r="Q16" s="168">
        <f t="shared" si="32"/>
        <v>85</v>
      </c>
      <c r="R16" s="169">
        <f t="shared" si="33"/>
        <v>28.200814118976712</v>
      </c>
      <c r="S16" s="141">
        <f t="shared" si="34"/>
        <v>0</v>
      </c>
      <c r="T16" s="141">
        <f t="shared" si="35"/>
        <v>1262</v>
      </c>
      <c r="U16" t="s">
        <v>116</v>
      </c>
      <c r="V16" t="s">
        <v>119</v>
      </c>
      <c r="W16" s="4" t="s">
        <v>116</v>
      </c>
      <c r="X16" s="4" t="s">
        <v>119</v>
      </c>
      <c r="Y16" s="4" t="s">
        <v>617</v>
      </c>
      <c r="Z16" s="4" t="s">
        <v>198</v>
      </c>
      <c r="AA16" s="4" t="s">
        <v>48</v>
      </c>
      <c r="AB16" s="4">
        <v>516</v>
      </c>
      <c r="AC16" s="4">
        <v>5753.4070000000002</v>
      </c>
      <c r="AD16" s="4">
        <v>2843.712</v>
      </c>
      <c r="AE16" s="4">
        <v>2.0230000000000001</v>
      </c>
      <c r="AF16" s="4">
        <v>2.6</v>
      </c>
      <c r="AG16" s="4">
        <v>14.744999999999999</v>
      </c>
      <c r="AH16" s="4">
        <v>320.57546300000001</v>
      </c>
      <c r="AI16" s="4">
        <v>7.2965819999999999</v>
      </c>
      <c r="AJ16" s="4">
        <v>109.263246</v>
      </c>
      <c r="AK16" s="4">
        <v>1130</v>
      </c>
      <c r="AL16" s="4">
        <v>0</v>
      </c>
      <c r="AM16" s="4">
        <v>1262</v>
      </c>
      <c r="AN16" s="4">
        <v>85</v>
      </c>
      <c r="AO16" s="4">
        <v>17.947122</v>
      </c>
      <c r="AP16" s="4">
        <v>7418.3</v>
      </c>
      <c r="AQ16" s="4">
        <v>16.7</v>
      </c>
      <c r="AR16" s="4">
        <v>36</v>
      </c>
      <c r="AS16" s="4">
        <v>10237</v>
      </c>
      <c r="AT16" s="4">
        <v>0</v>
      </c>
      <c r="AU16" s="4">
        <v>21.934999999999999</v>
      </c>
      <c r="AV16" s="4">
        <v>52724</v>
      </c>
      <c r="AW16" s="4">
        <v>0</v>
      </c>
      <c r="AX16" s="30">
        <v>0.52</v>
      </c>
      <c r="AY16">
        <v>0.77807692307692311</v>
      </c>
      <c r="AZ16" t="s">
        <v>69</v>
      </c>
      <c r="BA16" t="s">
        <v>209</v>
      </c>
      <c r="BB16">
        <v>1</v>
      </c>
      <c r="BC16" t="s">
        <v>215</v>
      </c>
      <c r="BD16">
        <v>12</v>
      </c>
      <c r="BE16">
        <v>37289.573999999993</v>
      </c>
      <c r="BF16">
        <v>0.154289963194538</v>
      </c>
      <c r="BG16">
        <v>0.12004945982405785</v>
      </c>
      <c r="BH16">
        <v>268634.00799999997</v>
      </c>
      <c r="BI16">
        <v>2.1417269700268183E-2</v>
      </c>
      <c r="BJ16">
        <v>1.6664283309093284E-2</v>
      </c>
      <c r="BK16">
        <v>1</v>
      </c>
      <c r="BL16" t="s">
        <v>625</v>
      </c>
      <c r="BM16" t="s">
        <v>626</v>
      </c>
      <c r="BN16" t="s">
        <v>625</v>
      </c>
    </row>
    <row r="17" spans="1:66" x14ac:dyDescent="0.25">
      <c r="A17" s="142" t="str">
        <f t="shared" si="20"/>
        <v>선진여객</v>
      </c>
      <c r="B17" s="142" t="str">
        <f t="shared" si="21"/>
        <v>72</v>
      </c>
      <c r="C17" s="143" t="str">
        <f t="shared" si="22"/>
        <v>78바1173</v>
      </c>
      <c r="D17" s="131" t="str">
        <f t="shared" si="23"/>
        <v>중형</v>
      </c>
      <c r="E17" s="127" t="str">
        <f t="shared" si="16"/>
        <v>F</v>
      </c>
      <c r="F17" s="150">
        <f t="shared" si="17"/>
        <v>0.69269230769230761</v>
      </c>
      <c r="G17" s="151">
        <f t="shared" si="18"/>
        <v>1.8009999999999999</v>
      </c>
      <c r="H17" s="152">
        <f t="shared" si="19"/>
        <v>2.6</v>
      </c>
      <c r="I17" s="153">
        <f t="shared" si="24"/>
        <v>5409.9340000000002</v>
      </c>
      <c r="J17" s="154">
        <f t="shared" si="25"/>
        <v>2.4695918826319573E-2</v>
      </c>
      <c r="K17" s="154">
        <f t="shared" si="26"/>
        <v>0.37021925329515265</v>
      </c>
      <c r="L17" s="154">
        <f t="shared" si="27"/>
        <v>0.22366261769552087</v>
      </c>
      <c r="M17" s="155">
        <f t="shared" si="28"/>
        <v>16.373000000000001</v>
      </c>
      <c r="N17" s="156">
        <f t="shared" si="29"/>
        <v>3.6999999999999998E-2</v>
      </c>
      <c r="O17" s="156">
        <f t="shared" si="30"/>
        <v>28.318000000000001</v>
      </c>
      <c r="P17" s="157">
        <f t="shared" si="31"/>
        <v>0</v>
      </c>
      <c r="Q17" s="158">
        <f t="shared" si="32"/>
        <v>81</v>
      </c>
      <c r="R17" s="159">
        <f t="shared" si="33"/>
        <v>28.633406021082781</v>
      </c>
      <c r="S17" s="144">
        <f t="shared" si="34"/>
        <v>2</v>
      </c>
      <c r="T17" s="144">
        <f t="shared" si="35"/>
        <v>1532</v>
      </c>
      <c r="U17" t="s">
        <v>116</v>
      </c>
      <c r="V17" s="5" t="s">
        <v>119</v>
      </c>
      <c r="W17" t="s">
        <v>116</v>
      </c>
      <c r="X17" s="5" t="s">
        <v>119</v>
      </c>
      <c r="Y17" t="s">
        <v>219</v>
      </c>
      <c r="Z17" t="s">
        <v>198</v>
      </c>
      <c r="AA17" t="s">
        <v>48</v>
      </c>
      <c r="AB17">
        <v>516</v>
      </c>
      <c r="AC17" s="1">
        <v>5409.9340000000002</v>
      </c>
      <c r="AD17" s="1">
        <v>3004.1309999999999</v>
      </c>
      <c r="AE17" s="28">
        <v>1.8009999999999999</v>
      </c>
      <c r="AF17">
        <v>2.6</v>
      </c>
      <c r="AG17">
        <v>16.373000000000001</v>
      </c>
      <c r="AH17">
        <v>312.25017600000001</v>
      </c>
      <c r="AI17">
        <v>7.7113050000000003</v>
      </c>
      <c r="AJ17">
        <v>115.601027</v>
      </c>
      <c r="AK17">
        <v>1210</v>
      </c>
      <c r="AL17">
        <v>2</v>
      </c>
      <c r="AM17">
        <v>1532</v>
      </c>
      <c r="AN17">
        <v>81</v>
      </c>
      <c r="AO17">
        <v>17.325638999999999</v>
      </c>
      <c r="AP17">
        <v>8542.5</v>
      </c>
      <c r="AQ17">
        <v>0</v>
      </c>
      <c r="AR17">
        <v>66</v>
      </c>
      <c r="AS17">
        <v>41345</v>
      </c>
      <c r="AT17">
        <v>3.6999999999999998E-2</v>
      </c>
      <c r="AU17">
        <v>28.318000000000001</v>
      </c>
      <c r="AV17">
        <v>47800</v>
      </c>
      <c r="AW17">
        <v>0</v>
      </c>
      <c r="AX17" s="29">
        <v>0.49</v>
      </c>
      <c r="AY17">
        <v>0.69269230769230761</v>
      </c>
      <c r="AZ17" t="s">
        <v>69</v>
      </c>
      <c r="BA17" t="s">
        <v>209</v>
      </c>
      <c r="BB17">
        <v>3</v>
      </c>
      <c r="BC17" t="s">
        <v>627</v>
      </c>
      <c r="BD17">
        <v>11</v>
      </c>
      <c r="BE17">
        <v>37289.573999999993</v>
      </c>
      <c r="BF17">
        <v>0.14507899714810368</v>
      </c>
      <c r="BG17">
        <v>0.10049510533220565</v>
      </c>
      <c r="BH17">
        <v>268634.00799999997</v>
      </c>
      <c r="BI17">
        <v>2.0138678793043957E-2</v>
      </c>
      <c r="BJ17">
        <v>1.3949907887027754E-2</v>
      </c>
      <c r="BK17">
        <v>1</v>
      </c>
      <c r="BL17" t="s">
        <v>69</v>
      </c>
      <c r="BM17">
        <v>0</v>
      </c>
      <c r="BN17" t="s">
        <v>581</v>
      </c>
    </row>
    <row r="18" spans="1:66" x14ac:dyDescent="0.25">
      <c r="A18" s="139" t="str">
        <f t="shared" si="20"/>
        <v>선진여객</v>
      </c>
      <c r="B18" s="139" t="str">
        <f t="shared" si="21"/>
        <v>72</v>
      </c>
      <c r="C18" s="140" t="str">
        <f t="shared" si="22"/>
        <v>78바1180</v>
      </c>
      <c r="D18" s="114" t="str">
        <f t="shared" si="23"/>
        <v>중형</v>
      </c>
      <c r="E18" s="110" t="str">
        <f t="shared" si="16"/>
        <v>F</v>
      </c>
      <c r="F18" s="160">
        <f t="shared" si="17"/>
        <v>0.70499999999999996</v>
      </c>
      <c r="G18" s="161">
        <f t="shared" si="18"/>
        <v>1.833</v>
      </c>
      <c r="H18" s="162">
        <f t="shared" si="19"/>
        <v>2.6</v>
      </c>
      <c r="I18" s="163">
        <f t="shared" si="24"/>
        <v>6176.3509999999997</v>
      </c>
      <c r="J18" s="164">
        <f t="shared" si="25"/>
        <v>2.5132815717425587E-2</v>
      </c>
      <c r="K18" s="164">
        <f t="shared" si="26"/>
        <v>0.36045462770301911</v>
      </c>
      <c r="L18" s="164">
        <f t="shared" si="27"/>
        <v>0.18360355491454422</v>
      </c>
      <c r="M18" s="165">
        <f t="shared" si="28"/>
        <v>15.769</v>
      </c>
      <c r="N18" s="166">
        <f t="shared" si="29"/>
        <v>8.1000000000000003E-2</v>
      </c>
      <c r="O18" s="166">
        <f t="shared" si="30"/>
        <v>21.356000000000002</v>
      </c>
      <c r="P18" s="167">
        <f t="shared" si="31"/>
        <v>1.5000000000000001E-2</v>
      </c>
      <c r="Q18" s="168">
        <f t="shared" si="32"/>
        <v>83</v>
      </c>
      <c r="R18" s="169">
        <f t="shared" si="33"/>
        <v>28.979972012549691</v>
      </c>
      <c r="S18" s="141">
        <f t="shared" si="34"/>
        <v>5</v>
      </c>
      <c r="T18" s="141">
        <f t="shared" si="35"/>
        <v>1319</v>
      </c>
      <c r="U18" t="s">
        <v>116</v>
      </c>
      <c r="V18" s="5" t="s">
        <v>119</v>
      </c>
      <c r="W18" t="s">
        <v>116</v>
      </c>
      <c r="X18" s="5" t="s">
        <v>119</v>
      </c>
      <c r="Y18" t="s">
        <v>220</v>
      </c>
      <c r="Z18" t="s">
        <v>198</v>
      </c>
      <c r="AA18" t="s">
        <v>48</v>
      </c>
      <c r="AB18">
        <v>516</v>
      </c>
      <c r="AC18" s="1">
        <v>6176.3509999999997</v>
      </c>
      <c r="AD18" s="1">
        <v>3370.1509999999998</v>
      </c>
      <c r="AE18" s="28">
        <v>1.833</v>
      </c>
      <c r="AF18">
        <v>2.6</v>
      </c>
      <c r="AG18">
        <v>15.769</v>
      </c>
      <c r="AH18">
        <v>346.87573800000001</v>
      </c>
      <c r="AI18">
        <v>8.7179640000000003</v>
      </c>
      <c r="AJ18">
        <v>125.032965</v>
      </c>
      <c r="AK18">
        <v>1134</v>
      </c>
      <c r="AL18">
        <v>5</v>
      </c>
      <c r="AM18">
        <v>1319</v>
      </c>
      <c r="AN18">
        <v>83</v>
      </c>
      <c r="AO18">
        <v>17.805658000000001</v>
      </c>
      <c r="AP18">
        <v>8464.2999999999993</v>
      </c>
      <c r="AQ18">
        <v>0.9</v>
      </c>
      <c r="AR18">
        <v>74</v>
      </c>
      <c r="AS18">
        <v>21951</v>
      </c>
      <c r="AT18">
        <v>8.1000000000000003E-2</v>
      </c>
      <c r="AU18">
        <v>21.356000000000002</v>
      </c>
      <c r="AV18">
        <v>55856</v>
      </c>
      <c r="AW18">
        <v>0</v>
      </c>
      <c r="AX18" s="29">
        <v>0.48</v>
      </c>
      <c r="AY18">
        <v>0.70499999999999996</v>
      </c>
      <c r="AZ18" t="s">
        <v>69</v>
      </c>
      <c r="BA18" t="s">
        <v>209</v>
      </c>
      <c r="BB18">
        <v>2</v>
      </c>
      <c r="BC18" t="s">
        <v>551</v>
      </c>
      <c r="BD18">
        <v>10</v>
      </c>
      <c r="BE18">
        <v>37289.573999999993</v>
      </c>
      <c r="BF18">
        <v>0.16563211475679504</v>
      </c>
      <c r="BG18">
        <v>0.1167706409035405</v>
      </c>
      <c r="BH18">
        <v>268634.00799999997</v>
      </c>
      <c r="BI18">
        <v>2.2991694335290566E-2</v>
      </c>
      <c r="BJ18">
        <v>1.6209144506379849E-2</v>
      </c>
      <c r="BK18">
        <v>1</v>
      </c>
      <c r="BL18" t="s">
        <v>69</v>
      </c>
      <c r="BM18">
        <v>0</v>
      </c>
      <c r="BN18" t="s">
        <v>581</v>
      </c>
    </row>
    <row r="19" spans="1:66" x14ac:dyDescent="0.25">
      <c r="A19" s="142" t="str">
        <f t="shared" si="20"/>
        <v>선진여객</v>
      </c>
      <c r="B19" s="142" t="str">
        <f t="shared" si="21"/>
        <v>72</v>
      </c>
      <c r="C19" s="143" t="str">
        <f t="shared" si="22"/>
        <v>78바1185</v>
      </c>
      <c r="D19" s="131" t="str">
        <f t="shared" si="23"/>
        <v>하이</v>
      </c>
      <c r="E19" s="127" t="str">
        <f t="shared" si="16"/>
        <v>C</v>
      </c>
      <c r="F19" s="150">
        <f t="shared" si="17"/>
        <v>0.87250000000000005</v>
      </c>
      <c r="G19" s="151">
        <f t="shared" si="18"/>
        <v>1.7450000000000001</v>
      </c>
      <c r="H19" s="152">
        <f t="shared" si="19"/>
        <v>2</v>
      </c>
      <c r="I19" s="153">
        <f t="shared" si="24"/>
        <v>854.12300000000005</v>
      </c>
      <c r="J19" s="154">
        <f t="shared" si="25"/>
        <v>1.5309235041303014E-2</v>
      </c>
      <c r="K19" s="154">
        <f t="shared" si="26"/>
        <v>0.25934372879959305</v>
      </c>
      <c r="L19" s="154">
        <f t="shared" si="27"/>
        <v>0.12527469696987437</v>
      </c>
      <c r="M19" s="155">
        <f t="shared" si="28"/>
        <v>12.586</v>
      </c>
      <c r="N19" s="156">
        <f t="shared" si="29"/>
        <v>1.054</v>
      </c>
      <c r="O19" s="156">
        <f t="shared" si="30"/>
        <v>7.4930000000000003</v>
      </c>
      <c r="P19" s="157">
        <f t="shared" si="31"/>
        <v>0.79333333333333333</v>
      </c>
      <c r="Q19" s="158">
        <f t="shared" si="32"/>
        <v>88</v>
      </c>
      <c r="R19" s="159">
        <f t="shared" si="33"/>
        <v>33.504863468121691</v>
      </c>
      <c r="S19" s="144">
        <f t="shared" si="34"/>
        <v>9</v>
      </c>
      <c r="T19" s="144">
        <f t="shared" si="35"/>
        <v>64</v>
      </c>
      <c r="U19" t="s">
        <v>116</v>
      </c>
      <c r="V19" t="s">
        <v>119</v>
      </c>
      <c r="W19" s="4" t="s">
        <v>116</v>
      </c>
      <c r="X19" s="4" t="s">
        <v>119</v>
      </c>
      <c r="Y19" s="4" t="s">
        <v>222</v>
      </c>
      <c r="Z19" s="4" t="s">
        <v>211</v>
      </c>
      <c r="AA19" s="4" t="s">
        <v>212</v>
      </c>
      <c r="AB19" s="4">
        <v>516</v>
      </c>
      <c r="AC19" s="4">
        <v>854.12300000000005</v>
      </c>
      <c r="AD19" s="4">
        <v>489.589</v>
      </c>
      <c r="AE19" s="4">
        <v>1.7450000000000001</v>
      </c>
      <c r="AF19" s="4">
        <v>2</v>
      </c>
      <c r="AG19" s="4">
        <v>12.586</v>
      </c>
      <c r="AH19" s="4">
        <v>35.145257000000001</v>
      </c>
      <c r="AI19" s="4">
        <v>0.53804700000000005</v>
      </c>
      <c r="AJ19" s="4">
        <v>9.1147019999999994</v>
      </c>
      <c r="AK19" s="4">
        <v>107</v>
      </c>
      <c r="AL19" s="4">
        <v>9</v>
      </c>
      <c r="AM19" s="4">
        <v>64</v>
      </c>
      <c r="AN19" s="4">
        <v>88</v>
      </c>
      <c r="AO19" s="4">
        <v>24.302652999999999</v>
      </c>
      <c r="AP19" s="4">
        <v>1335.2</v>
      </c>
      <c r="AQ19" s="4">
        <v>47.6</v>
      </c>
      <c r="AR19" s="4">
        <v>3</v>
      </c>
      <c r="AS19" s="4">
        <v>1739</v>
      </c>
      <c r="AT19" s="4">
        <v>1.054</v>
      </c>
      <c r="AU19" s="4">
        <v>7.4930000000000003</v>
      </c>
      <c r="AV19" s="4">
        <v>7799</v>
      </c>
      <c r="AW19" s="4">
        <v>0</v>
      </c>
      <c r="AX19" s="30">
        <v>0.34</v>
      </c>
      <c r="AY19">
        <v>0.87250000000000005</v>
      </c>
      <c r="AZ19" t="s">
        <v>68</v>
      </c>
      <c r="BA19" t="s">
        <v>209</v>
      </c>
      <c r="BB19">
        <v>3</v>
      </c>
      <c r="BC19" t="s">
        <v>586</v>
      </c>
      <c r="BD19">
        <v>6</v>
      </c>
      <c r="BE19">
        <v>37289.573999999993</v>
      </c>
      <c r="BF19">
        <v>2.2905142332813998E-2</v>
      </c>
      <c r="BG19">
        <v>1.9984736685380214E-2</v>
      </c>
      <c r="BH19">
        <v>268634.00799999997</v>
      </c>
      <c r="BI19">
        <v>3.179504361190189E-3</v>
      </c>
      <c r="BJ19">
        <v>2.77411755513844E-3</v>
      </c>
      <c r="BK19">
        <v>1</v>
      </c>
      <c r="BL19" t="s">
        <v>68</v>
      </c>
      <c r="BM19">
        <v>0</v>
      </c>
      <c r="BN19" t="s">
        <v>581</v>
      </c>
    </row>
    <row r="20" spans="1:66" x14ac:dyDescent="0.25">
      <c r="A20" s="139" t="str">
        <f t="shared" si="20"/>
        <v>선진여객</v>
      </c>
      <c r="B20" s="139" t="str">
        <f t="shared" si="21"/>
        <v>72</v>
      </c>
      <c r="C20" s="140" t="str">
        <f t="shared" si="22"/>
        <v>78바1191</v>
      </c>
      <c r="D20" s="114" t="str">
        <f t="shared" si="23"/>
        <v>대형</v>
      </c>
      <c r="E20" s="110" t="str">
        <f t="shared" si="16"/>
        <v>D</v>
      </c>
      <c r="F20" s="160">
        <f t="shared" si="17"/>
        <v>0.80681818181818177</v>
      </c>
      <c r="G20" s="161">
        <f t="shared" si="18"/>
        <v>1.7749999999999999</v>
      </c>
      <c r="H20" s="162">
        <f t="shared" si="19"/>
        <v>2.2000000000000002</v>
      </c>
      <c r="I20" s="163">
        <f t="shared" si="24"/>
        <v>785.14400000000001</v>
      </c>
      <c r="J20" s="164">
        <f t="shared" si="25"/>
        <v>4.6816131712878191E-2</v>
      </c>
      <c r="K20" s="164">
        <f t="shared" si="26"/>
        <v>0.25707347163737104</v>
      </c>
      <c r="L20" s="164">
        <f t="shared" si="27"/>
        <v>9.2976574997707423E-2</v>
      </c>
      <c r="M20" s="165">
        <f t="shared" si="28"/>
        <v>18.515999999999998</v>
      </c>
      <c r="N20" s="166">
        <f t="shared" si="29"/>
        <v>0</v>
      </c>
      <c r="O20" s="166">
        <f t="shared" si="30"/>
        <v>13.755000000000001</v>
      </c>
      <c r="P20" s="167">
        <f t="shared" si="31"/>
        <v>0.7583333333333333</v>
      </c>
      <c r="Q20" s="168">
        <f t="shared" si="32"/>
        <v>86</v>
      </c>
      <c r="R20" s="169">
        <f t="shared" si="33"/>
        <v>34.307373342930063</v>
      </c>
      <c r="S20" s="141">
        <f t="shared" si="34"/>
        <v>0</v>
      </c>
      <c r="T20" s="141">
        <f t="shared" si="35"/>
        <v>108</v>
      </c>
      <c r="U20" t="s">
        <v>116</v>
      </c>
      <c r="V20" s="5" t="s">
        <v>119</v>
      </c>
      <c r="W20" t="s">
        <v>116</v>
      </c>
      <c r="X20" s="5" t="s">
        <v>119</v>
      </c>
      <c r="Y20" t="s">
        <v>224</v>
      </c>
      <c r="Z20" t="s">
        <v>139</v>
      </c>
      <c r="AA20" t="s">
        <v>48</v>
      </c>
      <c r="AB20">
        <v>516</v>
      </c>
      <c r="AC20" s="1">
        <v>785.14400000000001</v>
      </c>
      <c r="AD20" s="1">
        <v>442.24799999999999</v>
      </c>
      <c r="AE20" s="28">
        <v>1.7749999999999999</v>
      </c>
      <c r="AF20">
        <v>2.2000000000000002</v>
      </c>
      <c r="AG20">
        <v>18.515999999999998</v>
      </c>
      <c r="AH20">
        <v>32.876359999999998</v>
      </c>
      <c r="AI20">
        <v>1.5391440000000001</v>
      </c>
      <c r="AJ20">
        <v>8.4516399999999994</v>
      </c>
      <c r="AK20">
        <v>73</v>
      </c>
      <c r="AL20">
        <v>0</v>
      </c>
      <c r="AM20">
        <v>108</v>
      </c>
      <c r="AN20">
        <v>86</v>
      </c>
      <c r="AO20">
        <v>23.881719</v>
      </c>
      <c r="AP20">
        <v>1030.5999999999999</v>
      </c>
      <c r="AQ20">
        <v>45.5</v>
      </c>
      <c r="AR20">
        <v>6</v>
      </c>
      <c r="AS20">
        <v>1324</v>
      </c>
      <c r="AT20">
        <v>0</v>
      </c>
      <c r="AU20">
        <v>13.755000000000001</v>
      </c>
      <c r="AV20">
        <v>7177</v>
      </c>
      <c r="AW20">
        <v>0</v>
      </c>
      <c r="AX20" s="29">
        <v>0.44</v>
      </c>
      <c r="AY20">
        <v>0.80681818181818177</v>
      </c>
      <c r="AZ20" t="s">
        <v>66</v>
      </c>
      <c r="BA20" t="s">
        <v>209</v>
      </c>
      <c r="BB20">
        <v>3</v>
      </c>
      <c r="BC20" t="s">
        <v>628</v>
      </c>
      <c r="BD20">
        <v>3</v>
      </c>
      <c r="BE20">
        <v>37289.573999999993</v>
      </c>
      <c r="BF20">
        <v>2.105532232682519E-2</v>
      </c>
      <c r="BG20">
        <v>1.6987816877324868E-2</v>
      </c>
      <c r="BH20">
        <v>268634.00799999997</v>
      </c>
      <c r="BI20">
        <v>2.9227274902587914E-3</v>
      </c>
      <c r="BJ20">
        <v>2.3581096796406156E-3</v>
      </c>
      <c r="BK20">
        <v>1</v>
      </c>
      <c r="BL20" t="s">
        <v>69</v>
      </c>
      <c r="BM20">
        <v>1</v>
      </c>
      <c r="BN20" t="s">
        <v>583</v>
      </c>
    </row>
    <row r="21" spans="1:66" x14ac:dyDescent="0.25">
      <c r="A21" s="142" t="str">
        <f t="shared" si="20"/>
        <v>선진여객</v>
      </c>
      <c r="B21" s="142" t="str">
        <f t="shared" si="21"/>
        <v>72</v>
      </c>
      <c r="C21" s="143" t="str">
        <f t="shared" si="22"/>
        <v>78바1192</v>
      </c>
      <c r="D21" s="131" t="str">
        <f t="shared" si="23"/>
        <v>대형</v>
      </c>
      <c r="E21" s="127" t="str">
        <f t="shared" si="16"/>
        <v>C</v>
      </c>
      <c r="F21" s="150">
        <f t="shared" si="17"/>
        <v>0.86636363636363622</v>
      </c>
      <c r="G21" s="151">
        <f t="shared" si="18"/>
        <v>1.9059999999999999</v>
      </c>
      <c r="H21" s="152">
        <f t="shared" si="19"/>
        <v>2.2000000000000002</v>
      </c>
      <c r="I21" s="153">
        <f t="shared" si="24"/>
        <v>2862.2069999999999</v>
      </c>
      <c r="J21" s="154">
        <f t="shared" si="25"/>
        <v>2.7955923637748546E-2</v>
      </c>
      <c r="K21" s="154">
        <f t="shared" si="26"/>
        <v>0.3011859063072671</v>
      </c>
      <c r="L21" s="154">
        <f t="shared" si="27"/>
        <v>0.16944965895199054</v>
      </c>
      <c r="M21" s="155">
        <f t="shared" si="28"/>
        <v>14.396000000000001</v>
      </c>
      <c r="N21" s="156">
        <f t="shared" si="29"/>
        <v>1.1180000000000001</v>
      </c>
      <c r="O21" s="156">
        <f t="shared" si="30"/>
        <v>23.863</v>
      </c>
      <c r="P21" s="157">
        <f t="shared" si="31"/>
        <v>1.1666666666666667</v>
      </c>
      <c r="Q21" s="158">
        <f t="shared" si="32"/>
        <v>88</v>
      </c>
      <c r="R21" s="159">
        <f t="shared" si="33"/>
        <v>30.904889318181201</v>
      </c>
      <c r="S21" s="144">
        <f t="shared" si="34"/>
        <v>32</v>
      </c>
      <c r="T21" s="144">
        <f t="shared" si="35"/>
        <v>683</v>
      </c>
      <c r="U21" t="s">
        <v>116</v>
      </c>
      <c r="V21" s="5" t="s">
        <v>119</v>
      </c>
      <c r="W21" t="s">
        <v>116</v>
      </c>
      <c r="X21" s="5" t="s">
        <v>119</v>
      </c>
      <c r="Y21" t="s">
        <v>225</v>
      </c>
      <c r="Z21" t="s">
        <v>139</v>
      </c>
      <c r="AA21" t="s">
        <v>48</v>
      </c>
      <c r="AB21">
        <v>516</v>
      </c>
      <c r="AC21" s="1">
        <v>2862.2069999999999</v>
      </c>
      <c r="AD21" s="1">
        <v>1501.4949999999999</v>
      </c>
      <c r="AE21" s="28">
        <v>1.9059999999999999</v>
      </c>
      <c r="AF21">
        <v>2.2000000000000002</v>
      </c>
      <c r="AG21">
        <v>14.396000000000001</v>
      </c>
      <c r="AH21">
        <v>138.05213699999999</v>
      </c>
      <c r="AI21">
        <v>3.859375</v>
      </c>
      <c r="AJ21">
        <v>41.579357999999999</v>
      </c>
      <c r="AK21">
        <v>485</v>
      </c>
      <c r="AL21">
        <v>32</v>
      </c>
      <c r="AM21">
        <v>683</v>
      </c>
      <c r="AN21">
        <v>88</v>
      </c>
      <c r="AO21">
        <v>20.732797000000001</v>
      </c>
      <c r="AP21">
        <v>3748.9</v>
      </c>
      <c r="AQ21">
        <v>70</v>
      </c>
      <c r="AR21">
        <v>8</v>
      </c>
      <c r="AS21">
        <v>726</v>
      </c>
      <c r="AT21">
        <v>1.1180000000000001</v>
      </c>
      <c r="AU21">
        <v>23.863</v>
      </c>
      <c r="AV21">
        <v>24442</v>
      </c>
      <c r="AW21">
        <v>0</v>
      </c>
      <c r="AX21" s="29">
        <v>0.44</v>
      </c>
      <c r="AY21">
        <v>0.86636363636363622</v>
      </c>
      <c r="AZ21" t="s">
        <v>68</v>
      </c>
      <c r="BA21" t="s">
        <v>209</v>
      </c>
      <c r="BB21">
        <v>4</v>
      </c>
      <c r="BC21" t="s">
        <v>582</v>
      </c>
      <c r="BD21">
        <v>7</v>
      </c>
      <c r="BE21">
        <v>37289.573999999993</v>
      </c>
      <c r="BF21">
        <v>7.6756226820933929E-2</v>
      </c>
      <c r="BG21">
        <v>6.6498803782136379E-2</v>
      </c>
      <c r="BH21">
        <v>268634.00799999997</v>
      </c>
      <c r="BI21">
        <v>1.0654671094361218E-2</v>
      </c>
      <c r="BJ21">
        <v>9.2308195935693078E-3</v>
      </c>
      <c r="BK21">
        <v>1</v>
      </c>
      <c r="BL21" t="s">
        <v>68</v>
      </c>
      <c r="BM21">
        <v>0</v>
      </c>
      <c r="BN21" t="s">
        <v>581</v>
      </c>
    </row>
    <row r="22" spans="1:66" x14ac:dyDescent="0.25">
      <c r="A22" s="139" t="str">
        <f t="shared" si="20"/>
        <v>선진여객</v>
      </c>
      <c r="B22" s="139" t="str">
        <f t="shared" si="21"/>
        <v>72</v>
      </c>
      <c r="C22" s="140" t="str">
        <f t="shared" si="22"/>
        <v>78바1193</v>
      </c>
      <c r="D22" s="114" t="str">
        <f t="shared" si="23"/>
        <v>대형</v>
      </c>
      <c r="E22" s="110" t="str">
        <f t="shared" si="16"/>
        <v>D</v>
      </c>
      <c r="F22" s="160">
        <f t="shared" si="17"/>
        <v>0.83590909090909082</v>
      </c>
      <c r="G22" s="161">
        <f t="shared" si="18"/>
        <v>1.839</v>
      </c>
      <c r="H22" s="162">
        <f t="shared" si="19"/>
        <v>2.2000000000000002</v>
      </c>
      <c r="I22" s="163">
        <f t="shared" si="24"/>
        <v>4776.7190000000001</v>
      </c>
      <c r="J22" s="164">
        <f t="shared" si="25"/>
        <v>1.5175442660163397E-2</v>
      </c>
      <c r="K22" s="164">
        <f t="shared" si="26"/>
        <v>0.32079319497587439</v>
      </c>
      <c r="L22" s="164">
        <f t="shared" si="27"/>
        <v>0.1381701540325064</v>
      </c>
      <c r="M22" s="165">
        <f t="shared" si="28"/>
        <v>12.771000000000001</v>
      </c>
      <c r="N22" s="166">
        <f t="shared" si="29"/>
        <v>0</v>
      </c>
      <c r="O22" s="166">
        <f t="shared" si="30"/>
        <v>8.6460000000000008</v>
      </c>
      <c r="P22" s="167">
        <f t="shared" si="31"/>
        <v>0.59333333333333338</v>
      </c>
      <c r="Q22" s="168">
        <f t="shared" si="32"/>
        <v>89</v>
      </c>
      <c r="R22" s="169">
        <f t="shared" si="33"/>
        <v>27.550078457457357</v>
      </c>
      <c r="S22" s="141">
        <f t="shared" si="34"/>
        <v>0</v>
      </c>
      <c r="T22" s="141">
        <f t="shared" si="35"/>
        <v>413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226</v>
      </c>
      <c r="Z22" s="4" t="s">
        <v>139</v>
      </c>
      <c r="AA22" s="4" t="s">
        <v>48</v>
      </c>
      <c r="AB22" s="4">
        <v>516</v>
      </c>
      <c r="AC22" s="4">
        <v>4776.7190000000001</v>
      </c>
      <c r="AD22" s="4">
        <v>2596.8539999999998</v>
      </c>
      <c r="AE22" s="4">
        <v>1.839</v>
      </c>
      <c r="AF22" s="4">
        <v>2.2000000000000002</v>
      </c>
      <c r="AG22" s="4">
        <v>12.771000000000001</v>
      </c>
      <c r="AH22" s="4">
        <v>261.10684800000001</v>
      </c>
      <c r="AI22" s="4">
        <v>3.962412</v>
      </c>
      <c r="AJ22" s="4">
        <v>83.761300000000006</v>
      </c>
      <c r="AK22" s="4">
        <v>660</v>
      </c>
      <c r="AL22" s="4">
        <v>0</v>
      </c>
      <c r="AM22" s="4">
        <v>413</v>
      </c>
      <c r="AN22" s="4">
        <v>89</v>
      </c>
      <c r="AO22" s="4">
        <v>18.294115999999999</v>
      </c>
      <c r="AP22" s="4">
        <v>3919.6</v>
      </c>
      <c r="AQ22" s="4">
        <v>35.6</v>
      </c>
      <c r="AR22" s="4">
        <v>5</v>
      </c>
      <c r="AS22" s="4">
        <v>1629</v>
      </c>
      <c r="AT22" s="4">
        <v>0</v>
      </c>
      <c r="AU22" s="4">
        <v>8.6460000000000008</v>
      </c>
      <c r="AV22" s="4">
        <v>42146</v>
      </c>
      <c r="AW22" s="4">
        <v>0</v>
      </c>
      <c r="AX22" s="30">
        <v>0.44</v>
      </c>
      <c r="AY22">
        <v>0.83590909090909082</v>
      </c>
      <c r="AZ22" t="s">
        <v>66</v>
      </c>
      <c r="BA22" t="s">
        <v>209</v>
      </c>
      <c r="BB22">
        <v>2</v>
      </c>
      <c r="BC22" t="s">
        <v>629</v>
      </c>
      <c r="BD22">
        <v>8</v>
      </c>
      <c r="BE22">
        <v>37289.573999999993</v>
      </c>
      <c r="BF22">
        <v>0.12809797719866686</v>
      </c>
      <c r="BG22">
        <v>0.10707826366743106</v>
      </c>
      <c r="BH22">
        <v>268634.00799999997</v>
      </c>
      <c r="BI22">
        <v>1.7781512607294311E-2</v>
      </c>
      <c r="BJ22">
        <v>1.4863728038551925E-2</v>
      </c>
      <c r="BK22">
        <v>1</v>
      </c>
      <c r="BL22" t="s">
        <v>68</v>
      </c>
      <c r="BM22">
        <v>-1</v>
      </c>
      <c r="BN22" t="s">
        <v>579</v>
      </c>
    </row>
    <row r="23" spans="1:66" x14ac:dyDescent="0.25">
      <c r="A23" s="142" t="str">
        <f t="shared" si="20"/>
        <v>선진여객</v>
      </c>
      <c r="B23" s="142" t="str">
        <f t="shared" si="21"/>
        <v>80</v>
      </c>
      <c r="C23" s="143" t="str">
        <f t="shared" si="22"/>
        <v>73아1437</v>
      </c>
      <c r="D23" s="131" t="str">
        <f t="shared" si="23"/>
        <v>중형</v>
      </c>
      <c r="E23" s="127" t="str">
        <f t="shared" si="16"/>
        <v>C</v>
      </c>
      <c r="F23" s="150">
        <f t="shared" si="17"/>
        <v>0.85423076923076924</v>
      </c>
      <c r="G23" s="151">
        <f t="shared" si="18"/>
        <v>2.2210000000000001</v>
      </c>
      <c r="H23" s="152">
        <f t="shared" si="19"/>
        <v>2.6</v>
      </c>
      <c r="I23" s="153">
        <f t="shared" si="24"/>
        <v>5562.777</v>
      </c>
      <c r="J23" s="154">
        <f t="shared" si="25"/>
        <v>1.6612243655436017E-2</v>
      </c>
      <c r="K23" s="154">
        <f t="shared" si="26"/>
        <v>0.37350323009039216</v>
      </c>
      <c r="L23" s="154">
        <f t="shared" si="27"/>
        <v>0.19414763525483764</v>
      </c>
      <c r="M23" s="155">
        <f t="shared" si="28"/>
        <v>14.137</v>
      </c>
      <c r="N23" s="156">
        <f t="shared" si="29"/>
        <v>5.3999999999999999E-2</v>
      </c>
      <c r="O23" s="156">
        <f t="shared" si="30"/>
        <v>20.835000000000001</v>
      </c>
      <c r="P23" s="157">
        <f t="shared" si="31"/>
        <v>0</v>
      </c>
      <c r="Q23" s="158">
        <f t="shared" si="32"/>
        <v>79</v>
      </c>
      <c r="R23" s="159">
        <f t="shared" si="33"/>
        <v>24.844383313904018</v>
      </c>
      <c r="S23" s="144">
        <f t="shared" si="34"/>
        <v>3</v>
      </c>
      <c r="T23" s="144">
        <f t="shared" si="35"/>
        <v>1159</v>
      </c>
      <c r="U23" t="s">
        <v>116</v>
      </c>
      <c r="V23" s="5" t="s">
        <v>120</v>
      </c>
      <c r="W23" t="s">
        <v>116</v>
      </c>
      <c r="X23" s="5" t="s">
        <v>120</v>
      </c>
      <c r="Y23" t="s">
        <v>227</v>
      </c>
      <c r="Z23" t="s">
        <v>198</v>
      </c>
      <c r="AA23" t="s">
        <v>48</v>
      </c>
      <c r="AB23">
        <v>516</v>
      </c>
      <c r="AC23" s="1">
        <v>5562.777</v>
      </c>
      <c r="AD23" s="1">
        <v>2504.2620000000002</v>
      </c>
      <c r="AE23" s="28">
        <v>2.2210000000000001</v>
      </c>
      <c r="AF23">
        <v>2.6</v>
      </c>
      <c r="AG23">
        <v>14.137</v>
      </c>
      <c r="AH23">
        <v>367.12656800000002</v>
      </c>
      <c r="AI23">
        <v>6.0987960000000001</v>
      </c>
      <c r="AJ23">
        <v>137.12295900000001</v>
      </c>
      <c r="AK23">
        <v>1080</v>
      </c>
      <c r="AL23">
        <v>3</v>
      </c>
      <c r="AM23">
        <v>1159</v>
      </c>
      <c r="AN23">
        <v>79</v>
      </c>
      <c r="AO23">
        <v>15.152203999999999</v>
      </c>
      <c r="AP23">
        <v>1653.8</v>
      </c>
      <c r="AQ23">
        <v>0</v>
      </c>
      <c r="AR23">
        <v>8</v>
      </c>
      <c r="AS23">
        <v>708</v>
      </c>
      <c r="AT23">
        <v>5.3999999999999999E-2</v>
      </c>
      <c r="AU23">
        <v>20.835000000000001</v>
      </c>
      <c r="AV23">
        <v>46425</v>
      </c>
      <c r="AW23">
        <v>0</v>
      </c>
      <c r="AX23" s="29">
        <v>0.63</v>
      </c>
      <c r="AY23">
        <v>0.85423076923076924</v>
      </c>
      <c r="AZ23" t="s">
        <v>68</v>
      </c>
      <c r="BA23" t="s">
        <v>228</v>
      </c>
      <c r="BB23">
        <v>9</v>
      </c>
      <c r="BC23" t="s">
        <v>564</v>
      </c>
      <c r="BD23">
        <v>13</v>
      </c>
      <c r="BE23">
        <v>100580.693</v>
      </c>
      <c r="BF23">
        <v>5.5306608396504087E-2</v>
      </c>
      <c r="BG23">
        <v>4.7244606634090608E-2</v>
      </c>
      <c r="BH23">
        <v>268634.00799999997</v>
      </c>
      <c r="BI23">
        <v>2.0707642496254609E-2</v>
      </c>
      <c r="BJ23">
        <v>1.7689105378531342E-2</v>
      </c>
      <c r="BK23">
        <v>1</v>
      </c>
      <c r="BL23" t="s">
        <v>68</v>
      </c>
      <c r="BM23">
        <v>0</v>
      </c>
      <c r="BN23" t="s">
        <v>581</v>
      </c>
    </row>
    <row r="24" spans="1:66" x14ac:dyDescent="0.25">
      <c r="A24" s="139" t="str">
        <f t="shared" si="20"/>
        <v>선진여객</v>
      </c>
      <c r="B24" s="139" t="str">
        <f t="shared" si="21"/>
        <v>80</v>
      </c>
      <c r="C24" s="140" t="str">
        <f t="shared" si="22"/>
        <v>78바1137</v>
      </c>
      <c r="D24" s="114" t="str">
        <f t="shared" si="23"/>
        <v>중형</v>
      </c>
      <c r="E24" s="110" t="str">
        <f t="shared" si="16"/>
        <v>D</v>
      </c>
      <c r="F24" s="160">
        <f t="shared" si="17"/>
        <v>0.82079999999999997</v>
      </c>
      <c r="G24" s="161">
        <f t="shared" si="18"/>
        <v>2.052</v>
      </c>
      <c r="H24" s="162">
        <f t="shared" si="19"/>
        <v>2.5</v>
      </c>
      <c r="I24" s="163">
        <f t="shared" si="24"/>
        <v>4500.4930000000004</v>
      </c>
      <c r="J24" s="164">
        <f t="shared" si="25"/>
        <v>1.9312444096451265E-2</v>
      </c>
      <c r="K24" s="164">
        <f t="shared" si="26"/>
        <v>0.34962267462814395</v>
      </c>
      <c r="L24" s="164">
        <f t="shared" si="27"/>
        <v>0.1539831302926146</v>
      </c>
      <c r="M24" s="165">
        <f t="shared" si="28"/>
        <v>14.667</v>
      </c>
      <c r="N24" s="166">
        <f t="shared" si="29"/>
        <v>6.7000000000000004E-2</v>
      </c>
      <c r="O24" s="166">
        <f t="shared" si="30"/>
        <v>14.621</v>
      </c>
      <c r="P24" s="167">
        <f t="shared" si="31"/>
        <v>8.3333333333333329E-2</v>
      </c>
      <c r="Q24" s="168">
        <f t="shared" si="32"/>
        <v>85</v>
      </c>
      <c r="R24" s="169">
        <f t="shared" si="33"/>
        <v>25.112869144266039</v>
      </c>
      <c r="S24" s="141">
        <f t="shared" si="34"/>
        <v>3</v>
      </c>
      <c r="T24" s="141">
        <f t="shared" si="35"/>
        <v>658</v>
      </c>
      <c r="U24" t="s">
        <v>116</v>
      </c>
      <c r="V24" s="5" t="s">
        <v>120</v>
      </c>
      <c r="W24" t="s">
        <v>116</v>
      </c>
      <c r="X24" s="5" t="s">
        <v>120</v>
      </c>
      <c r="Y24" t="s">
        <v>229</v>
      </c>
      <c r="Z24" t="s">
        <v>198</v>
      </c>
      <c r="AA24" t="s">
        <v>48</v>
      </c>
      <c r="AB24">
        <v>516</v>
      </c>
      <c r="AC24" s="1">
        <v>4500.4930000000004</v>
      </c>
      <c r="AD24" s="1">
        <v>2193.585</v>
      </c>
      <c r="AE24" s="28">
        <v>2.052</v>
      </c>
      <c r="AF24">
        <v>2.5</v>
      </c>
      <c r="AG24">
        <v>14.667</v>
      </c>
      <c r="AH24">
        <v>283.98130099999997</v>
      </c>
      <c r="AI24">
        <v>5.4843729999999997</v>
      </c>
      <c r="AJ24">
        <v>99.286302000000006</v>
      </c>
      <c r="AK24">
        <v>693</v>
      </c>
      <c r="AL24">
        <v>3</v>
      </c>
      <c r="AM24">
        <v>658</v>
      </c>
      <c r="AN24">
        <v>85</v>
      </c>
      <c r="AO24">
        <v>15.847849</v>
      </c>
      <c r="AP24">
        <v>1240.5999999999999</v>
      </c>
      <c r="AQ24">
        <v>5</v>
      </c>
      <c r="AR24">
        <v>6</v>
      </c>
      <c r="AS24">
        <v>854</v>
      </c>
      <c r="AT24">
        <v>6.7000000000000004E-2</v>
      </c>
      <c r="AU24">
        <v>14.621</v>
      </c>
      <c r="AV24">
        <v>38865</v>
      </c>
      <c r="AW24">
        <v>0</v>
      </c>
      <c r="AX24" s="29">
        <v>0.59</v>
      </c>
      <c r="AY24">
        <v>0.82079999999999997</v>
      </c>
      <c r="AZ24" t="s">
        <v>66</v>
      </c>
      <c r="BA24" t="s">
        <v>228</v>
      </c>
      <c r="BB24">
        <v>5</v>
      </c>
      <c r="BC24" t="s">
        <v>630</v>
      </c>
      <c r="BD24">
        <v>7</v>
      </c>
      <c r="BE24">
        <v>100580.693</v>
      </c>
      <c r="BF24">
        <v>4.4745098346061309E-2</v>
      </c>
      <c r="BG24">
        <v>3.6726776722447119E-2</v>
      </c>
      <c r="BH24">
        <v>268634.00799999997</v>
      </c>
      <c r="BI24">
        <v>1.6753251137138232E-2</v>
      </c>
      <c r="BJ24">
        <v>1.375106853336306E-2</v>
      </c>
      <c r="BK24">
        <v>1</v>
      </c>
      <c r="BL24" t="s">
        <v>66</v>
      </c>
      <c r="BM24">
        <v>0</v>
      </c>
      <c r="BN24" t="s">
        <v>581</v>
      </c>
    </row>
    <row r="25" spans="1:66" x14ac:dyDescent="0.25">
      <c r="A25" s="142" t="str">
        <f t="shared" si="20"/>
        <v>선진여객</v>
      </c>
      <c r="B25" s="142" t="str">
        <f t="shared" si="21"/>
        <v>80</v>
      </c>
      <c r="C25" s="143" t="str">
        <f t="shared" si="22"/>
        <v>78바1138</v>
      </c>
      <c r="D25" s="131" t="str">
        <f t="shared" si="23"/>
        <v>중형</v>
      </c>
      <c r="E25" s="127" t="str">
        <f t="shared" si="16"/>
        <v>F</v>
      </c>
      <c r="F25" s="150">
        <f t="shared" si="17"/>
        <v>0.79320000000000002</v>
      </c>
      <c r="G25" s="151">
        <f t="shared" si="18"/>
        <v>1.9830000000000001</v>
      </c>
      <c r="H25" s="152">
        <f t="shared" si="19"/>
        <v>2.5</v>
      </c>
      <c r="I25" s="153">
        <f t="shared" si="24"/>
        <v>4649.3500000000004</v>
      </c>
      <c r="J25" s="154">
        <f t="shared" si="25"/>
        <v>1.2640919949410341E-2</v>
      </c>
      <c r="K25" s="154">
        <f t="shared" si="26"/>
        <v>0.36839514909597321</v>
      </c>
      <c r="L25" s="154">
        <f t="shared" si="27"/>
        <v>0.10861733360577285</v>
      </c>
      <c r="M25" s="155">
        <f t="shared" si="28"/>
        <v>14.234999999999999</v>
      </c>
      <c r="N25" s="156">
        <f t="shared" si="29"/>
        <v>0.108</v>
      </c>
      <c r="O25" s="156">
        <f t="shared" si="30"/>
        <v>16.367999999999999</v>
      </c>
      <c r="P25" s="157">
        <f t="shared" si="31"/>
        <v>0</v>
      </c>
      <c r="Q25" s="158">
        <f t="shared" si="32"/>
        <v>68</v>
      </c>
      <c r="R25" s="159">
        <f t="shared" si="33"/>
        <v>24.200651217618319</v>
      </c>
      <c r="S25" s="144">
        <f t="shared" si="34"/>
        <v>5</v>
      </c>
      <c r="T25" s="144">
        <f t="shared" si="35"/>
        <v>761</v>
      </c>
      <c r="U25" t="s">
        <v>116</v>
      </c>
      <c r="V25" t="s">
        <v>120</v>
      </c>
      <c r="W25" s="4" t="s">
        <v>116</v>
      </c>
      <c r="X25" s="4" t="s">
        <v>120</v>
      </c>
      <c r="Y25" s="4" t="s">
        <v>230</v>
      </c>
      <c r="Z25" s="4" t="s">
        <v>198</v>
      </c>
      <c r="AA25" s="4" t="s">
        <v>48</v>
      </c>
      <c r="AB25" s="4">
        <v>516</v>
      </c>
      <c r="AC25" s="4">
        <v>4649.3500000000004</v>
      </c>
      <c r="AD25" s="4">
        <v>2344.3110000000001</v>
      </c>
      <c r="AE25" s="4">
        <v>1.9830000000000001</v>
      </c>
      <c r="AF25" s="4">
        <v>2.5</v>
      </c>
      <c r="AG25" s="4">
        <v>14.234999999999999</v>
      </c>
      <c r="AH25" s="4">
        <v>310.38437199999998</v>
      </c>
      <c r="AI25" s="4">
        <v>3.9235440000000001</v>
      </c>
      <c r="AJ25" s="4">
        <v>114.344097</v>
      </c>
      <c r="AK25" s="4">
        <v>505</v>
      </c>
      <c r="AL25" s="4">
        <v>5</v>
      </c>
      <c r="AM25" s="4">
        <v>761</v>
      </c>
      <c r="AN25" s="4">
        <v>68</v>
      </c>
      <c r="AO25" s="4">
        <v>14.979329999999999</v>
      </c>
      <c r="AP25" s="4">
        <v>476.9</v>
      </c>
      <c r="AQ25" s="4">
        <v>0</v>
      </c>
      <c r="AR25" s="4">
        <v>10</v>
      </c>
      <c r="AS25" s="4">
        <v>2329</v>
      </c>
      <c r="AT25" s="4">
        <v>0.108</v>
      </c>
      <c r="AU25" s="4">
        <v>16.367999999999999</v>
      </c>
      <c r="AV25" s="4">
        <v>40862</v>
      </c>
      <c r="AW25" s="4">
        <v>0</v>
      </c>
      <c r="AX25" s="30">
        <v>0.57999999999999996</v>
      </c>
      <c r="AY25">
        <v>0.79320000000000002</v>
      </c>
      <c r="AZ25" t="s">
        <v>69</v>
      </c>
      <c r="BA25" t="s">
        <v>228</v>
      </c>
      <c r="BB25">
        <v>2</v>
      </c>
      <c r="BC25" t="s">
        <v>631</v>
      </c>
      <c r="BD25">
        <v>9</v>
      </c>
      <c r="BE25">
        <v>100580.693</v>
      </c>
      <c r="BF25">
        <v>4.622507422970331E-2</v>
      </c>
      <c r="BG25">
        <v>3.6665728879000666E-2</v>
      </c>
      <c r="BH25">
        <v>268634.00799999997</v>
      </c>
      <c r="BI25">
        <v>1.7307376808374911E-2</v>
      </c>
      <c r="BJ25">
        <v>1.3728211284402981E-2</v>
      </c>
      <c r="BK25">
        <v>1</v>
      </c>
      <c r="BL25" t="s">
        <v>66</v>
      </c>
      <c r="BM25">
        <v>-1</v>
      </c>
      <c r="BN25" t="s">
        <v>579</v>
      </c>
    </row>
    <row r="26" spans="1:66" x14ac:dyDescent="0.25">
      <c r="A26" s="139" t="str">
        <f t="shared" si="20"/>
        <v>선진여객</v>
      </c>
      <c r="B26" s="139" t="str">
        <f t="shared" si="21"/>
        <v>80</v>
      </c>
      <c r="C26" s="140" t="str">
        <f t="shared" si="22"/>
        <v>78바1139</v>
      </c>
      <c r="D26" s="114" t="str">
        <f t="shared" si="23"/>
        <v>중형</v>
      </c>
      <c r="E26" s="110" t="str">
        <f t="shared" si="16"/>
        <v>C</v>
      </c>
      <c r="F26" s="160">
        <f t="shared" si="17"/>
        <v>0.87159999999999993</v>
      </c>
      <c r="G26" s="161">
        <f t="shared" si="18"/>
        <v>2.1789999999999998</v>
      </c>
      <c r="H26" s="162">
        <f t="shared" si="19"/>
        <v>2.5</v>
      </c>
      <c r="I26" s="163">
        <f t="shared" si="24"/>
        <v>5431.2510000000002</v>
      </c>
      <c r="J26" s="164">
        <f t="shared" si="25"/>
        <v>6.8809746816464968E-3</v>
      </c>
      <c r="K26" s="164">
        <f t="shared" si="26"/>
        <v>0.3601749208964089</v>
      </c>
      <c r="L26" s="164">
        <f t="shared" si="27"/>
        <v>0.2270195209170042</v>
      </c>
      <c r="M26" s="165">
        <f t="shared" si="28"/>
        <v>12.345000000000001</v>
      </c>
      <c r="N26" s="166">
        <f t="shared" si="29"/>
        <v>0.11</v>
      </c>
      <c r="O26" s="166">
        <f t="shared" si="30"/>
        <v>8.6720000000000006</v>
      </c>
      <c r="P26" s="167">
        <f t="shared" si="31"/>
        <v>0</v>
      </c>
      <c r="Q26" s="168">
        <f t="shared" si="32"/>
        <v>70</v>
      </c>
      <c r="R26" s="169">
        <f t="shared" si="33"/>
        <v>23.817665327906184</v>
      </c>
      <c r="S26" s="141">
        <f t="shared" si="34"/>
        <v>6</v>
      </c>
      <c r="T26" s="141">
        <f t="shared" si="35"/>
        <v>471</v>
      </c>
      <c r="U26" t="s">
        <v>116</v>
      </c>
      <c r="V26" s="5" t="s">
        <v>120</v>
      </c>
      <c r="W26" t="s">
        <v>116</v>
      </c>
      <c r="X26" s="5" t="s">
        <v>120</v>
      </c>
      <c r="Y26" t="s">
        <v>231</v>
      </c>
      <c r="Z26" t="s">
        <v>198</v>
      </c>
      <c r="AA26" t="s">
        <v>48</v>
      </c>
      <c r="AB26">
        <v>516</v>
      </c>
      <c r="AC26" s="1">
        <v>5431.2510000000002</v>
      </c>
      <c r="AD26" s="1">
        <v>2492.0859999999998</v>
      </c>
      <c r="AE26" s="28">
        <v>2.1789999999999998</v>
      </c>
      <c r="AF26">
        <v>2.5</v>
      </c>
      <c r="AG26">
        <v>12.345000000000001</v>
      </c>
      <c r="AH26">
        <v>360.27599500000002</v>
      </c>
      <c r="AI26">
        <v>2.47905</v>
      </c>
      <c r="AJ26">
        <v>129.76237800000001</v>
      </c>
      <c r="AK26">
        <v>1233</v>
      </c>
      <c r="AL26">
        <v>6</v>
      </c>
      <c r="AM26">
        <v>471</v>
      </c>
      <c r="AN26">
        <v>70</v>
      </c>
      <c r="AO26">
        <v>15.07525</v>
      </c>
      <c r="AP26">
        <v>260.89999999999998</v>
      </c>
      <c r="AQ26">
        <v>0</v>
      </c>
      <c r="AR26">
        <v>4</v>
      </c>
      <c r="AS26">
        <v>238</v>
      </c>
      <c r="AT26">
        <v>0.11</v>
      </c>
      <c r="AU26">
        <v>8.6720000000000006</v>
      </c>
      <c r="AV26">
        <v>48028</v>
      </c>
      <c r="AW26">
        <v>0</v>
      </c>
      <c r="AX26" s="29">
        <v>0.59</v>
      </c>
      <c r="AY26">
        <v>0.87159999999999993</v>
      </c>
      <c r="AZ26" t="s">
        <v>68</v>
      </c>
      <c r="BA26" t="s">
        <v>228</v>
      </c>
      <c r="BB26">
        <v>3</v>
      </c>
      <c r="BC26" t="s">
        <v>546</v>
      </c>
      <c r="BD26">
        <v>10</v>
      </c>
      <c r="BE26">
        <v>100580.693</v>
      </c>
      <c r="BF26">
        <v>5.3998941924172268E-2</v>
      </c>
      <c r="BG26">
        <v>4.7065477781108547E-2</v>
      </c>
      <c r="BH26">
        <v>268634.00799999997</v>
      </c>
      <c r="BI26">
        <v>2.0218032111556036E-2</v>
      </c>
      <c r="BJ26">
        <v>1.762203678843224E-2</v>
      </c>
      <c r="BK26">
        <v>1</v>
      </c>
      <c r="BL26" t="s">
        <v>68</v>
      </c>
      <c r="BM26">
        <v>0</v>
      </c>
      <c r="BN26" t="s">
        <v>581</v>
      </c>
    </row>
    <row r="27" spans="1:66" x14ac:dyDescent="0.25">
      <c r="A27" s="142" t="str">
        <f t="shared" si="20"/>
        <v>선진여객</v>
      </c>
      <c r="B27" s="142" t="str">
        <f t="shared" si="21"/>
        <v>80</v>
      </c>
      <c r="C27" s="143" t="str">
        <f t="shared" si="22"/>
        <v>78바1140</v>
      </c>
      <c r="D27" s="131" t="str">
        <f t="shared" si="23"/>
        <v>중형</v>
      </c>
      <c r="E27" s="127" t="str">
        <f t="shared" si="16"/>
        <v>D</v>
      </c>
      <c r="F27" s="150">
        <f t="shared" si="17"/>
        <v>0.84730769230769221</v>
      </c>
      <c r="G27" s="151">
        <f t="shared" si="18"/>
        <v>2.2029999999999998</v>
      </c>
      <c r="H27" s="152">
        <f t="shared" si="19"/>
        <v>2.6</v>
      </c>
      <c r="I27" s="153">
        <f t="shared" si="24"/>
        <v>5355.277</v>
      </c>
      <c r="J27" s="154">
        <f t="shared" si="25"/>
        <v>9.9875925511003841E-3</v>
      </c>
      <c r="K27" s="154">
        <f t="shared" si="26"/>
        <v>0.3671752683531499</v>
      </c>
      <c r="L27" s="154">
        <f t="shared" si="27"/>
        <v>0.2403237031436469</v>
      </c>
      <c r="M27" s="155">
        <f t="shared" si="28"/>
        <v>13.324999999999999</v>
      </c>
      <c r="N27" s="156">
        <f t="shared" si="29"/>
        <v>0.13100000000000001</v>
      </c>
      <c r="O27" s="156">
        <f t="shared" si="30"/>
        <v>23.751999999999999</v>
      </c>
      <c r="P27" s="157">
        <f t="shared" si="31"/>
        <v>0</v>
      </c>
      <c r="Q27" s="158">
        <f t="shared" si="32"/>
        <v>86</v>
      </c>
      <c r="R27" s="159">
        <f t="shared" si="33"/>
        <v>24.468392387869763</v>
      </c>
      <c r="S27" s="144">
        <f t="shared" si="34"/>
        <v>7</v>
      </c>
      <c r="T27" s="144">
        <f t="shared" si="35"/>
        <v>1272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232</v>
      </c>
      <c r="Z27" s="4" t="s">
        <v>198</v>
      </c>
      <c r="AA27" s="4" t="s">
        <v>48</v>
      </c>
      <c r="AB27" s="4">
        <v>516</v>
      </c>
      <c r="AC27" s="4">
        <v>5355.277</v>
      </c>
      <c r="AD27" s="4">
        <v>2430.7629999999999</v>
      </c>
      <c r="AE27" s="4">
        <v>2.2029999999999998</v>
      </c>
      <c r="AF27" s="4">
        <v>2.6</v>
      </c>
      <c r="AG27" s="4">
        <v>13.324999999999999</v>
      </c>
      <c r="AH27" s="4">
        <v>351.40019799999999</v>
      </c>
      <c r="AI27" s="4">
        <v>3.5096419999999999</v>
      </c>
      <c r="AJ27" s="4">
        <v>129.025462</v>
      </c>
      <c r="AK27" s="4">
        <v>1287</v>
      </c>
      <c r="AL27" s="4">
        <v>7</v>
      </c>
      <c r="AM27" s="4">
        <v>1272</v>
      </c>
      <c r="AN27" s="4">
        <v>86</v>
      </c>
      <c r="AO27" s="4">
        <v>15.239822999999999</v>
      </c>
      <c r="AP27" s="4">
        <v>475</v>
      </c>
      <c r="AQ27" s="4">
        <v>0</v>
      </c>
      <c r="AR27" s="4">
        <v>4</v>
      </c>
      <c r="AS27" s="4">
        <v>329</v>
      </c>
      <c r="AT27" s="4">
        <v>0.13100000000000001</v>
      </c>
      <c r="AU27" s="4">
        <v>23.751999999999999</v>
      </c>
      <c r="AV27" s="4">
        <v>47118</v>
      </c>
      <c r="AW27" s="4">
        <v>0</v>
      </c>
      <c r="AX27" s="30">
        <v>0.61</v>
      </c>
      <c r="AY27">
        <v>0.84730769230769221</v>
      </c>
      <c r="AZ27" t="s">
        <v>66</v>
      </c>
      <c r="BA27" t="s">
        <v>228</v>
      </c>
      <c r="BB27">
        <v>1</v>
      </c>
      <c r="BC27" t="s">
        <v>552</v>
      </c>
      <c r="BD27">
        <v>8</v>
      </c>
      <c r="BE27">
        <v>100580.693</v>
      </c>
      <c r="BF27">
        <v>5.3243588210313886E-2</v>
      </c>
      <c r="BG27">
        <v>4.5113701856662108E-2</v>
      </c>
      <c r="BH27">
        <v>268634.00799999997</v>
      </c>
      <c r="BI27">
        <v>1.9935216095201172E-2</v>
      </c>
      <c r="BJ27">
        <v>1.6891261945280067E-2</v>
      </c>
      <c r="BK27">
        <v>1</v>
      </c>
      <c r="BL27" t="s">
        <v>68</v>
      </c>
      <c r="BM27">
        <v>-1</v>
      </c>
      <c r="BN27" t="s">
        <v>579</v>
      </c>
    </row>
    <row r="28" spans="1:66" x14ac:dyDescent="0.25">
      <c r="A28" s="139" t="str">
        <f t="shared" si="20"/>
        <v>선진여객</v>
      </c>
      <c r="B28" s="139" t="str">
        <f t="shared" si="21"/>
        <v>80</v>
      </c>
      <c r="C28" s="140" t="str">
        <f t="shared" si="22"/>
        <v>78바1142</v>
      </c>
      <c r="D28" s="114" t="str">
        <f t="shared" si="23"/>
        <v>중형</v>
      </c>
      <c r="E28" s="110" t="str">
        <f t="shared" si="16"/>
        <v>F</v>
      </c>
      <c r="F28" s="160">
        <f t="shared" si="17"/>
        <v>0.77115384615384608</v>
      </c>
      <c r="G28" s="161">
        <f t="shared" si="18"/>
        <v>2.0049999999999999</v>
      </c>
      <c r="H28" s="162">
        <f t="shared" si="19"/>
        <v>2.6</v>
      </c>
      <c r="I28" s="163">
        <f t="shared" si="24"/>
        <v>4803.41</v>
      </c>
      <c r="J28" s="164">
        <f t="shared" si="25"/>
        <v>1.2878432194012262E-2</v>
      </c>
      <c r="K28" s="164">
        <f t="shared" si="26"/>
        <v>0.36467516104011904</v>
      </c>
      <c r="L28" s="164">
        <f t="shared" si="27"/>
        <v>0.17092024207802375</v>
      </c>
      <c r="M28" s="165">
        <f t="shared" si="28"/>
        <v>15.56</v>
      </c>
      <c r="N28" s="166">
        <f t="shared" si="29"/>
        <v>0.104</v>
      </c>
      <c r="O28" s="166">
        <f t="shared" si="30"/>
        <v>19.111000000000001</v>
      </c>
      <c r="P28" s="167">
        <f t="shared" si="31"/>
        <v>0</v>
      </c>
      <c r="Q28" s="168">
        <f t="shared" si="32"/>
        <v>80</v>
      </c>
      <c r="R28" s="169">
        <f t="shared" si="33"/>
        <v>25.13060626276382</v>
      </c>
      <c r="S28" s="141">
        <f t="shared" si="34"/>
        <v>5</v>
      </c>
      <c r="T28" s="141">
        <f t="shared" si="35"/>
        <v>918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233</v>
      </c>
      <c r="Z28" s="4" t="s">
        <v>198</v>
      </c>
      <c r="AA28" s="4" t="s">
        <v>48</v>
      </c>
      <c r="AB28" s="4">
        <v>516</v>
      </c>
      <c r="AC28" s="4">
        <v>4803.41</v>
      </c>
      <c r="AD28" s="4">
        <v>2395.538</v>
      </c>
      <c r="AE28" s="4">
        <v>2.0049999999999999</v>
      </c>
      <c r="AF28" s="4">
        <v>2.6</v>
      </c>
      <c r="AG28" s="4">
        <v>15.56</v>
      </c>
      <c r="AH28" s="4">
        <v>307.07518900000002</v>
      </c>
      <c r="AI28" s="4">
        <v>3.954647</v>
      </c>
      <c r="AJ28" s="4">
        <v>111.982694</v>
      </c>
      <c r="AK28" s="4">
        <v>821</v>
      </c>
      <c r="AL28" s="4">
        <v>5</v>
      </c>
      <c r="AM28" s="4">
        <v>918</v>
      </c>
      <c r="AN28" s="4">
        <v>80</v>
      </c>
      <c r="AO28" s="4">
        <v>15.642455</v>
      </c>
      <c r="AP28" s="4">
        <v>943.3</v>
      </c>
      <c r="AQ28" s="4">
        <v>0</v>
      </c>
      <c r="AR28" s="4">
        <v>7</v>
      </c>
      <c r="AS28" s="4">
        <v>515</v>
      </c>
      <c r="AT28" s="4">
        <v>0.104</v>
      </c>
      <c r="AU28" s="4">
        <v>19.111000000000001</v>
      </c>
      <c r="AV28" s="4">
        <v>36871</v>
      </c>
      <c r="AW28" s="4">
        <v>0</v>
      </c>
      <c r="AX28" s="30">
        <v>0.6</v>
      </c>
      <c r="AY28">
        <v>0.77115384615384608</v>
      </c>
      <c r="AZ28" t="s">
        <v>69</v>
      </c>
      <c r="BA28" t="s">
        <v>228</v>
      </c>
      <c r="BB28">
        <v>3</v>
      </c>
      <c r="BC28" t="s">
        <v>632</v>
      </c>
      <c r="BD28">
        <v>11</v>
      </c>
      <c r="BE28">
        <v>100580.693</v>
      </c>
      <c r="BF28">
        <v>4.7756779723122408E-2</v>
      </c>
      <c r="BG28">
        <v>3.6827824363407854E-2</v>
      </c>
      <c r="BH28">
        <v>268634.00799999997</v>
      </c>
      <c r="BI28">
        <v>1.7880870838959454E-2</v>
      </c>
      <c r="BJ28">
        <v>1.3788902320043732E-2</v>
      </c>
      <c r="BK28">
        <v>1</v>
      </c>
      <c r="BL28" t="s">
        <v>66</v>
      </c>
      <c r="BM28">
        <v>-1</v>
      </c>
      <c r="BN28" t="s">
        <v>579</v>
      </c>
    </row>
    <row r="29" spans="1:66" x14ac:dyDescent="0.25">
      <c r="A29" s="142" t="str">
        <f t="shared" si="20"/>
        <v>선진여객</v>
      </c>
      <c r="B29" s="142" t="str">
        <f t="shared" si="21"/>
        <v>80</v>
      </c>
      <c r="C29" s="143" t="str">
        <f t="shared" si="22"/>
        <v>78바1144</v>
      </c>
      <c r="D29" s="131" t="str">
        <f t="shared" si="23"/>
        <v>중형</v>
      </c>
      <c r="E29" s="127" t="str">
        <f t="shared" si="16"/>
        <v>C</v>
      </c>
      <c r="F29" s="150">
        <f t="shared" si="17"/>
        <v>0.87499999999999989</v>
      </c>
      <c r="G29" s="151">
        <f t="shared" si="18"/>
        <v>2.2749999999999999</v>
      </c>
      <c r="H29" s="152">
        <f t="shared" si="19"/>
        <v>2.6</v>
      </c>
      <c r="I29" s="153">
        <f t="shared" si="24"/>
        <v>5369.317</v>
      </c>
      <c r="J29" s="154">
        <f t="shared" si="25"/>
        <v>1.1969786969178319E-2</v>
      </c>
      <c r="K29" s="154">
        <f t="shared" si="26"/>
        <v>0.35786850882673643</v>
      </c>
      <c r="L29" s="154">
        <f t="shared" si="27"/>
        <v>0.17488257817521297</v>
      </c>
      <c r="M29" s="155">
        <f t="shared" si="28"/>
        <v>12.673999999999999</v>
      </c>
      <c r="N29" s="156">
        <f t="shared" si="29"/>
        <v>7.3999999999999996E-2</v>
      </c>
      <c r="O29" s="156">
        <f t="shared" si="30"/>
        <v>15.682</v>
      </c>
      <c r="P29" s="157">
        <f t="shared" si="31"/>
        <v>0</v>
      </c>
      <c r="Q29" s="158">
        <f t="shared" si="32"/>
        <v>78</v>
      </c>
      <c r="R29" s="159">
        <f t="shared" si="33"/>
        <v>24.864141741820767</v>
      </c>
      <c r="S29" s="144">
        <f t="shared" si="34"/>
        <v>4</v>
      </c>
      <c r="T29" s="144">
        <f t="shared" si="35"/>
        <v>842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234</v>
      </c>
      <c r="Z29" t="s">
        <v>198</v>
      </c>
      <c r="AA29" t="s">
        <v>48</v>
      </c>
      <c r="AB29">
        <v>516</v>
      </c>
      <c r="AC29" s="1">
        <v>5369.317</v>
      </c>
      <c r="AD29" s="1">
        <v>2360.1529999999998</v>
      </c>
      <c r="AE29" s="28">
        <v>2.2749999999999999</v>
      </c>
      <c r="AF29">
        <v>2.6</v>
      </c>
      <c r="AG29">
        <v>12.673999999999999</v>
      </c>
      <c r="AH29">
        <v>342.68379299999998</v>
      </c>
      <c r="AI29">
        <v>4.1018520000000001</v>
      </c>
      <c r="AJ29">
        <v>122.635738</v>
      </c>
      <c r="AK29">
        <v>939</v>
      </c>
      <c r="AL29">
        <v>4</v>
      </c>
      <c r="AM29">
        <v>842</v>
      </c>
      <c r="AN29">
        <v>78</v>
      </c>
      <c r="AO29">
        <v>15.668429</v>
      </c>
      <c r="AP29">
        <v>1932.1</v>
      </c>
      <c r="AQ29">
        <v>0</v>
      </c>
      <c r="AR29">
        <v>9</v>
      </c>
      <c r="AS29">
        <v>2312</v>
      </c>
      <c r="AT29">
        <v>7.3999999999999996E-2</v>
      </c>
      <c r="AU29">
        <v>15.682</v>
      </c>
      <c r="AV29">
        <v>45494</v>
      </c>
      <c r="AW29">
        <v>0</v>
      </c>
      <c r="AX29" s="29">
        <v>0.6</v>
      </c>
      <c r="AY29">
        <v>0.87499999999999989</v>
      </c>
      <c r="AZ29" t="s">
        <v>68</v>
      </c>
      <c r="BA29" t="s">
        <v>228</v>
      </c>
      <c r="BB29">
        <v>2</v>
      </c>
      <c r="BC29" t="s">
        <v>545</v>
      </c>
      <c r="BD29">
        <v>12</v>
      </c>
      <c r="BE29">
        <v>100580.693</v>
      </c>
      <c r="BF29">
        <v>5.3383177624357792E-2</v>
      </c>
      <c r="BG29">
        <v>4.6710280421313061E-2</v>
      </c>
      <c r="BH29">
        <v>268634.00799999997</v>
      </c>
      <c r="BI29">
        <v>1.9987480512891728E-2</v>
      </c>
      <c r="BJ29">
        <v>1.7489045448780258E-2</v>
      </c>
      <c r="BK29">
        <v>1</v>
      </c>
      <c r="BL29" t="s">
        <v>67</v>
      </c>
      <c r="BM29">
        <v>-1</v>
      </c>
      <c r="BN29" t="s">
        <v>579</v>
      </c>
    </row>
    <row r="30" spans="1:66" x14ac:dyDescent="0.25">
      <c r="A30" s="139" t="str">
        <f t="shared" si="20"/>
        <v>선진여객</v>
      </c>
      <c r="B30" s="139" t="str">
        <f t="shared" si="21"/>
        <v>80</v>
      </c>
      <c r="C30" s="140" t="str">
        <f t="shared" si="22"/>
        <v>78바1145</v>
      </c>
      <c r="D30" s="114" t="str">
        <f t="shared" si="23"/>
        <v>중형</v>
      </c>
      <c r="E30" s="110" t="str">
        <f t="shared" si="16"/>
        <v>D</v>
      </c>
      <c r="F30" s="160">
        <f t="shared" si="17"/>
        <v>0.8257692307692307</v>
      </c>
      <c r="G30" s="161">
        <f t="shared" si="18"/>
        <v>2.1469999999999998</v>
      </c>
      <c r="H30" s="162">
        <f t="shared" si="19"/>
        <v>2.6</v>
      </c>
      <c r="I30" s="163">
        <f t="shared" si="24"/>
        <v>5853.3890000000001</v>
      </c>
      <c r="J30" s="164">
        <f t="shared" si="25"/>
        <v>6.6208555627757315E-3</v>
      </c>
      <c r="K30" s="164">
        <f t="shared" si="26"/>
        <v>0.36715451929296211</v>
      </c>
      <c r="L30" s="164">
        <f t="shared" si="27"/>
        <v>0.17716232425352219</v>
      </c>
      <c r="M30" s="165">
        <f t="shared" si="28"/>
        <v>14.721</v>
      </c>
      <c r="N30" s="166">
        <f t="shared" si="29"/>
        <v>0.20499999999999999</v>
      </c>
      <c r="O30" s="166">
        <f t="shared" si="30"/>
        <v>10.523999999999999</v>
      </c>
      <c r="P30" s="167">
        <f t="shared" si="31"/>
        <v>0</v>
      </c>
      <c r="Q30" s="168">
        <f t="shared" si="32"/>
        <v>82</v>
      </c>
      <c r="R30" s="169">
        <f t="shared" si="33"/>
        <v>24.673194735677754</v>
      </c>
      <c r="S30" s="141">
        <f t="shared" si="34"/>
        <v>12</v>
      </c>
      <c r="T30" s="141">
        <f t="shared" si="35"/>
        <v>616</v>
      </c>
      <c r="U30" t="s">
        <v>116</v>
      </c>
      <c r="V30" t="s">
        <v>120</v>
      </c>
      <c r="W30" t="s">
        <v>116</v>
      </c>
      <c r="X30" s="4" t="s">
        <v>120</v>
      </c>
      <c r="Y30" s="4" t="s">
        <v>235</v>
      </c>
      <c r="Z30" s="4" t="s">
        <v>198</v>
      </c>
      <c r="AA30" s="4" t="s">
        <v>48</v>
      </c>
      <c r="AB30" s="4">
        <v>516</v>
      </c>
      <c r="AC30" s="4">
        <v>5853.3890000000001</v>
      </c>
      <c r="AD30" s="4">
        <v>2725.8560000000002</v>
      </c>
      <c r="AE30" s="4">
        <v>2.1469999999999998</v>
      </c>
      <c r="AF30" s="4">
        <v>2.6</v>
      </c>
      <c r="AG30" s="4">
        <v>14.721</v>
      </c>
      <c r="AH30" s="4">
        <v>378.83653800000002</v>
      </c>
      <c r="AI30" s="4">
        <v>2.508222</v>
      </c>
      <c r="AJ30" s="4">
        <v>139.09154699999999</v>
      </c>
      <c r="AK30" s="4">
        <v>1037</v>
      </c>
      <c r="AL30" s="4">
        <v>12</v>
      </c>
      <c r="AM30" s="4">
        <v>616</v>
      </c>
      <c r="AN30" s="4">
        <v>82</v>
      </c>
      <c r="AO30" s="4">
        <v>15.450962000000001</v>
      </c>
      <c r="AP30" s="4">
        <v>1302.8</v>
      </c>
      <c r="AQ30" s="4">
        <v>0</v>
      </c>
      <c r="AR30" s="4">
        <v>4</v>
      </c>
      <c r="AS30" s="4">
        <v>448</v>
      </c>
      <c r="AT30" s="4">
        <v>0.20499999999999999</v>
      </c>
      <c r="AU30" s="4">
        <v>10.523999999999999</v>
      </c>
      <c r="AV30" s="4">
        <v>47044</v>
      </c>
      <c r="AW30" s="4">
        <v>0</v>
      </c>
      <c r="AX30" s="30">
        <v>0.63</v>
      </c>
      <c r="AY30">
        <v>0.8257692307692307</v>
      </c>
      <c r="AZ30" t="s">
        <v>66</v>
      </c>
      <c r="BA30" t="s">
        <v>228</v>
      </c>
      <c r="BB30">
        <v>4</v>
      </c>
      <c r="BC30" t="s">
        <v>633</v>
      </c>
      <c r="BD30">
        <v>11</v>
      </c>
      <c r="BE30">
        <v>100580.693</v>
      </c>
      <c r="BF30">
        <v>5.8195950190957621E-2</v>
      </c>
      <c r="BG30">
        <v>4.8056425023071538E-2</v>
      </c>
      <c r="BH30">
        <v>268634.00799999997</v>
      </c>
      <c r="BI30">
        <v>2.1789456381859144E-2</v>
      </c>
      <c r="BJ30">
        <v>1.7993062635327531E-2</v>
      </c>
      <c r="BK30">
        <v>1</v>
      </c>
      <c r="BL30" t="s">
        <v>66</v>
      </c>
      <c r="BM30">
        <v>0</v>
      </c>
      <c r="BN30" t="s">
        <v>581</v>
      </c>
    </row>
    <row r="31" spans="1:66" x14ac:dyDescent="0.25">
      <c r="A31" s="142" t="str">
        <f t="shared" si="20"/>
        <v>선진여객</v>
      </c>
      <c r="B31" s="142" t="str">
        <f t="shared" si="21"/>
        <v>80</v>
      </c>
      <c r="C31" s="143" t="str">
        <f t="shared" si="22"/>
        <v>78바1146</v>
      </c>
      <c r="D31" s="131" t="str">
        <f t="shared" si="23"/>
        <v>중형</v>
      </c>
      <c r="E31" s="127" t="str">
        <f t="shared" si="16"/>
        <v>C</v>
      </c>
      <c r="F31" s="150">
        <f t="shared" si="17"/>
        <v>0.85923076923076924</v>
      </c>
      <c r="G31" s="151">
        <f t="shared" si="18"/>
        <v>2.234</v>
      </c>
      <c r="H31" s="152">
        <f t="shared" si="19"/>
        <v>2.6</v>
      </c>
      <c r="I31" s="153">
        <f t="shared" si="24"/>
        <v>6297.1289999999999</v>
      </c>
      <c r="J31" s="154">
        <f t="shared" si="25"/>
        <v>8.5069385769206956E-3</v>
      </c>
      <c r="K31" s="154">
        <f t="shared" si="26"/>
        <v>0.3541987692319703</v>
      </c>
      <c r="L31" s="154">
        <f t="shared" si="27"/>
        <v>0.18119368366123673</v>
      </c>
      <c r="M31" s="155">
        <f t="shared" si="28"/>
        <v>12.699</v>
      </c>
      <c r="N31" s="156">
        <f t="shared" si="29"/>
        <v>0.111</v>
      </c>
      <c r="O31" s="156">
        <f t="shared" si="30"/>
        <v>13.228</v>
      </c>
      <c r="P31" s="157">
        <f t="shared" si="31"/>
        <v>0.91833333333333333</v>
      </c>
      <c r="Q31" s="158">
        <f t="shared" si="32"/>
        <v>87</v>
      </c>
      <c r="R31" s="159">
        <f t="shared" si="33"/>
        <v>24.441836376719522</v>
      </c>
      <c r="S31" s="144">
        <f t="shared" si="34"/>
        <v>7</v>
      </c>
      <c r="T31" s="144">
        <f t="shared" si="35"/>
        <v>833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236</v>
      </c>
      <c r="Z31" s="4" t="s">
        <v>198</v>
      </c>
      <c r="AA31" s="4" t="s">
        <v>48</v>
      </c>
      <c r="AB31" s="4">
        <v>516</v>
      </c>
      <c r="AC31" s="4">
        <v>6297.1289999999999</v>
      </c>
      <c r="AD31" s="4">
        <v>2819.2730000000001</v>
      </c>
      <c r="AE31" s="4">
        <v>2.234</v>
      </c>
      <c r="AF31" s="4">
        <v>2.6</v>
      </c>
      <c r="AG31" s="4">
        <v>12.699</v>
      </c>
      <c r="AH31" s="4">
        <v>404.26740699999999</v>
      </c>
      <c r="AI31" s="4">
        <v>3.4390779999999999</v>
      </c>
      <c r="AJ31" s="4">
        <v>143.19101800000001</v>
      </c>
      <c r="AK31" s="4">
        <v>1141</v>
      </c>
      <c r="AL31" s="4">
        <v>7</v>
      </c>
      <c r="AM31" s="4">
        <v>833</v>
      </c>
      <c r="AN31" s="4">
        <v>87</v>
      </c>
      <c r="AO31" s="4">
        <v>15.576642</v>
      </c>
      <c r="AP31" s="4">
        <v>1240.5</v>
      </c>
      <c r="AQ31" s="4">
        <v>55.1</v>
      </c>
      <c r="AR31" s="4">
        <v>17</v>
      </c>
      <c r="AS31" s="4">
        <v>2965</v>
      </c>
      <c r="AT31" s="4">
        <v>0.111</v>
      </c>
      <c r="AU31" s="4">
        <v>13.228</v>
      </c>
      <c r="AV31" s="4">
        <v>53120</v>
      </c>
      <c r="AW31" s="4">
        <v>0</v>
      </c>
      <c r="AX31" s="4">
        <v>0.6</v>
      </c>
      <c r="AY31">
        <v>0.85923076923076924</v>
      </c>
      <c r="AZ31" t="s">
        <v>68</v>
      </c>
      <c r="BA31" t="s">
        <v>228</v>
      </c>
      <c r="BB31">
        <v>6</v>
      </c>
      <c r="BC31" t="s">
        <v>560</v>
      </c>
      <c r="BD31">
        <v>11</v>
      </c>
      <c r="BE31">
        <v>100580.693</v>
      </c>
      <c r="BF31">
        <v>6.2607731286957832E-2</v>
      </c>
      <c r="BG31">
        <v>5.3794489113486076E-2</v>
      </c>
      <c r="BH31">
        <v>268634.00799999997</v>
      </c>
      <c r="BI31">
        <v>2.3441294893683007E-2</v>
      </c>
      <c r="BJ31">
        <v>2.0141481843264555E-2</v>
      </c>
      <c r="BK31">
        <v>1</v>
      </c>
      <c r="BL31" t="s">
        <v>68</v>
      </c>
      <c r="BM31">
        <v>0</v>
      </c>
      <c r="BN31" t="s">
        <v>581</v>
      </c>
    </row>
    <row r="32" spans="1:66" x14ac:dyDescent="0.25">
      <c r="A32" s="139" t="str">
        <f t="shared" si="20"/>
        <v>선진여객</v>
      </c>
      <c r="B32" s="139" t="str">
        <f t="shared" si="21"/>
        <v>80</v>
      </c>
      <c r="C32" s="140" t="str">
        <f t="shared" si="22"/>
        <v>78바1147</v>
      </c>
      <c r="D32" s="114" t="str">
        <f t="shared" si="23"/>
        <v>중형</v>
      </c>
      <c r="E32" s="110" t="str">
        <f t="shared" si="16"/>
        <v>C</v>
      </c>
      <c r="F32" s="160">
        <f t="shared" si="17"/>
        <v>0.85920000000000007</v>
      </c>
      <c r="G32" s="161">
        <f t="shared" si="18"/>
        <v>2.1480000000000001</v>
      </c>
      <c r="H32" s="162">
        <f t="shared" si="19"/>
        <v>2.5</v>
      </c>
      <c r="I32" s="163">
        <f t="shared" si="24"/>
        <v>5649.8339999999998</v>
      </c>
      <c r="J32" s="164">
        <f t="shared" si="25"/>
        <v>7.4986552433016131E-3</v>
      </c>
      <c r="K32" s="164">
        <f t="shared" si="26"/>
        <v>0.33445404333919659</v>
      </c>
      <c r="L32" s="164">
        <f t="shared" si="27"/>
        <v>0.15628777765860025</v>
      </c>
      <c r="M32" s="165">
        <f t="shared" si="28"/>
        <v>12.215999999999999</v>
      </c>
      <c r="N32" s="166">
        <f t="shared" si="29"/>
        <v>3.5000000000000003E-2</v>
      </c>
      <c r="O32" s="166">
        <f t="shared" si="30"/>
        <v>11.965</v>
      </c>
      <c r="P32" s="167">
        <f t="shared" si="31"/>
        <v>7.6666666666666661E-2</v>
      </c>
      <c r="Q32" s="168">
        <f t="shared" si="32"/>
        <v>86</v>
      </c>
      <c r="R32" s="169">
        <f t="shared" si="33"/>
        <v>23.718749896489804</v>
      </c>
      <c r="S32" s="141">
        <f t="shared" si="34"/>
        <v>2</v>
      </c>
      <c r="T32" s="141">
        <f t="shared" si="35"/>
        <v>676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237</v>
      </c>
      <c r="Z32" t="s">
        <v>198</v>
      </c>
      <c r="AA32" t="s">
        <v>48</v>
      </c>
      <c r="AB32">
        <v>516</v>
      </c>
      <c r="AC32" s="1">
        <v>5649.8339999999998</v>
      </c>
      <c r="AD32" s="1">
        <v>2630.335</v>
      </c>
      <c r="AE32" s="28">
        <v>2.1480000000000001</v>
      </c>
      <c r="AF32">
        <v>2.5</v>
      </c>
      <c r="AG32">
        <v>12.215999999999999</v>
      </c>
      <c r="AH32">
        <v>361.98183699999998</v>
      </c>
      <c r="AI32">
        <v>2.7143769999999998</v>
      </c>
      <c r="AJ32">
        <v>121.066289</v>
      </c>
      <c r="AK32">
        <v>883</v>
      </c>
      <c r="AL32">
        <v>2</v>
      </c>
      <c r="AM32">
        <v>676</v>
      </c>
      <c r="AN32">
        <v>86</v>
      </c>
      <c r="AO32">
        <v>15.608059000000001</v>
      </c>
      <c r="AP32">
        <v>875.6</v>
      </c>
      <c r="AQ32">
        <v>4.5999999999999996</v>
      </c>
      <c r="AR32">
        <v>22</v>
      </c>
      <c r="AS32">
        <v>2706</v>
      </c>
      <c r="AT32">
        <v>3.5000000000000003E-2</v>
      </c>
      <c r="AU32">
        <v>11.965</v>
      </c>
      <c r="AV32">
        <v>48482</v>
      </c>
      <c r="AW32">
        <v>0</v>
      </c>
      <c r="AX32">
        <v>0.57999999999999996</v>
      </c>
      <c r="AY32">
        <v>0.85920000000000007</v>
      </c>
      <c r="AZ32" t="s">
        <v>68</v>
      </c>
      <c r="BA32" t="s">
        <v>228</v>
      </c>
      <c r="BB32">
        <v>7</v>
      </c>
      <c r="BC32" t="s">
        <v>559</v>
      </c>
      <c r="BD32">
        <v>12</v>
      </c>
      <c r="BE32">
        <v>100580.693</v>
      </c>
      <c r="BF32">
        <v>5.6172152243969924E-2</v>
      </c>
      <c r="BG32">
        <v>4.826311320801896E-2</v>
      </c>
      <c r="BH32">
        <v>268634.00799999997</v>
      </c>
      <c r="BI32">
        <v>2.1031715388767906E-2</v>
      </c>
      <c r="BJ32">
        <v>1.8070449862029388E-2</v>
      </c>
      <c r="BK32">
        <v>1</v>
      </c>
      <c r="BL32" t="s">
        <v>68</v>
      </c>
      <c r="BM32">
        <v>0</v>
      </c>
      <c r="BN32" t="s">
        <v>581</v>
      </c>
    </row>
    <row r="33" spans="1:66" x14ac:dyDescent="0.25">
      <c r="A33" s="142" t="str">
        <f t="shared" si="20"/>
        <v>선진여객</v>
      </c>
      <c r="B33" s="142" t="str">
        <f t="shared" si="21"/>
        <v>80</v>
      </c>
      <c r="C33" s="143" t="str">
        <f t="shared" si="22"/>
        <v>78바1149</v>
      </c>
      <c r="D33" s="131" t="str">
        <f t="shared" si="23"/>
        <v>중형</v>
      </c>
      <c r="E33" s="127" t="str">
        <f t="shared" si="16"/>
        <v>F</v>
      </c>
      <c r="F33" s="150">
        <f t="shared" si="17"/>
        <v>0.79923076923076919</v>
      </c>
      <c r="G33" s="151">
        <f t="shared" si="18"/>
        <v>2.0779999999999998</v>
      </c>
      <c r="H33" s="152">
        <f t="shared" si="19"/>
        <v>2.6</v>
      </c>
      <c r="I33" s="153">
        <f t="shared" si="24"/>
        <v>5792.8429999999998</v>
      </c>
      <c r="J33" s="154">
        <f t="shared" si="25"/>
        <v>1.4373208225641303E-2</v>
      </c>
      <c r="K33" s="154">
        <f t="shared" si="26"/>
        <v>0.34332445989483923</v>
      </c>
      <c r="L33" s="154">
        <f t="shared" si="27"/>
        <v>0.16313233415785652</v>
      </c>
      <c r="M33" s="155">
        <f t="shared" si="28"/>
        <v>12.834</v>
      </c>
      <c r="N33" s="156">
        <f t="shared" si="29"/>
        <v>8.5999999999999993E-2</v>
      </c>
      <c r="O33" s="156">
        <f t="shared" si="30"/>
        <v>19.369</v>
      </c>
      <c r="P33" s="157">
        <f t="shared" si="31"/>
        <v>0.18666666666666665</v>
      </c>
      <c r="Q33" s="158">
        <f t="shared" si="32"/>
        <v>85</v>
      </c>
      <c r="R33" s="159">
        <f t="shared" si="33"/>
        <v>24.101410633926264</v>
      </c>
      <c r="S33" s="144">
        <f t="shared" si="34"/>
        <v>5</v>
      </c>
      <c r="T33" s="144">
        <f t="shared" si="35"/>
        <v>1122</v>
      </c>
      <c r="U33" t="s">
        <v>116</v>
      </c>
      <c r="V33" t="s">
        <v>120</v>
      </c>
      <c r="W33" t="s">
        <v>116</v>
      </c>
      <c r="X33" s="4" t="s">
        <v>120</v>
      </c>
      <c r="Y33" s="4" t="s">
        <v>239</v>
      </c>
      <c r="Z33" s="4" t="s">
        <v>198</v>
      </c>
      <c r="AA33" s="4" t="s">
        <v>48</v>
      </c>
      <c r="AB33" s="4">
        <v>516</v>
      </c>
      <c r="AC33" s="4">
        <v>5792.8429999999998</v>
      </c>
      <c r="AD33" s="4">
        <v>2787.712</v>
      </c>
      <c r="AE33" s="4">
        <v>2.0779999999999998</v>
      </c>
      <c r="AF33" s="4">
        <v>2.6</v>
      </c>
      <c r="AG33" s="4">
        <v>12.834</v>
      </c>
      <c r="AH33" s="4">
        <v>374.20518199999998</v>
      </c>
      <c r="AI33" s="4">
        <v>5.3785290000000003</v>
      </c>
      <c r="AJ33" s="4">
        <v>128.473792</v>
      </c>
      <c r="AK33" s="4">
        <v>945</v>
      </c>
      <c r="AL33" s="4">
        <v>5</v>
      </c>
      <c r="AM33" s="4">
        <v>1122</v>
      </c>
      <c r="AN33" s="4">
        <v>85</v>
      </c>
      <c r="AO33" s="4">
        <v>15.480392</v>
      </c>
      <c r="AP33" s="4">
        <v>756.8</v>
      </c>
      <c r="AQ33" s="4">
        <v>11.2</v>
      </c>
      <c r="AR33" s="4">
        <v>19</v>
      </c>
      <c r="AS33" s="4">
        <v>3216</v>
      </c>
      <c r="AT33" s="4">
        <v>8.5999999999999993E-2</v>
      </c>
      <c r="AU33" s="4">
        <v>19.369</v>
      </c>
      <c r="AV33" s="4">
        <v>46328</v>
      </c>
      <c r="AW33" s="4">
        <v>0</v>
      </c>
      <c r="AX33" s="4">
        <v>0.56999999999999995</v>
      </c>
      <c r="AY33">
        <v>0.79923076923076919</v>
      </c>
      <c r="AZ33" t="s">
        <v>69</v>
      </c>
      <c r="BA33" t="s">
        <v>228</v>
      </c>
      <c r="BB33">
        <v>1</v>
      </c>
      <c r="BC33" t="s">
        <v>634</v>
      </c>
      <c r="BD33">
        <v>12</v>
      </c>
      <c r="BE33">
        <v>100580.693</v>
      </c>
      <c r="BF33">
        <v>5.759398575629221E-2</v>
      </c>
      <c r="BG33">
        <v>4.6030885539067389E-2</v>
      </c>
      <c r="BH33">
        <v>268634.00799999997</v>
      </c>
      <c r="BI33">
        <v>2.1564071664373931E-2</v>
      </c>
      <c r="BJ33">
        <v>1.7234669584065009E-2</v>
      </c>
      <c r="BK33">
        <v>1</v>
      </c>
      <c r="BL33" t="s">
        <v>66</v>
      </c>
      <c r="BM33">
        <v>-1</v>
      </c>
      <c r="BN33" t="s">
        <v>579</v>
      </c>
    </row>
    <row r="34" spans="1:66" x14ac:dyDescent="0.25">
      <c r="A34" s="139" t="str">
        <f t="shared" si="20"/>
        <v>선진여객</v>
      </c>
      <c r="B34" s="139" t="str">
        <f t="shared" si="21"/>
        <v>80</v>
      </c>
      <c r="C34" s="140" t="str">
        <f t="shared" si="22"/>
        <v>78바1150</v>
      </c>
      <c r="D34" s="114" t="str">
        <f t="shared" si="23"/>
        <v>중형</v>
      </c>
      <c r="E34" s="110" t="str">
        <f t="shared" si="16"/>
        <v>C</v>
      </c>
      <c r="F34" s="160">
        <f t="shared" si="17"/>
        <v>0.86653846153846159</v>
      </c>
      <c r="G34" s="161">
        <f t="shared" si="18"/>
        <v>2.2530000000000001</v>
      </c>
      <c r="H34" s="162">
        <f t="shared" si="19"/>
        <v>2.6</v>
      </c>
      <c r="I34" s="163">
        <f t="shared" si="24"/>
        <v>5733.07</v>
      </c>
      <c r="J34" s="164">
        <f t="shared" si="25"/>
        <v>1.1716795773015775E-2</v>
      </c>
      <c r="K34" s="164">
        <f t="shared" si="26"/>
        <v>0.32554387475862762</v>
      </c>
      <c r="L34" s="164">
        <f t="shared" si="27"/>
        <v>0.24925563441576679</v>
      </c>
      <c r="M34" s="165">
        <f t="shared" si="28"/>
        <v>12.814</v>
      </c>
      <c r="N34" s="166">
        <f t="shared" si="29"/>
        <v>7.0000000000000007E-2</v>
      </c>
      <c r="O34" s="166">
        <f t="shared" si="30"/>
        <v>18.315000000000001</v>
      </c>
      <c r="P34" s="167">
        <f t="shared" si="31"/>
        <v>0.12333333333333334</v>
      </c>
      <c r="Q34" s="168">
        <f t="shared" si="32"/>
        <v>89</v>
      </c>
      <c r="R34" s="169">
        <f t="shared" si="33"/>
        <v>24.004499241547894</v>
      </c>
      <c r="S34" s="141">
        <f t="shared" si="34"/>
        <v>4</v>
      </c>
      <c r="T34" s="141">
        <f t="shared" si="35"/>
        <v>1050</v>
      </c>
      <c r="U34" t="s">
        <v>116</v>
      </c>
      <c r="V34" t="s">
        <v>120</v>
      </c>
      <c r="W34" s="4" t="s">
        <v>116</v>
      </c>
      <c r="X34" s="4" t="s">
        <v>120</v>
      </c>
      <c r="Y34" s="4" t="s">
        <v>240</v>
      </c>
      <c r="Z34" s="4" t="s">
        <v>198</v>
      </c>
      <c r="AA34" s="4" t="s">
        <v>48</v>
      </c>
      <c r="AB34" s="4">
        <v>516</v>
      </c>
      <c r="AC34" s="4">
        <v>5733.07</v>
      </c>
      <c r="AD34" s="4">
        <v>2544.509</v>
      </c>
      <c r="AE34" s="4">
        <v>2.2530000000000001</v>
      </c>
      <c r="AF34" s="4">
        <v>2.6</v>
      </c>
      <c r="AG34" s="4">
        <v>12.814</v>
      </c>
      <c r="AH34" s="4">
        <v>360.37267200000002</v>
      </c>
      <c r="AI34" s="4">
        <v>4.2224130000000004</v>
      </c>
      <c r="AJ34" s="4">
        <v>117.317116</v>
      </c>
      <c r="AK34" s="4">
        <v>1429</v>
      </c>
      <c r="AL34" s="4">
        <v>4</v>
      </c>
      <c r="AM34" s="4">
        <v>1050</v>
      </c>
      <c r="AN34" s="4">
        <v>89</v>
      </c>
      <c r="AO34" s="4">
        <v>15.908725</v>
      </c>
      <c r="AP34" s="4">
        <v>1334.5</v>
      </c>
      <c r="AQ34" s="4">
        <v>7.4</v>
      </c>
      <c r="AR34" s="4">
        <v>5</v>
      </c>
      <c r="AS34" s="4">
        <v>923</v>
      </c>
      <c r="AT34" s="4">
        <v>7.0000000000000007E-2</v>
      </c>
      <c r="AU34" s="4">
        <v>18.315000000000001</v>
      </c>
      <c r="AV34" s="4">
        <v>47358</v>
      </c>
      <c r="AW34" s="4">
        <v>0</v>
      </c>
      <c r="AX34" s="4">
        <v>0.62</v>
      </c>
      <c r="AY34">
        <v>0.86653846153846159</v>
      </c>
      <c r="AZ34" t="s">
        <v>68</v>
      </c>
      <c r="BA34" t="s">
        <v>228</v>
      </c>
      <c r="BB34">
        <v>5</v>
      </c>
      <c r="BC34" t="s">
        <v>561</v>
      </c>
      <c r="BD34">
        <v>10</v>
      </c>
      <c r="BE34">
        <v>100580.693</v>
      </c>
      <c r="BF34">
        <v>5.6999706693211985E-2</v>
      </c>
      <c r="BG34">
        <v>4.9392438146079465E-2</v>
      </c>
      <c r="BH34">
        <v>268634.00799999997</v>
      </c>
      <c r="BI34">
        <v>2.1341564467891198E-2</v>
      </c>
      <c r="BJ34">
        <v>1.8493286440830335E-2</v>
      </c>
      <c r="BK34">
        <v>1</v>
      </c>
      <c r="BL34" t="s">
        <v>66</v>
      </c>
      <c r="BM34">
        <v>1</v>
      </c>
      <c r="BN34" t="s">
        <v>583</v>
      </c>
    </row>
    <row r="35" spans="1:66" x14ac:dyDescent="0.25">
      <c r="A35" s="142" t="str">
        <f t="shared" si="20"/>
        <v>선진여객</v>
      </c>
      <c r="B35" s="142" t="str">
        <f t="shared" si="21"/>
        <v>80</v>
      </c>
      <c r="C35" s="143" t="str">
        <f t="shared" si="22"/>
        <v>78바1152</v>
      </c>
      <c r="D35" s="131" t="str">
        <f t="shared" si="23"/>
        <v>중형</v>
      </c>
      <c r="E35" s="127" t="str">
        <f t="shared" si="16"/>
        <v>C</v>
      </c>
      <c r="F35" s="150">
        <f t="shared" si="17"/>
        <v>0.8930769230769231</v>
      </c>
      <c r="G35" s="151">
        <f t="shared" si="18"/>
        <v>2.3220000000000001</v>
      </c>
      <c r="H35" s="152">
        <f t="shared" si="19"/>
        <v>2.6</v>
      </c>
      <c r="I35" s="153">
        <f t="shared" si="24"/>
        <v>5791.7889999999998</v>
      </c>
      <c r="J35" s="154">
        <f t="shared" si="25"/>
        <v>8.9268783555289423E-3</v>
      </c>
      <c r="K35" s="154">
        <f t="shared" si="26"/>
        <v>0.33737782447150583</v>
      </c>
      <c r="L35" s="154">
        <f t="shared" si="27"/>
        <v>0.14865873048897327</v>
      </c>
      <c r="M35" s="155">
        <f t="shared" si="28"/>
        <v>12.137</v>
      </c>
      <c r="N35" s="156">
        <f t="shared" si="29"/>
        <v>0.17299999999999999</v>
      </c>
      <c r="O35" s="156">
        <f t="shared" si="30"/>
        <v>11.879</v>
      </c>
      <c r="P35" s="157">
        <f t="shared" si="31"/>
        <v>0</v>
      </c>
      <c r="Q35" s="158">
        <f t="shared" si="32"/>
        <v>68</v>
      </c>
      <c r="R35" s="159">
        <f t="shared" si="33"/>
        <v>23.148034704820294</v>
      </c>
      <c r="S35" s="144">
        <f t="shared" si="34"/>
        <v>10</v>
      </c>
      <c r="T35" s="144">
        <f t="shared" si="35"/>
        <v>688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241</v>
      </c>
      <c r="Z35" s="4" t="s">
        <v>198</v>
      </c>
      <c r="AA35" s="4" t="s">
        <v>48</v>
      </c>
      <c r="AB35" s="4">
        <v>516</v>
      </c>
      <c r="AC35" s="4">
        <v>5791.7889999999998</v>
      </c>
      <c r="AD35" s="4">
        <v>2493.9189999999999</v>
      </c>
      <c r="AE35" s="4">
        <v>2.3220000000000001</v>
      </c>
      <c r="AF35" s="4">
        <v>2.6</v>
      </c>
      <c r="AG35" s="4">
        <v>12.137</v>
      </c>
      <c r="AH35" s="4">
        <v>382.757092</v>
      </c>
      <c r="AI35" s="4">
        <v>3.4168259999999999</v>
      </c>
      <c r="AJ35" s="4">
        <v>129.13375500000001</v>
      </c>
      <c r="AK35" s="4">
        <v>861</v>
      </c>
      <c r="AL35" s="4">
        <v>10</v>
      </c>
      <c r="AM35" s="4">
        <v>688</v>
      </c>
      <c r="AN35" s="4">
        <v>68</v>
      </c>
      <c r="AO35" s="4">
        <v>15.131760999999999</v>
      </c>
      <c r="AP35" s="4">
        <v>869.4</v>
      </c>
      <c r="AQ35" s="4">
        <v>0</v>
      </c>
      <c r="AR35" s="4">
        <v>8</v>
      </c>
      <c r="AS35" s="4">
        <v>3414</v>
      </c>
      <c r="AT35" s="4">
        <v>0.17299999999999999</v>
      </c>
      <c r="AU35" s="4">
        <v>11.879</v>
      </c>
      <c r="AV35" s="4">
        <v>50653</v>
      </c>
      <c r="AW35" s="4">
        <v>0</v>
      </c>
      <c r="AX35" s="4">
        <v>0.64</v>
      </c>
      <c r="AY35">
        <v>0.8930769230769231</v>
      </c>
      <c r="AZ35" t="s">
        <v>68</v>
      </c>
      <c r="BA35" t="s">
        <v>228</v>
      </c>
      <c r="BB35">
        <v>1</v>
      </c>
      <c r="BC35" t="s">
        <v>248</v>
      </c>
      <c r="BD35">
        <v>10</v>
      </c>
      <c r="BE35">
        <v>100580.693</v>
      </c>
      <c r="BF35">
        <v>5.7583506607972963E-2</v>
      </c>
      <c r="BG35">
        <v>5.1426500901428161E-2</v>
      </c>
      <c r="BH35">
        <v>268634.00799999997</v>
      </c>
      <c r="BI35">
        <v>2.1560148110510269E-2</v>
      </c>
      <c r="BJ35">
        <v>1.9254870735617248E-2</v>
      </c>
      <c r="BK35">
        <v>1</v>
      </c>
      <c r="BL35" t="s">
        <v>67</v>
      </c>
      <c r="BM35">
        <v>-1</v>
      </c>
      <c r="BN35" t="s">
        <v>579</v>
      </c>
    </row>
    <row r="36" spans="1:66" x14ac:dyDescent="0.25">
      <c r="A36" s="139" t="str">
        <f t="shared" si="20"/>
        <v>선진여객</v>
      </c>
      <c r="B36" s="139" t="str">
        <f t="shared" si="21"/>
        <v>80</v>
      </c>
      <c r="C36" s="140" t="str">
        <f t="shared" si="22"/>
        <v>78바1153</v>
      </c>
      <c r="D36" s="114" t="str">
        <f t="shared" si="23"/>
        <v>중형</v>
      </c>
      <c r="E36" s="110" t="str">
        <f t="shared" si="16"/>
        <v>D</v>
      </c>
      <c r="F36" s="160">
        <f t="shared" si="17"/>
        <v>0.82692307692307687</v>
      </c>
      <c r="G36" s="161">
        <f t="shared" si="18"/>
        <v>2.15</v>
      </c>
      <c r="H36" s="162">
        <f t="shared" si="19"/>
        <v>2.6</v>
      </c>
      <c r="I36" s="163">
        <f t="shared" si="24"/>
        <v>5571.9539999999997</v>
      </c>
      <c r="J36" s="164">
        <f t="shared" si="25"/>
        <v>8.2652320681837581E-3</v>
      </c>
      <c r="K36" s="164">
        <f t="shared" si="26"/>
        <v>0.34971986330933064</v>
      </c>
      <c r="L36" s="164">
        <f t="shared" si="27"/>
        <v>0.18736694524039504</v>
      </c>
      <c r="M36" s="165">
        <f t="shared" si="28"/>
        <v>11.797000000000001</v>
      </c>
      <c r="N36" s="166">
        <f t="shared" si="29"/>
        <v>0.09</v>
      </c>
      <c r="O36" s="166">
        <f t="shared" si="30"/>
        <v>6.8920000000000003</v>
      </c>
      <c r="P36" s="167">
        <f t="shared" si="31"/>
        <v>0</v>
      </c>
      <c r="Q36" s="168">
        <f t="shared" si="32"/>
        <v>84</v>
      </c>
      <c r="R36" s="169">
        <f t="shared" si="33"/>
        <v>23.638038236200039</v>
      </c>
      <c r="S36" s="141">
        <f t="shared" si="34"/>
        <v>5</v>
      </c>
      <c r="T36" s="141">
        <f t="shared" si="35"/>
        <v>384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242</v>
      </c>
      <c r="Z36" t="s">
        <v>198</v>
      </c>
      <c r="AA36" t="s">
        <v>48</v>
      </c>
      <c r="AB36">
        <v>516</v>
      </c>
      <c r="AC36" s="1">
        <v>5571.9539999999997</v>
      </c>
      <c r="AD36" s="1">
        <v>2591.0839999999998</v>
      </c>
      <c r="AE36" s="28">
        <v>2.15</v>
      </c>
      <c r="AF36">
        <v>2.6</v>
      </c>
      <c r="AG36">
        <v>11.797000000000001</v>
      </c>
      <c r="AH36">
        <v>367.156297</v>
      </c>
      <c r="AI36">
        <v>3.0346320000000002</v>
      </c>
      <c r="AJ36">
        <v>128.40185</v>
      </c>
      <c r="AK36">
        <v>1044</v>
      </c>
      <c r="AL36">
        <v>5</v>
      </c>
      <c r="AM36">
        <v>384</v>
      </c>
      <c r="AN36">
        <v>84</v>
      </c>
      <c r="AO36">
        <v>15.175972</v>
      </c>
      <c r="AP36">
        <v>626.6</v>
      </c>
      <c r="AQ36">
        <v>0</v>
      </c>
      <c r="AR36">
        <v>3</v>
      </c>
      <c r="AS36">
        <v>1211</v>
      </c>
      <c r="AT36">
        <v>0.09</v>
      </c>
      <c r="AU36">
        <v>6.8920000000000003</v>
      </c>
      <c r="AV36">
        <v>45896</v>
      </c>
      <c r="AW36">
        <v>0</v>
      </c>
      <c r="AX36">
        <v>0.56999999999999995</v>
      </c>
      <c r="AY36">
        <v>0.82692307692307687</v>
      </c>
      <c r="AZ36" t="s">
        <v>66</v>
      </c>
      <c r="BA36" t="s">
        <v>228</v>
      </c>
      <c r="BB36">
        <v>2</v>
      </c>
      <c r="BC36" t="s">
        <v>565</v>
      </c>
      <c r="BD36">
        <v>9</v>
      </c>
      <c r="BE36">
        <v>100580.693</v>
      </c>
      <c r="BF36">
        <v>5.5397848571196458E-2</v>
      </c>
      <c r="BG36">
        <v>4.5809759395412451E-2</v>
      </c>
      <c r="BH36">
        <v>268634.00799999997</v>
      </c>
      <c r="BI36">
        <v>2.074180421713397E-2</v>
      </c>
      <c r="BJ36">
        <v>1.7151876564168472E-2</v>
      </c>
      <c r="BK36">
        <v>1</v>
      </c>
      <c r="BL36" t="s">
        <v>68</v>
      </c>
      <c r="BM36">
        <v>-1</v>
      </c>
      <c r="BN36" t="s">
        <v>579</v>
      </c>
    </row>
    <row r="37" spans="1:66" x14ac:dyDescent="0.25">
      <c r="A37" s="142" t="str">
        <f t="shared" si="20"/>
        <v>선진여객</v>
      </c>
      <c r="B37" s="142" t="str">
        <f t="shared" si="21"/>
        <v>80</v>
      </c>
      <c r="C37" s="143" t="str">
        <f t="shared" si="22"/>
        <v>78바1154</v>
      </c>
      <c r="D37" s="131" t="str">
        <f t="shared" si="23"/>
        <v>중형</v>
      </c>
      <c r="E37" s="127" t="str">
        <f t="shared" si="16"/>
        <v>D</v>
      </c>
      <c r="F37" s="150">
        <f t="shared" si="17"/>
        <v>0.82653846153846156</v>
      </c>
      <c r="G37" s="151">
        <f t="shared" si="18"/>
        <v>2.149</v>
      </c>
      <c r="H37" s="152">
        <f t="shared" si="19"/>
        <v>2.6</v>
      </c>
      <c r="I37" s="153">
        <f t="shared" si="24"/>
        <v>5034.7330000000002</v>
      </c>
      <c r="J37" s="154">
        <f t="shared" si="25"/>
        <v>1.9316553230164856E-2</v>
      </c>
      <c r="K37" s="154">
        <f t="shared" si="26"/>
        <v>0.35077358800472203</v>
      </c>
      <c r="L37" s="154">
        <f t="shared" si="27"/>
        <v>0.21212644245484319</v>
      </c>
      <c r="M37" s="155">
        <f t="shared" si="28"/>
        <v>13.269</v>
      </c>
      <c r="N37" s="156">
        <f t="shared" si="29"/>
        <v>1.768</v>
      </c>
      <c r="O37" s="156">
        <f t="shared" si="30"/>
        <v>17.835999999999999</v>
      </c>
      <c r="P37" s="157">
        <f t="shared" si="31"/>
        <v>0</v>
      </c>
      <c r="Q37" s="158">
        <f t="shared" si="32"/>
        <v>77</v>
      </c>
      <c r="R37" s="159">
        <f t="shared" si="33"/>
        <v>24.196711869738952</v>
      </c>
      <c r="S37" s="144">
        <f t="shared" si="34"/>
        <v>89</v>
      </c>
      <c r="T37" s="144">
        <f t="shared" si="35"/>
        <v>898</v>
      </c>
      <c r="U37" t="s">
        <v>116</v>
      </c>
      <c r="V37" t="s">
        <v>120</v>
      </c>
      <c r="W37" s="4" t="s">
        <v>116</v>
      </c>
      <c r="X37" s="4" t="s">
        <v>120</v>
      </c>
      <c r="Y37" s="4" t="s">
        <v>243</v>
      </c>
      <c r="Z37" s="4" t="s">
        <v>198</v>
      </c>
      <c r="AA37" s="4" t="s">
        <v>48</v>
      </c>
      <c r="AB37" s="4">
        <v>516</v>
      </c>
      <c r="AC37" s="4">
        <v>5034.7330000000002</v>
      </c>
      <c r="AD37" s="4">
        <v>2342.8110000000001</v>
      </c>
      <c r="AE37" s="4">
        <v>2.149</v>
      </c>
      <c r="AF37" s="4">
        <v>2.6</v>
      </c>
      <c r="AG37" s="4">
        <v>13.269</v>
      </c>
      <c r="AH37" s="4">
        <v>330.32518399999998</v>
      </c>
      <c r="AI37" s="4">
        <v>6.380744</v>
      </c>
      <c r="AJ37" s="4">
        <v>115.86935</v>
      </c>
      <c r="AK37" s="4">
        <v>1068</v>
      </c>
      <c r="AL37" s="4">
        <v>89</v>
      </c>
      <c r="AM37" s="4">
        <v>898</v>
      </c>
      <c r="AN37" s="4">
        <v>77</v>
      </c>
      <c r="AO37" s="4">
        <v>15.241747</v>
      </c>
      <c r="AP37" s="4">
        <v>499.1</v>
      </c>
      <c r="AQ37" s="4">
        <v>0</v>
      </c>
      <c r="AR37" s="4">
        <v>3</v>
      </c>
      <c r="AS37" s="4">
        <v>392</v>
      </c>
      <c r="AT37" s="4">
        <v>1.768</v>
      </c>
      <c r="AU37" s="4">
        <v>17.835999999999999</v>
      </c>
      <c r="AV37" s="4">
        <v>44310</v>
      </c>
      <c r="AW37" s="4">
        <v>0</v>
      </c>
      <c r="AX37" s="4">
        <v>0.6</v>
      </c>
      <c r="AY37">
        <v>0.82653846153846156</v>
      </c>
      <c r="AZ37" t="s">
        <v>66</v>
      </c>
      <c r="BA37" t="s">
        <v>228</v>
      </c>
      <c r="BB37">
        <v>3</v>
      </c>
      <c r="BC37" t="s">
        <v>562</v>
      </c>
      <c r="BD37">
        <v>8</v>
      </c>
      <c r="BE37">
        <v>100580.693</v>
      </c>
      <c r="BF37">
        <v>5.005665451121917E-2</v>
      </c>
      <c r="BG37">
        <v>4.1373750209465383E-2</v>
      </c>
      <c r="BH37">
        <v>268634.00799999997</v>
      </c>
      <c r="BI37">
        <v>1.8741979235927572E-2</v>
      </c>
      <c r="BJ37">
        <v>1.5490966683849366E-2</v>
      </c>
      <c r="BK37">
        <v>1</v>
      </c>
      <c r="BL37" t="s">
        <v>68</v>
      </c>
      <c r="BM37">
        <v>-1</v>
      </c>
      <c r="BN37" t="s">
        <v>579</v>
      </c>
    </row>
    <row r="38" spans="1:66" x14ac:dyDescent="0.25">
      <c r="A38" s="139" t="str">
        <f t="shared" si="20"/>
        <v>선진여객</v>
      </c>
      <c r="B38" s="139" t="str">
        <f t="shared" si="21"/>
        <v>80</v>
      </c>
      <c r="C38" s="140" t="str">
        <f t="shared" si="22"/>
        <v>78바1157</v>
      </c>
      <c r="D38" s="114" t="str">
        <f t="shared" si="23"/>
        <v>중형</v>
      </c>
      <c r="E38" s="110" t="str">
        <f t="shared" si="16"/>
        <v>C</v>
      </c>
      <c r="F38" s="160">
        <f t="shared" si="17"/>
        <v>0.8667999999999999</v>
      </c>
      <c r="G38" s="161">
        <f t="shared" si="18"/>
        <v>2.1669999999999998</v>
      </c>
      <c r="H38" s="162">
        <f t="shared" si="19"/>
        <v>2.5</v>
      </c>
      <c r="I38" s="163">
        <f t="shared" si="24"/>
        <v>4825.509</v>
      </c>
      <c r="J38" s="164">
        <f t="shared" si="25"/>
        <v>1.5444641984955629E-2</v>
      </c>
      <c r="K38" s="164">
        <f t="shared" si="26"/>
        <v>0.34874965506387523</v>
      </c>
      <c r="L38" s="164">
        <f t="shared" si="27"/>
        <v>0.23064924342696283</v>
      </c>
      <c r="M38" s="165">
        <f t="shared" si="28"/>
        <v>14.433</v>
      </c>
      <c r="N38" s="166">
        <f t="shared" si="29"/>
        <v>1.1599999999999999</v>
      </c>
      <c r="O38" s="166">
        <f t="shared" si="30"/>
        <v>5.1189999999999998</v>
      </c>
      <c r="P38" s="167">
        <f t="shared" si="31"/>
        <v>0.25833333333333336</v>
      </c>
      <c r="Q38" s="168">
        <f t="shared" si="32"/>
        <v>91</v>
      </c>
      <c r="R38" s="169">
        <f t="shared" si="33"/>
        <v>24.974551546159415</v>
      </c>
      <c r="S38" s="141">
        <f t="shared" si="34"/>
        <v>56</v>
      </c>
      <c r="T38" s="141">
        <f t="shared" si="35"/>
        <v>247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244</v>
      </c>
      <c r="Z38" s="4" t="s">
        <v>198</v>
      </c>
      <c r="AA38" s="4" t="s">
        <v>48</v>
      </c>
      <c r="AB38" s="4">
        <v>516</v>
      </c>
      <c r="AC38" s="4">
        <v>4825.509</v>
      </c>
      <c r="AD38" s="4">
        <v>2226.37</v>
      </c>
      <c r="AE38" s="4">
        <v>2.1669999999999998</v>
      </c>
      <c r="AF38" s="4">
        <v>2.5</v>
      </c>
      <c r="AG38" s="4">
        <v>14.433</v>
      </c>
      <c r="AH38" s="4">
        <v>303.89322099999998</v>
      </c>
      <c r="AI38" s="4">
        <v>4.6935219999999997</v>
      </c>
      <c r="AJ38" s="4">
        <v>105.98265600000001</v>
      </c>
      <c r="AK38" s="4">
        <v>1113</v>
      </c>
      <c r="AL38" s="4">
        <v>56</v>
      </c>
      <c r="AM38" s="4">
        <v>247</v>
      </c>
      <c r="AN38" s="4">
        <v>91</v>
      </c>
      <c r="AO38" s="4">
        <v>15.878962</v>
      </c>
      <c r="AP38" s="4">
        <v>1160.3</v>
      </c>
      <c r="AQ38" s="4">
        <v>15.5</v>
      </c>
      <c r="AR38" s="4">
        <v>2</v>
      </c>
      <c r="AS38" s="4">
        <v>259</v>
      </c>
      <c r="AT38" s="4">
        <v>1.1599999999999999</v>
      </c>
      <c r="AU38" s="4">
        <v>5.1189999999999998</v>
      </c>
      <c r="AV38" s="4">
        <v>40629</v>
      </c>
      <c r="AW38" s="4">
        <v>0</v>
      </c>
      <c r="AX38" s="4">
        <v>0.62</v>
      </c>
      <c r="AY38">
        <v>0.8667999999999999</v>
      </c>
      <c r="AZ38" t="s">
        <v>68</v>
      </c>
      <c r="BA38" t="s">
        <v>228</v>
      </c>
      <c r="BB38">
        <v>4</v>
      </c>
      <c r="BC38" t="s">
        <v>563</v>
      </c>
      <c r="BD38">
        <v>6</v>
      </c>
      <c r="BE38">
        <v>100580.693</v>
      </c>
      <c r="BF38">
        <v>4.7976493858518154E-2</v>
      </c>
      <c r="BG38">
        <v>4.1586024876563529E-2</v>
      </c>
      <c r="BH38">
        <v>268634.00799999997</v>
      </c>
      <c r="BI38">
        <v>1.7963135181305861E-2</v>
      </c>
      <c r="BJ38">
        <v>1.5570445575155918E-2</v>
      </c>
      <c r="BK38">
        <v>1</v>
      </c>
      <c r="BL38" t="s">
        <v>68</v>
      </c>
      <c r="BM38">
        <v>0</v>
      </c>
      <c r="BN38" t="s">
        <v>581</v>
      </c>
    </row>
    <row r="39" spans="1:66" x14ac:dyDescent="0.25">
      <c r="A39" s="142" t="str">
        <f t="shared" si="20"/>
        <v>선진여객</v>
      </c>
      <c r="B39" s="142" t="str">
        <f t="shared" si="21"/>
        <v>80</v>
      </c>
      <c r="C39" s="143" t="str">
        <f t="shared" si="22"/>
        <v>78바1158</v>
      </c>
      <c r="D39" s="131" t="str">
        <f t="shared" si="23"/>
        <v>중형</v>
      </c>
      <c r="E39" s="127" t="str">
        <f t="shared" si="16"/>
        <v>D</v>
      </c>
      <c r="F39" s="150">
        <f t="shared" si="17"/>
        <v>0.80239999999999989</v>
      </c>
      <c r="G39" s="151">
        <f t="shared" si="18"/>
        <v>2.0059999999999998</v>
      </c>
      <c r="H39" s="152">
        <f t="shared" si="19"/>
        <v>2.5</v>
      </c>
      <c r="I39" s="153">
        <f t="shared" si="24"/>
        <v>4268.768</v>
      </c>
      <c r="J39" s="154">
        <f t="shared" si="25"/>
        <v>1.2856342538034559E-2</v>
      </c>
      <c r="K39" s="154">
        <f t="shared" si="26"/>
        <v>0.36770386466546823</v>
      </c>
      <c r="L39" s="154">
        <f t="shared" si="27"/>
        <v>0.19818364455505663</v>
      </c>
      <c r="M39" s="155">
        <f t="shared" si="28"/>
        <v>13.561</v>
      </c>
      <c r="N39" s="156">
        <f t="shared" si="29"/>
        <v>9.4E-2</v>
      </c>
      <c r="O39" s="156">
        <f t="shared" si="30"/>
        <v>16.937000000000001</v>
      </c>
      <c r="P39" s="157">
        <f t="shared" si="31"/>
        <v>0.12000000000000001</v>
      </c>
      <c r="Q39" s="158">
        <f t="shared" si="32"/>
        <v>85</v>
      </c>
      <c r="R39" s="159">
        <f t="shared" si="33"/>
        <v>24.123116884678634</v>
      </c>
      <c r="S39" s="144">
        <f t="shared" si="34"/>
        <v>4</v>
      </c>
      <c r="T39" s="144">
        <f t="shared" si="35"/>
        <v>723</v>
      </c>
      <c r="U39" t="s">
        <v>116</v>
      </c>
      <c r="V39" s="5" t="s">
        <v>120</v>
      </c>
      <c r="W39" t="s">
        <v>116</v>
      </c>
      <c r="X39" s="5" t="s">
        <v>120</v>
      </c>
      <c r="Y39" t="s">
        <v>245</v>
      </c>
      <c r="Z39" t="s">
        <v>198</v>
      </c>
      <c r="AA39" t="s">
        <v>48</v>
      </c>
      <c r="AB39">
        <v>516</v>
      </c>
      <c r="AC39" s="1">
        <v>4268.768</v>
      </c>
      <c r="AD39" s="1">
        <v>2127.826</v>
      </c>
      <c r="AE39" s="28">
        <v>2.0059999999999998</v>
      </c>
      <c r="AF39">
        <v>2.5</v>
      </c>
      <c r="AG39">
        <v>13.561</v>
      </c>
      <c r="AH39">
        <v>285.67354899999998</v>
      </c>
      <c r="AI39">
        <v>3.672717</v>
      </c>
      <c r="AJ39">
        <v>105.043268</v>
      </c>
      <c r="AK39">
        <v>846</v>
      </c>
      <c r="AL39">
        <v>4</v>
      </c>
      <c r="AM39">
        <v>723</v>
      </c>
      <c r="AN39">
        <v>85</v>
      </c>
      <c r="AO39">
        <v>14.942818000000001</v>
      </c>
      <c r="AP39">
        <v>262</v>
      </c>
      <c r="AQ39">
        <v>7.2</v>
      </c>
      <c r="AR39">
        <v>15</v>
      </c>
      <c r="AS39">
        <v>2209</v>
      </c>
      <c r="AT39">
        <v>9.4E-2</v>
      </c>
      <c r="AU39">
        <v>16.937000000000001</v>
      </c>
      <c r="AV39">
        <v>36749</v>
      </c>
      <c r="AW39">
        <v>0</v>
      </c>
      <c r="AX39">
        <v>0.56999999999999995</v>
      </c>
      <c r="AY39">
        <v>0.80239999999999989</v>
      </c>
      <c r="AZ39" t="s">
        <v>66</v>
      </c>
      <c r="BA39" t="s">
        <v>228</v>
      </c>
      <c r="BB39">
        <v>7</v>
      </c>
      <c r="BC39" t="s">
        <v>635</v>
      </c>
      <c r="BD39">
        <v>7</v>
      </c>
      <c r="BE39">
        <v>100580.693</v>
      </c>
      <c r="BF39">
        <v>4.2441226767049617E-2</v>
      </c>
      <c r="BG39">
        <v>3.405484035788061E-2</v>
      </c>
      <c r="BH39">
        <v>268634.00799999997</v>
      </c>
      <c r="BI39">
        <v>1.5890646280347351E-2</v>
      </c>
      <c r="BJ39">
        <v>1.2750654575350713E-2</v>
      </c>
      <c r="BK39">
        <v>1</v>
      </c>
      <c r="BL39" t="s">
        <v>66</v>
      </c>
      <c r="BM39">
        <v>0</v>
      </c>
      <c r="BN39" t="s">
        <v>581</v>
      </c>
    </row>
    <row r="40" spans="1:66" x14ac:dyDescent="0.25">
      <c r="A40" s="139" t="str">
        <f t="shared" si="20"/>
        <v>선진여객</v>
      </c>
      <c r="B40" s="139" t="str">
        <f t="shared" si="21"/>
        <v>80</v>
      </c>
      <c r="C40" s="140" t="str">
        <f t="shared" si="22"/>
        <v>78바1159</v>
      </c>
      <c r="D40" s="114" t="str">
        <f t="shared" si="23"/>
        <v>중형</v>
      </c>
      <c r="E40" s="110" t="str">
        <f t="shared" si="16"/>
        <v>F</v>
      </c>
      <c r="F40" s="160">
        <f t="shared" si="17"/>
        <v>0.76230769230769224</v>
      </c>
      <c r="G40" s="161">
        <f t="shared" si="18"/>
        <v>1.982</v>
      </c>
      <c r="H40" s="162">
        <f t="shared" si="19"/>
        <v>2.6</v>
      </c>
      <c r="I40" s="163">
        <f t="shared" si="24"/>
        <v>2377.0749999999998</v>
      </c>
      <c r="J40" s="164">
        <f t="shared" si="25"/>
        <v>2.1385354253970541E-2</v>
      </c>
      <c r="K40" s="164">
        <f t="shared" si="26"/>
        <v>0.39230667952688825</v>
      </c>
      <c r="L40" s="164">
        <f t="shared" si="27"/>
        <v>0.18383938243429426</v>
      </c>
      <c r="M40" s="165">
        <f t="shared" si="28"/>
        <v>15.805999999999999</v>
      </c>
      <c r="N40" s="166">
        <f t="shared" si="29"/>
        <v>0.33700000000000002</v>
      </c>
      <c r="O40" s="166">
        <f t="shared" si="30"/>
        <v>35.380000000000003</v>
      </c>
      <c r="P40" s="167">
        <f t="shared" si="31"/>
        <v>0</v>
      </c>
      <c r="Q40" s="168">
        <f t="shared" si="32"/>
        <v>85</v>
      </c>
      <c r="R40" s="169">
        <f t="shared" si="33"/>
        <v>24.69794673235538</v>
      </c>
      <c r="S40" s="141">
        <f t="shared" si="34"/>
        <v>8</v>
      </c>
      <c r="T40" s="141">
        <f t="shared" si="35"/>
        <v>841</v>
      </c>
      <c r="U40" t="s">
        <v>116</v>
      </c>
      <c r="V40" t="s">
        <v>120</v>
      </c>
      <c r="W40" s="4" t="s">
        <v>116</v>
      </c>
      <c r="X40" s="4" t="s">
        <v>120</v>
      </c>
      <c r="Y40" s="4" t="s">
        <v>246</v>
      </c>
      <c r="Z40" s="4" t="s">
        <v>198</v>
      </c>
      <c r="AA40" s="4" t="s">
        <v>48</v>
      </c>
      <c r="AB40" s="4">
        <v>516</v>
      </c>
      <c r="AC40" s="4">
        <v>2377.0749999999998</v>
      </c>
      <c r="AD40" s="4">
        <v>1199.5329999999999</v>
      </c>
      <c r="AE40" s="4">
        <v>1.982</v>
      </c>
      <c r="AF40" s="4">
        <v>2.6</v>
      </c>
      <c r="AG40" s="4">
        <v>15.805999999999999</v>
      </c>
      <c r="AH40" s="4">
        <v>164.15580299999999</v>
      </c>
      <c r="AI40" s="4">
        <v>3.5105300000000002</v>
      </c>
      <c r="AJ40" s="4">
        <v>64.399417999999997</v>
      </c>
      <c r="AK40" s="4">
        <v>437</v>
      </c>
      <c r="AL40" s="4">
        <v>8</v>
      </c>
      <c r="AM40" s="4">
        <v>841</v>
      </c>
      <c r="AN40" s="4">
        <v>85</v>
      </c>
      <c r="AO40" s="4">
        <v>14.480601999999999</v>
      </c>
      <c r="AP40" s="4">
        <v>639.70000000000005</v>
      </c>
      <c r="AQ40" s="4">
        <v>0</v>
      </c>
      <c r="AR40" s="4">
        <v>26</v>
      </c>
      <c r="AS40" s="4">
        <v>3647</v>
      </c>
      <c r="AT40" s="4">
        <v>0.33700000000000002</v>
      </c>
      <c r="AU40" s="4">
        <v>35.380000000000003</v>
      </c>
      <c r="AV40" s="4">
        <v>0</v>
      </c>
      <c r="AW40" s="4">
        <v>0</v>
      </c>
      <c r="AX40" s="4">
        <v>0.61</v>
      </c>
      <c r="AY40">
        <v>0.76230769230769224</v>
      </c>
      <c r="AZ40" t="s">
        <v>69</v>
      </c>
      <c r="BA40" t="s">
        <v>228</v>
      </c>
      <c r="BB40">
        <v>4</v>
      </c>
      <c r="BC40" t="s">
        <v>636</v>
      </c>
      <c r="BD40">
        <v>1</v>
      </c>
      <c r="BE40">
        <v>100580.693</v>
      </c>
      <c r="BF40">
        <v>2.3633511851026915E-2</v>
      </c>
      <c r="BG40">
        <v>1.8016007880282823E-2</v>
      </c>
      <c r="BH40">
        <v>268634.00799999997</v>
      </c>
      <c r="BI40">
        <v>8.8487493363089004E-3</v>
      </c>
      <c r="BJ40">
        <v>6.7454696863708608E-3</v>
      </c>
      <c r="BK40">
        <v>1</v>
      </c>
      <c r="BL40" t="s">
        <v>66</v>
      </c>
      <c r="BM40">
        <v>-1</v>
      </c>
      <c r="BN40" t="s">
        <v>579</v>
      </c>
    </row>
    <row r="41" spans="1:66" x14ac:dyDescent="0.25">
      <c r="A41" s="142" t="str">
        <f t="shared" si="20"/>
        <v>선진여객</v>
      </c>
      <c r="B41" s="142" t="str">
        <f t="shared" si="21"/>
        <v>80</v>
      </c>
      <c r="C41" s="143" t="str">
        <f t="shared" si="22"/>
        <v>78바1160</v>
      </c>
      <c r="D41" s="131" t="str">
        <f t="shared" si="23"/>
        <v>중형</v>
      </c>
      <c r="E41" s="127" t="str">
        <f t="shared" si="16"/>
        <v>D</v>
      </c>
      <c r="F41" s="150">
        <f t="shared" si="17"/>
        <v>0.81961538461538452</v>
      </c>
      <c r="G41" s="151">
        <f t="shared" si="18"/>
        <v>2.1309999999999998</v>
      </c>
      <c r="H41" s="152">
        <f t="shared" si="19"/>
        <v>2.6</v>
      </c>
      <c r="I41" s="153">
        <f t="shared" si="24"/>
        <v>2885.2489999999998</v>
      </c>
      <c r="J41" s="154">
        <f t="shared" si="25"/>
        <v>2.4686790542952967E-2</v>
      </c>
      <c r="K41" s="154">
        <f t="shared" si="26"/>
        <v>0.35582906113377655</v>
      </c>
      <c r="L41" s="154">
        <f t="shared" si="27"/>
        <v>0.20379523569716168</v>
      </c>
      <c r="M41" s="155">
        <f t="shared" si="28"/>
        <v>14.329000000000001</v>
      </c>
      <c r="N41" s="156">
        <f t="shared" si="29"/>
        <v>1.7330000000000001</v>
      </c>
      <c r="O41" s="156">
        <f t="shared" si="30"/>
        <v>16.082000000000001</v>
      </c>
      <c r="P41" s="157">
        <f t="shared" si="31"/>
        <v>0.32500000000000001</v>
      </c>
      <c r="Q41" s="158">
        <f t="shared" si="32"/>
        <v>90</v>
      </c>
      <c r="R41" s="159">
        <f t="shared" si="33"/>
        <v>25.254916311773805</v>
      </c>
      <c r="S41" s="144">
        <f t="shared" si="34"/>
        <v>50</v>
      </c>
      <c r="T41" s="144">
        <f t="shared" si="35"/>
        <v>464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247</v>
      </c>
      <c r="Z41" s="4" t="s">
        <v>198</v>
      </c>
      <c r="AA41" s="4" t="s">
        <v>48</v>
      </c>
      <c r="AB41" s="4">
        <v>516</v>
      </c>
      <c r="AC41" s="4">
        <v>2885.2489999999998</v>
      </c>
      <c r="AD41" s="4">
        <v>1353.913</v>
      </c>
      <c r="AE41" s="4">
        <v>2.1309999999999998</v>
      </c>
      <c r="AF41" s="4">
        <v>2.6</v>
      </c>
      <c r="AG41" s="4">
        <v>14.329000000000001</v>
      </c>
      <c r="AH41" s="4">
        <v>184.41963899999999</v>
      </c>
      <c r="AI41" s="4">
        <v>4.5527290000000002</v>
      </c>
      <c r="AJ41" s="4">
        <v>65.621866999999995</v>
      </c>
      <c r="AK41" s="4">
        <v>588</v>
      </c>
      <c r="AL41" s="4">
        <v>50</v>
      </c>
      <c r="AM41" s="4">
        <v>464</v>
      </c>
      <c r="AN41" s="4">
        <v>90</v>
      </c>
      <c r="AO41" s="4">
        <v>15.645020000000001</v>
      </c>
      <c r="AP41" s="4">
        <v>349.6</v>
      </c>
      <c r="AQ41" s="4">
        <v>19.5</v>
      </c>
      <c r="AR41" s="4">
        <v>4</v>
      </c>
      <c r="AS41" s="4">
        <v>1864</v>
      </c>
      <c r="AT41" s="4">
        <v>1.7330000000000001</v>
      </c>
      <c r="AU41" s="4">
        <v>16.082000000000001</v>
      </c>
      <c r="AV41" s="4">
        <v>21544</v>
      </c>
      <c r="AW41" s="4">
        <v>0</v>
      </c>
      <c r="AX41" s="4">
        <v>0.6</v>
      </c>
      <c r="AY41">
        <v>0.81961538461538452</v>
      </c>
      <c r="AZ41" t="s">
        <v>66</v>
      </c>
      <c r="BA41" t="s">
        <v>228</v>
      </c>
      <c r="BB41">
        <v>6</v>
      </c>
      <c r="BC41" t="s">
        <v>637</v>
      </c>
      <c r="BD41">
        <v>7</v>
      </c>
      <c r="BE41">
        <v>100580.693</v>
      </c>
      <c r="BF41">
        <v>2.8685912911735455E-2</v>
      </c>
      <c r="BG41">
        <v>2.3511415544195481E-2</v>
      </c>
      <c r="BH41">
        <v>268634.00799999997</v>
      </c>
      <c r="BI41">
        <v>1.0740445788978438E-2</v>
      </c>
      <c r="BJ41">
        <v>8.8030346062742491E-3</v>
      </c>
      <c r="BK41">
        <v>1</v>
      </c>
      <c r="BL41" t="s">
        <v>66</v>
      </c>
      <c r="BM41">
        <v>0</v>
      </c>
      <c r="BN41" t="s">
        <v>581</v>
      </c>
    </row>
    <row r="42" spans="1:66" x14ac:dyDescent="0.25">
      <c r="A42" s="139" t="str">
        <f t="shared" si="20"/>
        <v>선진여객</v>
      </c>
      <c r="B42" s="139" t="str">
        <f t="shared" si="21"/>
        <v>80</v>
      </c>
      <c r="C42" s="140" t="str">
        <f t="shared" si="22"/>
        <v>78바1164</v>
      </c>
      <c r="D42" s="114" t="str">
        <f t="shared" si="23"/>
        <v>중형</v>
      </c>
      <c r="E42" s="110" t="str">
        <f t="shared" si="16"/>
        <v>C</v>
      </c>
      <c r="F42" s="160">
        <f t="shared" si="17"/>
        <v>0.85769230769230764</v>
      </c>
      <c r="G42" s="161">
        <f t="shared" si="18"/>
        <v>2.23</v>
      </c>
      <c r="H42" s="162">
        <f t="shared" si="19"/>
        <v>2.6</v>
      </c>
      <c r="I42" s="163">
        <f t="shared" si="24"/>
        <v>4827.4759999999997</v>
      </c>
      <c r="J42" s="164">
        <f t="shared" si="25"/>
        <v>1.235001363553989E-2</v>
      </c>
      <c r="K42" s="164">
        <f t="shared" si="26"/>
        <v>0.35826851454017777</v>
      </c>
      <c r="L42" s="164">
        <f t="shared" si="27"/>
        <v>0.17918266191276769</v>
      </c>
      <c r="M42" s="165">
        <f t="shared" si="28"/>
        <v>12.041</v>
      </c>
      <c r="N42" s="166">
        <f t="shared" si="29"/>
        <v>6.2E-2</v>
      </c>
      <c r="O42" s="166">
        <f t="shared" si="30"/>
        <v>12.242000000000001</v>
      </c>
      <c r="P42" s="167">
        <f t="shared" si="31"/>
        <v>0</v>
      </c>
      <c r="Q42" s="168">
        <f t="shared" si="32"/>
        <v>70</v>
      </c>
      <c r="R42" s="169">
        <f t="shared" si="33"/>
        <v>23.990364407967881</v>
      </c>
      <c r="S42" s="141">
        <f t="shared" si="34"/>
        <v>3</v>
      </c>
      <c r="T42" s="141">
        <f t="shared" si="35"/>
        <v>591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249</v>
      </c>
      <c r="Z42" s="4" t="s">
        <v>198</v>
      </c>
      <c r="AA42" s="4" t="s">
        <v>48</v>
      </c>
      <c r="AB42" s="4">
        <v>516</v>
      </c>
      <c r="AC42" s="4">
        <v>4827.4759999999997</v>
      </c>
      <c r="AD42" s="4">
        <v>2164.6950000000002</v>
      </c>
      <c r="AE42" s="4">
        <v>2.23</v>
      </c>
      <c r="AF42" s="4">
        <v>2.6</v>
      </c>
      <c r="AG42" s="4">
        <v>12.041</v>
      </c>
      <c r="AH42" s="4">
        <v>319.71964700000001</v>
      </c>
      <c r="AI42" s="4">
        <v>3.9485420000000002</v>
      </c>
      <c r="AJ42" s="4">
        <v>114.545483</v>
      </c>
      <c r="AK42" s="4">
        <v>865</v>
      </c>
      <c r="AL42" s="4">
        <v>3</v>
      </c>
      <c r="AM42" s="4">
        <v>591</v>
      </c>
      <c r="AN42" s="4">
        <v>70</v>
      </c>
      <c r="AO42" s="4">
        <v>15.09909</v>
      </c>
      <c r="AP42" s="4">
        <v>862.1</v>
      </c>
      <c r="AQ42" s="4">
        <v>0</v>
      </c>
      <c r="AR42" s="4">
        <v>12</v>
      </c>
      <c r="AS42" s="4">
        <v>1463</v>
      </c>
      <c r="AT42" s="4">
        <v>6.2E-2</v>
      </c>
      <c r="AU42" s="4">
        <v>12.242000000000001</v>
      </c>
      <c r="AV42" s="4">
        <v>40083</v>
      </c>
      <c r="AW42" s="4">
        <v>0</v>
      </c>
      <c r="AX42" s="4">
        <v>0.59</v>
      </c>
      <c r="AY42">
        <v>0.85769230769230764</v>
      </c>
      <c r="AZ42" t="s">
        <v>68</v>
      </c>
      <c r="BA42" t="s">
        <v>228</v>
      </c>
      <c r="BB42">
        <v>8</v>
      </c>
      <c r="BC42" t="s">
        <v>558</v>
      </c>
      <c r="BD42">
        <v>8</v>
      </c>
      <c r="BE42">
        <v>100580.693</v>
      </c>
      <c r="BF42">
        <v>4.7996050295656636E-2</v>
      </c>
      <c r="BG42">
        <v>4.1165843138197808E-2</v>
      </c>
      <c r="BH42">
        <v>268634.00799999997</v>
      </c>
      <c r="BI42">
        <v>1.797045741133416E-2</v>
      </c>
      <c r="BJ42">
        <v>1.5413123087413529E-2</v>
      </c>
      <c r="BK42">
        <v>1</v>
      </c>
      <c r="BL42" t="s">
        <v>68</v>
      </c>
      <c r="BM42">
        <v>0</v>
      </c>
      <c r="BN42" t="s">
        <v>581</v>
      </c>
    </row>
    <row r="43" spans="1:66" x14ac:dyDescent="0.25">
      <c r="A43" s="142" t="str">
        <f t="shared" si="20"/>
        <v>선진여객</v>
      </c>
      <c r="B43" s="142" t="str">
        <f t="shared" si="21"/>
        <v>87</v>
      </c>
      <c r="C43" s="143" t="str">
        <f t="shared" si="22"/>
        <v>70바3824</v>
      </c>
      <c r="D43" s="131" t="str">
        <f t="shared" si="23"/>
        <v>저상</v>
      </c>
      <c r="E43" s="127" t="str">
        <f t="shared" si="16"/>
        <v>C</v>
      </c>
      <c r="F43" s="150">
        <f t="shared" si="17"/>
        <v>0.85</v>
      </c>
      <c r="G43" s="151">
        <f t="shared" si="18"/>
        <v>1.7</v>
      </c>
      <c r="H43" s="152">
        <f t="shared" si="19"/>
        <v>2</v>
      </c>
      <c r="I43" s="153">
        <f t="shared" si="24"/>
        <v>3354.4659999999999</v>
      </c>
      <c r="J43" s="154">
        <f t="shared" si="25"/>
        <v>7.1670606194008226E-3</v>
      </c>
      <c r="K43" s="154">
        <f t="shared" si="26"/>
        <v>0.35531648159860024</v>
      </c>
      <c r="L43" s="154">
        <f t="shared" si="27"/>
        <v>0.2760498988512628</v>
      </c>
      <c r="M43" s="155">
        <f t="shared" si="28"/>
        <v>18.489999999999998</v>
      </c>
      <c r="N43" s="156">
        <f t="shared" si="29"/>
        <v>0.06</v>
      </c>
      <c r="O43" s="156">
        <f t="shared" si="30"/>
        <v>23.193000000000001</v>
      </c>
      <c r="P43" s="157">
        <f t="shared" si="31"/>
        <v>0</v>
      </c>
      <c r="Q43" s="158">
        <f t="shared" si="32"/>
        <v>81</v>
      </c>
      <c r="R43" s="159">
        <f t="shared" si="33"/>
        <v>27.240569719816392</v>
      </c>
      <c r="S43" s="144">
        <f t="shared" si="34"/>
        <v>2</v>
      </c>
      <c r="T43" s="144">
        <f t="shared" si="35"/>
        <v>778</v>
      </c>
      <c r="U43" t="s">
        <v>116</v>
      </c>
      <c r="V43" t="s">
        <v>121</v>
      </c>
      <c r="W43" s="4" t="s">
        <v>116</v>
      </c>
      <c r="X43" s="4" t="s">
        <v>121</v>
      </c>
      <c r="Y43" s="4" t="s">
        <v>250</v>
      </c>
      <c r="Z43" s="4" t="s">
        <v>191</v>
      </c>
      <c r="AA43" s="4" t="s">
        <v>48</v>
      </c>
      <c r="AB43" s="4">
        <v>516</v>
      </c>
      <c r="AC43" s="4">
        <v>3354.4659999999999</v>
      </c>
      <c r="AD43" s="4">
        <v>1973.6769999999999</v>
      </c>
      <c r="AE43" s="4">
        <v>1.7</v>
      </c>
      <c r="AF43" s="4">
        <v>2</v>
      </c>
      <c r="AG43" s="4">
        <v>18.489999999999998</v>
      </c>
      <c r="AH43" s="4">
        <v>193.15938199999999</v>
      </c>
      <c r="AI43" s="4">
        <v>1.384385</v>
      </c>
      <c r="AJ43" s="4">
        <v>68.632711999999998</v>
      </c>
      <c r="AK43" s="4">
        <v>926</v>
      </c>
      <c r="AL43" s="4">
        <v>2</v>
      </c>
      <c r="AM43" s="4">
        <v>778</v>
      </c>
      <c r="AN43" s="4">
        <v>81</v>
      </c>
      <c r="AO43" s="4">
        <v>17.366311</v>
      </c>
      <c r="AP43" s="4">
        <v>2702.5</v>
      </c>
      <c r="AQ43" s="4">
        <v>0</v>
      </c>
      <c r="AR43" s="4">
        <v>3</v>
      </c>
      <c r="AS43" s="4">
        <v>603</v>
      </c>
      <c r="AT43" s="4">
        <v>0.06</v>
      </c>
      <c r="AU43" s="4">
        <v>23.193000000000001</v>
      </c>
      <c r="AV43" s="4">
        <v>29449</v>
      </c>
      <c r="AW43" s="4">
        <v>0</v>
      </c>
      <c r="AX43" s="4">
        <v>0.53</v>
      </c>
      <c r="AY43">
        <v>0.85</v>
      </c>
      <c r="AZ43" t="s">
        <v>68</v>
      </c>
      <c r="BA43" t="s">
        <v>251</v>
      </c>
      <c r="BB43">
        <v>6</v>
      </c>
      <c r="BC43" t="s">
        <v>587</v>
      </c>
      <c r="BD43">
        <v>10</v>
      </c>
      <c r="BE43">
        <v>83421.963999999993</v>
      </c>
      <c r="BF43">
        <v>4.0210825053219802E-2</v>
      </c>
      <c r="BG43">
        <v>3.4179201295236834E-2</v>
      </c>
      <c r="BH43">
        <v>268634.00799999997</v>
      </c>
      <c r="BI43">
        <v>1.2487123372704174E-2</v>
      </c>
      <c r="BJ43">
        <v>1.0614054866798547E-2</v>
      </c>
      <c r="BK43">
        <v>1</v>
      </c>
      <c r="BL43" t="s">
        <v>68</v>
      </c>
      <c r="BM43">
        <v>0</v>
      </c>
      <c r="BN43" t="s">
        <v>581</v>
      </c>
    </row>
    <row r="44" spans="1:66" x14ac:dyDescent="0.25">
      <c r="A44" s="139" t="str">
        <f t="shared" si="20"/>
        <v>선진여객</v>
      </c>
      <c r="B44" s="139" t="str">
        <f t="shared" si="21"/>
        <v>87</v>
      </c>
      <c r="C44" s="140" t="str">
        <f t="shared" si="22"/>
        <v>70바3827</v>
      </c>
      <c r="D44" s="114" t="str">
        <f t="shared" si="23"/>
        <v>저상</v>
      </c>
      <c r="E44" s="110" t="str">
        <f t="shared" si="16"/>
        <v>C</v>
      </c>
      <c r="F44" s="160">
        <f t="shared" si="17"/>
        <v>0.86450000000000005</v>
      </c>
      <c r="G44" s="161">
        <f t="shared" si="18"/>
        <v>1.7290000000000001</v>
      </c>
      <c r="H44" s="162">
        <f t="shared" si="19"/>
        <v>2</v>
      </c>
      <c r="I44" s="163">
        <f t="shared" si="24"/>
        <v>2581.625</v>
      </c>
      <c r="J44" s="164">
        <f t="shared" si="25"/>
        <v>1.3877207240146407E-2</v>
      </c>
      <c r="K44" s="164">
        <f t="shared" si="26"/>
        <v>0.34727233164416571</v>
      </c>
      <c r="L44" s="164">
        <f t="shared" si="27"/>
        <v>0.23938410884617248</v>
      </c>
      <c r="M44" s="165">
        <f t="shared" si="28"/>
        <v>18.821999999999999</v>
      </c>
      <c r="N44" s="166">
        <f t="shared" si="29"/>
        <v>3.9E-2</v>
      </c>
      <c r="O44" s="166">
        <f t="shared" si="30"/>
        <v>29.439</v>
      </c>
      <c r="P44" s="167">
        <f t="shared" si="31"/>
        <v>0</v>
      </c>
      <c r="Q44" s="168">
        <f t="shared" si="32"/>
        <v>81</v>
      </c>
      <c r="R44" s="169">
        <f t="shared" si="33"/>
        <v>28.624453118132518</v>
      </c>
      <c r="S44" s="141">
        <f t="shared" si="34"/>
        <v>1</v>
      </c>
      <c r="T44" s="141">
        <f t="shared" si="35"/>
        <v>760</v>
      </c>
      <c r="U44" t="s">
        <v>116</v>
      </c>
      <c r="V44" t="s">
        <v>121</v>
      </c>
      <c r="W44" t="s">
        <v>116</v>
      </c>
      <c r="X44" s="4" t="s">
        <v>121</v>
      </c>
      <c r="Y44" s="4" t="s">
        <v>253</v>
      </c>
      <c r="Z44" s="4" t="s">
        <v>191</v>
      </c>
      <c r="AA44" s="4" t="s">
        <v>48</v>
      </c>
      <c r="AB44" s="4">
        <v>516</v>
      </c>
      <c r="AC44" s="4">
        <v>2581.625</v>
      </c>
      <c r="AD44" s="4">
        <v>1493.133</v>
      </c>
      <c r="AE44" s="4">
        <v>1.7290000000000001</v>
      </c>
      <c r="AF44" s="4">
        <v>2</v>
      </c>
      <c r="AG44" s="4">
        <v>18.821999999999999</v>
      </c>
      <c r="AH44" s="4">
        <v>141.17465899999999</v>
      </c>
      <c r="AI44" s="4">
        <v>1.9591099999999999</v>
      </c>
      <c r="AJ44" s="4">
        <v>49.026052999999997</v>
      </c>
      <c r="AK44" s="4">
        <v>618</v>
      </c>
      <c r="AL44" s="4">
        <v>1</v>
      </c>
      <c r="AM44" s="4">
        <v>760</v>
      </c>
      <c r="AN44" s="4">
        <v>81</v>
      </c>
      <c r="AO44" s="4">
        <v>18.286745</v>
      </c>
      <c r="AP44" s="4">
        <v>3195.2</v>
      </c>
      <c r="AQ44" s="4">
        <v>0</v>
      </c>
      <c r="AR44" s="4">
        <v>7</v>
      </c>
      <c r="AS44" s="4">
        <v>1019</v>
      </c>
      <c r="AT44" s="4">
        <v>3.9E-2</v>
      </c>
      <c r="AU44" s="4">
        <v>29.439</v>
      </c>
      <c r="AV44" s="4">
        <v>19650</v>
      </c>
      <c r="AW44" s="4">
        <v>0</v>
      </c>
      <c r="AX44" s="4">
        <v>0.52</v>
      </c>
      <c r="AY44">
        <v>0.86450000000000005</v>
      </c>
      <c r="AZ44" t="s">
        <v>68</v>
      </c>
      <c r="BA44" t="s">
        <v>251</v>
      </c>
      <c r="BB44">
        <v>4</v>
      </c>
      <c r="BC44" t="s">
        <v>590</v>
      </c>
      <c r="BD44">
        <v>9</v>
      </c>
      <c r="BE44">
        <v>83421.963999999993</v>
      </c>
      <c r="BF44">
        <v>3.0946586201207157E-2</v>
      </c>
      <c r="BG44">
        <v>2.6753323770943589E-2</v>
      </c>
      <c r="BH44">
        <v>268634.00799999997</v>
      </c>
      <c r="BI44">
        <v>9.6101942535883247E-3</v>
      </c>
      <c r="BJ44">
        <v>8.3080129322271063E-3</v>
      </c>
      <c r="BK44">
        <v>2</v>
      </c>
      <c r="BL44" t="s">
        <v>68</v>
      </c>
      <c r="BM44">
        <v>0</v>
      </c>
      <c r="BN44" t="s">
        <v>581</v>
      </c>
    </row>
    <row r="45" spans="1:66" x14ac:dyDescent="0.25">
      <c r="A45" s="142" t="str">
        <f t="shared" si="20"/>
        <v>선진여객</v>
      </c>
      <c r="B45" s="142" t="str">
        <f t="shared" si="21"/>
        <v>87</v>
      </c>
      <c r="C45" s="143" t="str">
        <f t="shared" si="22"/>
        <v>71바5757</v>
      </c>
      <c r="D45" s="131" t="str">
        <f t="shared" si="23"/>
        <v>저상</v>
      </c>
      <c r="E45" s="127" t="str">
        <f t="shared" si="16"/>
        <v>C</v>
      </c>
      <c r="F45" s="150">
        <f t="shared" si="17"/>
        <v>0.86450000000000005</v>
      </c>
      <c r="G45" s="151">
        <f t="shared" si="18"/>
        <v>1.7290000000000001</v>
      </c>
      <c r="H45" s="152">
        <f t="shared" si="19"/>
        <v>2</v>
      </c>
      <c r="I45" s="153">
        <f t="shared" si="24"/>
        <v>1801.5550000000001</v>
      </c>
      <c r="J45" s="154">
        <f t="shared" si="25"/>
        <v>4.6650528694382118E-3</v>
      </c>
      <c r="K45" s="154">
        <f t="shared" si="26"/>
        <v>0.34186936013988273</v>
      </c>
      <c r="L45" s="154">
        <f t="shared" si="27"/>
        <v>0.25255959435043612</v>
      </c>
      <c r="M45" s="155">
        <f t="shared" si="28"/>
        <v>19.588999999999999</v>
      </c>
      <c r="N45" s="156">
        <f t="shared" si="29"/>
        <v>5.6000000000000001E-2</v>
      </c>
      <c r="O45" s="156">
        <f t="shared" si="30"/>
        <v>16.93</v>
      </c>
      <c r="P45" s="157">
        <f t="shared" si="31"/>
        <v>0</v>
      </c>
      <c r="Q45" s="158">
        <f t="shared" si="32"/>
        <v>83</v>
      </c>
      <c r="R45" s="159">
        <f t="shared" si="33"/>
        <v>28.922168157872107</v>
      </c>
      <c r="S45" s="144">
        <f t="shared" si="34"/>
        <v>1</v>
      </c>
      <c r="T45" s="144">
        <f t="shared" si="35"/>
        <v>305</v>
      </c>
      <c r="U45" t="s">
        <v>116</v>
      </c>
      <c r="V45" t="s">
        <v>121</v>
      </c>
      <c r="W45" t="s">
        <v>116</v>
      </c>
      <c r="X45" s="4" t="s">
        <v>121</v>
      </c>
      <c r="Y45" s="4" t="s">
        <v>254</v>
      </c>
      <c r="Z45" s="4" t="s">
        <v>191</v>
      </c>
      <c r="AA45" s="4" t="s">
        <v>48</v>
      </c>
      <c r="AB45" s="4">
        <v>516</v>
      </c>
      <c r="AC45" s="4">
        <v>1801.5550000000001</v>
      </c>
      <c r="AD45" s="4">
        <v>1041.68</v>
      </c>
      <c r="AE45" s="4">
        <v>1.7290000000000001</v>
      </c>
      <c r="AF45" s="4">
        <v>2</v>
      </c>
      <c r="AG45" s="4">
        <v>19.588999999999999</v>
      </c>
      <c r="AH45" s="4">
        <v>95.322177999999994</v>
      </c>
      <c r="AI45" s="4">
        <v>0.44468299999999999</v>
      </c>
      <c r="AJ45" s="4">
        <v>32.587732000000003</v>
      </c>
      <c r="AK45" s="4">
        <v>455</v>
      </c>
      <c r="AL45" s="4">
        <v>1</v>
      </c>
      <c r="AM45" s="4">
        <v>305</v>
      </c>
      <c r="AN45" s="4">
        <v>83</v>
      </c>
      <c r="AO45" s="4">
        <v>18.899640999999999</v>
      </c>
      <c r="AP45" s="4">
        <v>2144.6999999999998</v>
      </c>
      <c r="AQ45" s="4">
        <v>0</v>
      </c>
      <c r="AR45" s="4">
        <v>24</v>
      </c>
      <c r="AS45" s="4">
        <v>3282</v>
      </c>
      <c r="AT45" s="4">
        <v>5.6000000000000001E-2</v>
      </c>
      <c r="AU45" s="4">
        <v>16.93</v>
      </c>
      <c r="AV45" s="4">
        <v>15146</v>
      </c>
      <c r="AW45" s="4">
        <v>0</v>
      </c>
      <c r="AX45" s="4">
        <v>0.53</v>
      </c>
      <c r="AY45">
        <v>0.86450000000000005</v>
      </c>
      <c r="AZ45" t="s">
        <v>68</v>
      </c>
      <c r="BA45" t="s">
        <v>251</v>
      </c>
      <c r="BB45">
        <v>4</v>
      </c>
      <c r="BC45" t="s">
        <v>590</v>
      </c>
      <c r="BD45">
        <v>6</v>
      </c>
      <c r="BE45">
        <v>83421.963999999993</v>
      </c>
      <c r="BF45">
        <v>2.1595691513568299E-2</v>
      </c>
      <c r="BG45">
        <v>1.8669475313479796E-2</v>
      </c>
      <c r="BH45">
        <v>268634.00799999997</v>
      </c>
      <c r="BI45">
        <v>6.7063549154208367E-3</v>
      </c>
      <c r="BJ45">
        <v>5.797643824381314E-3</v>
      </c>
      <c r="BK45">
        <v>2</v>
      </c>
      <c r="BL45" t="s">
        <v>68</v>
      </c>
      <c r="BM45">
        <v>0</v>
      </c>
      <c r="BN45" t="s">
        <v>581</v>
      </c>
    </row>
    <row r="46" spans="1:66" x14ac:dyDescent="0.25">
      <c r="A46" s="139" t="str">
        <f t="shared" ref="A46:A52" si="36">W46</f>
        <v>선진여객</v>
      </c>
      <c r="B46" s="139" t="str">
        <f t="shared" ref="B46:B52" si="37">V46</f>
        <v>87</v>
      </c>
      <c r="C46" s="140" t="str">
        <f t="shared" ref="C46:C52" si="38">Y46</f>
        <v>71바5759</v>
      </c>
      <c r="D46" s="114" t="str">
        <f t="shared" ref="D46:D52" si="39">Z46</f>
        <v>저상</v>
      </c>
      <c r="E46" s="110" t="str">
        <f t="shared" ref="E46:E52" si="40">AZ46</f>
        <v>C</v>
      </c>
      <c r="F46" s="160">
        <f t="shared" ref="F46:F52" si="41">G46/H46</f>
        <v>0.89100000000000001</v>
      </c>
      <c r="G46" s="161">
        <f t="shared" ref="G46:G52" si="42">AE46</f>
        <v>1.782</v>
      </c>
      <c r="H46" s="162">
        <f t="shared" ref="H46:H52" si="43">AF46</f>
        <v>2</v>
      </c>
      <c r="I46" s="163">
        <f t="shared" ref="I46:I52" si="44">AC46</f>
        <v>1389.8209999999999</v>
      </c>
      <c r="J46" s="164">
        <f t="shared" ref="J46:J52" si="45">AI46/AH46</f>
        <v>1.3217182323988559E-2</v>
      </c>
      <c r="K46" s="164">
        <f t="shared" ref="K46:K52" si="46">AJ46/AH46</f>
        <v>0.33499414842339187</v>
      </c>
      <c r="L46" s="164">
        <f t="shared" ref="L46:L52" si="47">AK46/AC46</f>
        <v>0.24967243983217985</v>
      </c>
      <c r="M46" s="165">
        <f t="shared" ref="M46:M52" si="48">AG46</f>
        <v>18.998000000000001</v>
      </c>
      <c r="N46" s="166">
        <f t="shared" ref="N46:N52" si="49">IF(AW46=0,AT46,"속도계이상")</f>
        <v>0</v>
      </c>
      <c r="O46" s="166">
        <f t="shared" ref="O46:O52" si="50">IF(AW46=0,AU46,"속도계이상")</f>
        <v>39.142000000000003</v>
      </c>
      <c r="P46" s="167">
        <f t="shared" ref="P46:P52" si="51">AQ46/60</f>
        <v>0</v>
      </c>
      <c r="Q46" s="168">
        <f t="shared" ref="Q46:Q52" si="52">AN46</f>
        <v>81</v>
      </c>
      <c r="R46" s="169">
        <f t="shared" ref="R46:R52" si="53">AC46/(AH46-AI46-AJ46)</f>
        <v>30.87745386292039</v>
      </c>
      <c r="S46" s="141">
        <f t="shared" ref="S46:S52" si="54">IF(AW46=0,AL46,"속도계이상")</f>
        <v>0</v>
      </c>
      <c r="T46" s="141">
        <f t="shared" ref="T46:T52" si="55">IF(AW46=0,AM46,"속도계이상")</f>
        <v>544</v>
      </c>
      <c r="U46" t="s">
        <v>116</v>
      </c>
      <c r="V46" t="s">
        <v>121</v>
      </c>
      <c r="W46" t="s">
        <v>116</v>
      </c>
      <c r="X46" s="4" t="s">
        <v>121</v>
      </c>
      <c r="Y46" s="4" t="s">
        <v>255</v>
      </c>
      <c r="Z46" s="4" t="s">
        <v>191</v>
      </c>
      <c r="AA46" s="4" t="s">
        <v>48</v>
      </c>
      <c r="AB46" s="4">
        <v>516</v>
      </c>
      <c r="AC46" s="4">
        <v>1389.8209999999999</v>
      </c>
      <c r="AD46" s="4">
        <v>779.98199999999997</v>
      </c>
      <c r="AE46" s="4">
        <v>1.782</v>
      </c>
      <c r="AF46" s="4">
        <v>2</v>
      </c>
      <c r="AG46" s="4">
        <v>18.998000000000001</v>
      </c>
      <c r="AH46" s="4">
        <v>69.057456999999999</v>
      </c>
      <c r="AI46" s="4">
        <v>0.91274500000000003</v>
      </c>
      <c r="AJ46" s="4">
        <v>23.133844</v>
      </c>
      <c r="AK46" s="4">
        <v>347</v>
      </c>
      <c r="AL46" s="4">
        <v>0</v>
      </c>
      <c r="AM46" s="4">
        <v>544</v>
      </c>
      <c r="AN46" s="4">
        <v>81</v>
      </c>
      <c r="AO46" s="4">
        <v>20.125574</v>
      </c>
      <c r="AP46" s="4">
        <v>2590.1</v>
      </c>
      <c r="AQ46" s="4">
        <v>0</v>
      </c>
      <c r="AR46" s="4">
        <v>15</v>
      </c>
      <c r="AS46" s="4">
        <v>2299</v>
      </c>
      <c r="AT46" s="4">
        <v>0</v>
      </c>
      <c r="AU46" s="4">
        <v>39.142000000000003</v>
      </c>
      <c r="AV46" s="4">
        <v>11690</v>
      </c>
      <c r="AW46" s="4">
        <v>0</v>
      </c>
      <c r="AX46" s="4">
        <v>0.5</v>
      </c>
      <c r="AY46">
        <v>0.89100000000000001</v>
      </c>
      <c r="AZ46" t="s">
        <v>68</v>
      </c>
      <c r="BA46" t="s">
        <v>251</v>
      </c>
      <c r="BB46">
        <v>1</v>
      </c>
      <c r="BC46" t="s">
        <v>589</v>
      </c>
      <c r="BD46">
        <v>8</v>
      </c>
      <c r="BE46">
        <v>83421.963999999993</v>
      </c>
      <c r="BF46">
        <v>1.66601328158613E-2</v>
      </c>
      <c r="BG46">
        <v>1.4844178338932418E-2</v>
      </c>
      <c r="BH46">
        <v>268634.00799999997</v>
      </c>
      <c r="BI46">
        <v>5.1736599187397004E-3</v>
      </c>
      <c r="BJ46">
        <v>4.6097309875970729E-3</v>
      </c>
      <c r="BK46">
        <v>1</v>
      </c>
      <c r="BL46" t="s">
        <v>66</v>
      </c>
      <c r="BM46">
        <v>1</v>
      </c>
      <c r="BN46" t="s">
        <v>583</v>
      </c>
    </row>
    <row r="47" spans="1:66" x14ac:dyDescent="0.25">
      <c r="A47" s="142" t="str">
        <f t="shared" si="36"/>
        <v>선진여객</v>
      </c>
      <c r="B47" s="142" t="str">
        <f t="shared" si="37"/>
        <v>87</v>
      </c>
      <c r="C47" s="143" t="str">
        <f t="shared" si="38"/>
        <v>73아1091</v>
      </c>
      <c r="D47" s="131" t="str">
        <f t="shared" si="39"/>
        <v>대형</v>
      </c>
      <c r="E47" s="127" t="str">
        <f t="shared" si="40"/>
        <v>F</v>
      </c>
      <c r="F47" s="150">
        <f t="shared" si="41"/>
        <v>0.72750000000000004</v>
      </c>
      <c r="G47" s="151">
        <f t="shared" si="42"/>
        <v>1.746</v>
      </c>
      <c r="H47" s="152">
        <f t="shared" si="43"/>
        <v>2.4</v>
      </c>
      <c r="I47" s="153">
        <f t="shared" si="44"/>
        <v>3947.2289999999998</v>
      </c>
      <c r="J47" s="154">
        <f t="shared" si="45"/>
        <v>1.9190648042283914E-2</v>
      </c>
      <c r="K47" s="154">
        <f t="shared" si="46"/>
        <v>0.38112237104442875</v>
      </c>
      <c r="L47" s="154">
        <f t="shared" si="47"/>
        <v>0.18899334191150299</v>
      </c>
      <c r="M47" s="155">
        <f t="shared" si="48"/>
        <v>18.59</v>
      </c>
      <c r="N47" s="156">
        <f t="shared" si="49"/>
        <v>0.10100000000000001</v>
      </c>
      <c r="O47" s="156">
        <f t="shared" si="50"/>
        <v>18.873999999999999</v>
      </c>
      <c r="P47" s="157">
        <f t="shared" si="51"/>
        <v>0.02</v>
      </c>
      <c r="Q47" s="158">
        <f t="shared" si="52"/>
        <v>87</v>
      </c>
      <c r="R47" s="159">
        <f t="shared" si="53"/>
        <v>27.068043096352906</v>
      </c>
      <c r="S47" s="144">
        <f t="shared" si="54"/>
        <v>4</v>
      </c>
      <c r="T47" s="144">
        <f t="shared" si="55"/>
        <v>745</v>
      </c>
      <c r="U47" t="s">
        <v>116</v>
      </c>
      <c r="V47" t="s">
        <v>121</v>
      </c>
      <c r="W47" t="s">
        <v>116</v>
      </c>
      <c r="X47" s="4" t="s">
        <v>121</v>
      </c>
      <c r="Y47" s="4" t="s">
        <v>256</v>
      </c>
      <c r="Z47" s="4" t="s">
        <v>139</v>
      </c>
      <c r="AA47" s="4" t="s">
        <v>48</v>
      </c>
      <c r="AB47" s="4">
        <v>516</v>
      </c>
      <c r="AC47" s="4">
        <v>3947.2289999999998</v>
      </c>
      <c r="AD47" s="4">
        <v>2261.2829999999999</v>
      </c>
      <c r="AE47" s="4">
        <v>1.746</v>
      </c>
      <c r="AF47" s="4">
        <v>2.4</v>
      </c>
      <c r="AG47" s="4">
        <v>18.59</v>
      </c>
      <c r="AH47" s="4">
        <v>243.17047500000001</v>
      </c>
      <c r="AI47" s="4">
        <v>4.6665989999999997</v>
      </c>
      <c r="AJ47" s="4">
        <v>92.677707999999996</v>
      </c>
      <c r="AK47" s="4">
        <v>746</v>
      </c>
      <c r="AL47" s="4">
        <v>4</v>
      </c>
      <c r="AM47" s="4">
        <v>745</v>
      </c>
      <c r="AN47" s="4">
        <v>87</v>
      </c>
      <c r="AO47" s="4">
        <v>16.232353</v>
      </c>
      <c r="AP47" s="4">
        <v>3512.8</v>
      </c>
      <c r="AQ47" s="4">
        <v>1.2</v>
      </c>
      <c r="AR47" s="4">
        <v>15</v>
      </c>
      <c r="AS47" s="4">
        <v>3307</v>
      </c>
      <c r="AT47" s="4">
        <v>0.10100000000000001</v>
      </c>
      <c r="AU47" s="4">
        <v>18.873999999999999</v>
      </c>
      <c r="AV47" s="4">
        <v>30929</v>
      </c>
      <c r="AW47" s="4">
        <v>0</v>
      </c>
      <c r="AX47" s="4">
        <v>0.55000000000000004</v>
      </c>
      <c r="AY47">
        <v>0.72750000000000004</v>
      </c>
      <c r="AZ47" t="s">
        <v>69</v>
      </c>
      <c r="BA47" t="s">
        <v>251</v>
      </c>
      <c r="BB47">
        <v>13</v>
      </c>
      <c r="BC47" t="s">
        <v>638</v>
      </c>
      <c r="BD47">
        <v>9</v>
      </c>
      <c r="BE47">
        <v>83421.963999999993</v>
      </c>
      <c r="BF47">
        <v>4.7316423765808246E-2</v>
      </c>
      <c r="BG47">
        <v>3.4422698289625499E-2</v>
      </c>
      <c r="BH47">
        <v>268634.00799999997</v>
      </c>
      <c r="BI47">
        <v>1.4693705496885562E-2</v>
      </c>
      <c r="BJ47">
        <v>1.0689670748984246E-2</v>
      </c>
      <c r="BK47">
        <v>1</v>
      </c>
      <c r="BL47" t="s">
        <v>69</v>
      </c>
      <c r="BM47">
        <v>0</v>
      </c>
      <c r="BN47" t="s">
        <v>581</v>
      </c>
    </row>
    <row r="48" spans="1:66" x14ac:dyDescent="0.25">
      <c r="A48" s="139" t="str">
        <f t="shared" si="36"/>
        <v>선진여객</v>
      </c>
      <c r="B48" s="139" t="str">
        <f t="shared" si="37"/>
        <v>87</v>
      </c>
      <c r="C48" s="140" t="str">
        <f t="shared" si="38"/>
        <v>73아1298</v>
      </c>
      <c r="D48" s="114" t="str">
        <f t="shared" si="39"/>
        <v>저상</v>
      </c>
      <c r="E48" s="110" t="str">
        <f t="shared" si="40"/>
        <v>C</v>
      </c>
      <c r="F48" s="160">
        <f t="shared" si="41"/>
        <v>0.87749999999999995</v>
      </c>
      <c r="G48" s="161">
        <f t="shared" si="42"/>
        <v>1.7549999999999999</v>
      </c>
      <c r="H48" s="162">
        <f t="shared" si="43"/>
        <v>2</v>
      </c>
      <c r="I48" s="163">
        <f t="shared" si="44"/>
        <v>1404.2070000000001</v>
      </c>
      <c r="J48" s="164">
        <f t="shared" si="45"/>
        <v>1.2151876172829547E-2</v>
      </c>
      <c r="K48" s="164">
        <f t="shared" si="46"/>
        <v>0.33124508040306683</v>
      </c>
      <c r="L48" s="164">
        <f t="shared" si="47"/>
        <v>0.2364323778474256</v>
      </c>
      <c r="M48" s="165">
        <f t="shared" si="48"/>
        <v>17.686</v>
      </c>
      <c r="N48" s="166">
        <f t="shared" si="49"/>
        <v>0</v>
      </c>
      <c r="O48" s="166">
        <f t="shared" si="50"/>
        <v>16.878</v>
      </c>
      <c r="P48" s="167">
        <f t="shared" si="51"/>
        <v>0.12166666666666666</v>
      </c>
      <c r="Q48" s="168">
        <f t="shared" si="52"/>
        <v>82</v>
      </c>
      <c r="R48" s="169">
        <f t="shared" si="53"/>
        <v>28.876625489678663</v>
      </c>
      <c r="S48" s="141">
        <f t="shared" si="54"/>
        <v>0</v>
      </c>
      <c r="T48" s="141">
        <f t="shared" si="55"/>
        <v>237</v>
      </c>
      <c r="U48" t="s">
        <v>116</v>
      </c>
      <c r="V48" t="s">
        <v>121</v>
      </c>
      <c r="W48" t="s">
        <v>116</v>
      </c>
      <c r="X48" s="4" t="s">
        <v>121</v>
      </c>
      <c r="Y48" s="4" t="s">
        <v>258</v>
      </c>
      <c r="Z48" s="4" t="s">
        <v>191</v>
      </c>
      <c r="AA48" s="4" t="s">
        <v>48</v>
      </c>
      <c r="AB48" s="4">
        <v>516</v>
      </c>
      <c r="AC48" s="4">
        <v>1404.2070000000001</v>
      </c>
      <c r="AD48" s="4">
        <v>800.21699999999998</v>
      </c>
      <c r="AE48" s="4">
        <v>1.7549999999999999</v>
      </c>
      <c r="AF48" s="4">
        <v>2</v>
      </c>
      <c r="AG48" s="4">
        <v>17.686</v>
      </c>
      <c r="AH48" s="4">
        <v>74.059674999999999</v>
      </c>
      <c r="AI48" s="4">
        <v>0.89996399999999999</v>
      </c>
      <c r="AJ48" s="4">
        <v>24.531903</v>
      </c>
      <c r="AK48" s="4">
        <v>332</v>
      </c>
      <c r="AL48" s="4">
        <v>0</v>
      </c>
      <c r="AM48" s="4">
        <v>237</v>
      </c>
      <c r="AN48" s="4">
        <v>82</v>
      </c>
      <c r="AO48" s="4">
        <v>18.96048</v>
      </c>
      <c r="AP48" s="4">
        <v>1351.7</v>
      </c>
      <c r="AQ48" s="4">
        <v>7.3</v>
      </c>
      <c r="AR48" s="4">
        <v>19</v>
      </c>
      <c r="AS48" s="4">
        <v>3647</v>
      </c>
      <c r="AT48" s="4">
        <v>0</v>
      </c>
      <c r="AU48" s="4">
        <v>16.878</v>
      </c>
      <c r="AV48" s="4">
        <v>11016</v>
      </c>
      <c r="AW48" s="4">
        <v>0</v>
      </c>
      <c r="AX48" s="4">
        <v>0.5</v>
      </c>
      <c r="AY48">
        <v>0.87749999999999995</v>
      </c>
      <c r="AZ48" t="s">
        <v>68</v>
      </c>
      <c r="BA48" t="s">
        <v>251</v>
      </c>
      <c r="BB48">
        <v>3</v>
      </c>
      <c r="BC48" t="s">
        <v>588</v>
      </c>
      <c r="BD48">
        <v>5</v>
      </c>
      <c r="BE48">
        <v>83421.963999999993</v>
      </c>
      <c r="BF48">
        <v>1.6832581405060186E-2</v>
      </c>
      <c r="BG48">
        <v>1.4770590182940312E-2</v>
      </c>
      <c r="BH48">
        <v>268634.00799999997</v>
      </c>
      <c r="BI48">
        <v>5.2272123341881574E-3</v>
      </c>
      <c r="BJ48">
        <v>4.5868788232501078E-3</v>
      </c>
      <c r="BK48">
        <v>1</v>
      </c>
      <c r="BL48" t="s">
        <v>68</v>
      </c>
      <c r="BM48">
        <v>0</v>
      </c>
      <c r="BN48" t="s">
        <v>581</v>
      </c>
    </row>
    <row r="49" spans="1:66" x14ac:dyDescent="0.25">
      <c r="A49" s="142" t="str">
        <f t="shared" si="36"/>
        <v>선진여객</v>
      </c>
      <c r="B49" s="142" t="str">
        <f t="shared" si="37"/>
        <v>87</v>
      </c>
      <c r="C49" s="143" t="str">
        <f t="shared" si="38"/>
        <v>73아1299</v>
      </c>
      <c r="D49" s="131" t="str">
        <f t="shared" si="39"/>
        <v>저상</v>
      </c>
      <c r="E49" s="127" t="str">
        <f t="shared" si="40"/>
        <v>C</v>
      </c>
      <c r="F49" s="150">
        <f t="shared" si="41"/>
        <v>0.88600000000000001</v>
      </c>
      <c r="G49" s="151">
        <f t="shared" si="42"/>
        <v>1.772</v>
      </c>
      <c r="H49" s="152">
        <f t="shared" si="43"/>
        <v>2</v>
      </c>
      <c r="I49" s="153">
        <f t="shared" si="44"/>
        <v>1770.1420000000001</v>
      </c>
      <c r="J49" s="154">
        <f t="shared" si="45"/>
        <v>1.3758210038715002E-2</v>
      </c>
      <c r="K49" s="154">
        <f t="shared" si="46"/>
        <v>0.34846829649189504</v>
      </c>
      <c r="L49" s="154">
        <f t="shared" si="47"/>
        <v>0.22766535114132086</v>
      </c>
      <c r="M49" s="155">
        <f t="shared" si="48"/>
        <v>18.122</v>
      </c>
      <c r="N49" s="156">
        <f t="shared" si="49"/>
        <v>0</v>
      </c>
      <c r="O49" s="156">
        <f t="shared" si="50"/>
        <v>39.432000000000002</v>
      </c>
      <c r="P49" s="157">
        <f t="shared" si="51"/>
        <v>0</v>
      </c>
      <c r="Q49" s="158">
        <f t="shared" si="52"/>
        <v>79</v>
      </c>
      <c r="R49" s="159">
        <f t="shared" si="53"/>
        <v>29.101128551518091</v>
      </c>
      <c r="S49" s="144">
        <f t="shared" si="54"/>
        <v>0</v>
      </c>
      <c r="T49" s="144">
        <f t="shared" si="55"/>
        <v>698</v>
      </c>
      <c r="U49" t="s">
        <v>116</v>
      </c>
      <c r="V49" t="s">
        <v>121</v>
      </c>
      <c r="W49" t="s">
        <v>116</v>
      </c>
      <c r="X49" s="4" t="s">
        <v>121</v>
      </c>
      <c r="Y49" s="4" t="s">
        <v>259</v>
      </c>
      <c r="Z49" s="4" t="s">
        <v>191</v>
      </c>
      <c r="AA49" s="4" t="s">
        <v>48</v>
      </c>
      <c r="AB49" s="4">
        <v>516</v>
      </c>
      <c r="AC49" s="4">
        <v>1770.1420000000001</v>
      </c>
      <c r="AD49" s="4">
        <v>998.81399999999996</v>
      </c>
      <c r="AE49" s="4">
        <v>1.772</v>
      </c>
      <c r="AF49" s="4">
        <v>2</v>
      </c>
      <c r="AG49" s="4">
        <v>18.122</v>
      </c>
      <c r="AH49" s="4">
        <v>95.374397999999999</v>
      </c>
      <c r="AI49" s="4">
        <v>1.312181</v>
      </c>
      <c r="AJ49" s="4">
        <v>33.234954000000002</v>
      </c>
      <c r="AK49" s="4">
        <v>403</v>
      </c>
      <c r="AL49" s="4">
        <v>0</v>
      </c>
      <c r="AM49" s="4">
        <v>698</v>
      </c>
      <c r="AN49" s="4">
        <v>79</v>
      </c>
      <c r="AO49" s="4">
        <v>18.559927999999999</v>
      </c>
      <c r="AP49" s="4">
        <v>1098.0999999999999</v>
      </c>
      <c r="AQ49" s="4">
        <v>0</v>
      </c>
      <c r="AR49" s="4">
        <v>20</v>
      </c>
      <c r="AS49" s="4">
        <v>3189</v>
      </c>
      <c r="AT49" s="4">
        <v>0</v>
      </c>
      <c r="AU49" s="4">
        <v>39.432000000000002</v>
      </c>
      <c r="AV49" s="4">
        <v>14086</v>
      </c>
      <c r="AW49" s="4">
        <v>0</v>
      </c>
      <c r="AX49" s="4">
        <v>0.51</v>
      </c>
      <c r="AY49">
        <v>0.88600000000000001</v>
      </c>
      <c r="AZ49" t="s">
        <v>68</v>
      </c>
      <c r="BA49" t="s">
        <v>251</v>
      </c>
      <c r="BB49">
        <v>2</v>
      </c>
      <c r="BC49" t="s">
        <v>639</v>
      </c>
      <c r="BD49">
        <v>9</v>
      </c>
      <c r="BE49">
        <v>83421.963999999993</v>
      </c>
      <c r="BF49">
        <v>2.1219136005956419E-2</v>
      </c>
      <c r="BG49">
        <v>1.8800154501277387E-2</v>
      </c>
      <c r="BH49">
        <v>268634.00799999997</v>
      </c>
      <c r="BI49">
        <v>6.5894188646435274E-3</v>
      </c>
      <c r="BJ49">
        <v>5.8382251140741658E-3</v>
      </c>
      <c r="BK49">
        <v>1</v>
      </c>
      <c r="BL49" t="s">
        <v>68</v>
      </c>
      <c r="BM49">
        <v>0</v>
      </c>
      <c r="BN49" t="s">
        <v>581</v>
      </c>
    </row>
    <row r="50" spans="1:66" x14ac:dyDescent="0.25">
      <c r="A50" s="139" t="str">
        <f t="shared" si="36"/>
        <v>선진여객</v>
      </c>
      <c r="B50" s="139" t="str">
        <f t="shared" si="37"/>
        <v>87</v>
      </c>
      <c r="C50" s="140" t="str">
        <f t="shared" si="38"/>
        <v>73아1418</v>
      </c>
      <c r="D50" s="114" t="str">
        <f t="shared" si="39"/>
        <v>대형</v>
      </c>
      <c r="E50" s="110" t="str">
        <f t="shared" si="40"/>
        <v>F</v>
      </c>
      <c r="F50" s="160">
        <f t="shared" si="41"/>
        <v>0.7466666666666667</v>
      </c>
      <c r="G50" s="161">
        <f t="shared" si="42"/>
        <v>1.792</v>
      </c>
      <c r="H50" s="162">
        <f t="shared" si="43"/>
        <v>2.4</v>
      </c>
      <c r="I50" s="163">
        <f t="shared" si="44"/>
        <v>5253.3919999999998</v>
      </c>
      <c r="J50" s="164">
        <f t="shared" si="45"/>
        <v>1.6941829834983334E-2</v>
      </c>
      <c r="K50" s="164">
        <f t="shared" si="46"/>
        <v>0.34445892885820251</v>
      </c>
      <c r="L50" s="164">
        <f t="shared" si="47"/>
        <v>0.13267618331165845</v>
      </c>
      <c r="M50" s="165">
        <f t="shared" si="48"/>
        <v>13.705</v>
      </c>
      <c r="N50" s="166">
        <f t="shared" si="49"/>
        <v>1.9E-2</v>
      </c>
      <c r="O50" s="166">
        <f t="shared" si="50"/>
        <v>11.002000000000001</v>
      </c>
      <c r="P50" s="167">
        <f t="shared" si="51"/>
        <v>0.45</v>
      </c>
      <c r="Q50" s="168">
        <f t="shared" si="52"/>
        <v>96</v>
      </c>
      <c r="R50" s="169">
        <f t="shared" si="53"/>
        <v>24.248125005824445</v>
      </c>
      <c r="S50" s="141">
        <f t="shared" si="54"/>
        <v>1</v>
      </c>
      <c r="T50" s="141">
        <f t="shared" si="55"/>
        <v>578</v>
      </c>
      <c r="U50" t="s">
        <v>116</v>
      </c>
      <c r="V50" t="s">
        <v>121</v>
      </c>
      <c r="W50" t="s">
        <v>116</v>
      </c>
      <c r="X50" s="4" t="s">
        <v>121</v>
      </c>
      <c r="Y50" s="4" t="s">
        <v>260</v>
      </c>
      <c r="Z50" s="4" t="s">
        <v>139</v>
      </c>
      <c r="AA50" s="4" t="s">
        <v>48</v>
      </c>
      <c r="AB50" s="4">
        <v>516</v>
      </c>
      <c r="AC50" s="4">
        <v>5253.3919999999998</v>
      </c>
      <c r="AD50" s="4">
        <v>2932.1410000000001</v>
      </c>
      <c r="AE50" s="4">
        <v>1.792</v>
      </c>
      <c r="AF50" s="4">
        <v>2.4</v>
      </c>
      <c r="AG50" s="4">
        <v>13.705</v>
      </c>
      <c r="AH50" s="4">
        <v>339.26046100000002</v>
      </c>
      <c r="AI50" s="4">
        <v>5.7476929999999999</v>
      </c>
      <c r="AJ50" s="4">
        <v>116.861295</v>
      </c>
      <c r="AK50" s="4">
        <v>697</v>
      </c>
      <c r="AL50" s="4">
        <v>1</v>
      </c>
      <c r="AM50" s="4">
        <v>578</v>
      </c>
      <c r="AN50" s="4">
        <v>96</v>
      </c>
      <c r="AO50" s="4">
        <v>15.484833999999999</v>
      </c>
      <c r="AP50" s="4">
        <v>2047.7</v>
      </c>
      <c r="AQ50" s="4">
        <v>27</v>
      </c>
      <c r="AR50" s="4">
        <v>20</v>
      </c>
      <c r="AS50" s="4">
        <v>3023</v>
      </c>
      <c r="AT50" s="4">
        <v>1.9E-2</v>
      </c>
      <c r="AU50" s="4">
        <v>11.002000000000001</v>
      </c>
      <c r="AV50" s="4">
        <v>45973</v>
      </c>
      <c r="AW50" s="4">
        <v>0</v>
      </c>
      <c r="AX50" s="4">
        <v>0.51</v>
      </c>
      <c r="AY50">
        <v>0.7466666666666667</v>
      </c>
      <c r="AZ50" t="s">
        <v>69</v>
      </c>
      <c r="BA50" t="s">
        <v>251</v>
      </c>
      <c r="BB50">
        <v>5</v>
      </c>
      <c r="BC50" t="s">
        <v>547</v>
      </c>
      <c r="BD50">
        <v>11</v>
      </c>
      <c r="BE50">
        <v>83421.963999999993</v>
      </c>
      <c r="BF50">
        <v>6.2973727158953011E-2</v>
      </c>
      <c r="BG50">
        <v>4.7020382945351581E-2</v>
      </c>
      <c r="BH50">
        <v>268634.00799999997</v>
      </c>
      <c r="BI50">
        <v>1.9555945425941752E-2</v>
      </c>
      <c r="BJ50">
        <v>1.4601772584703175E-2</v>
      </c>
      <c r="BK50">
        <v>1</v>
      </c>
      <c r="BL50" t="s">
        <v>69</v>
      </c>
      <c r="BM50">
        <v>0</v>
      </c>
      <c r="BN50" t="s">
        <v>581</v>
      </c>
    </row>
    <row r="51" spans="1:66" x14ac:dyDescent="0.25">
      <c r="A51" s="142" t="str">
        <f t="shared" si="36"/>
        <v>선진여객</v>
      </c>
      <c r="B51" s="142" t="str">
        <f t="shared" si="37"/>
        <v>87</v>
      </c>
      <c r="C51" s="143" t="str">
        <f t="shared" si="38"/>
        <v>73아1419</v>
      </c>
      <c r="D51" s="131" t="str">
        <f t="shared" si="39"/>
        <v>대형</v>
      </c>
      <c r="E51" s="127" t="str">
        <f t="shared" si="40"/>
        <v>F</v>
      </c>
      <c r="F51" s="150">
        <f t="shared" si="41"/>
        <v>0.73250000000000004</v>
      </c>
      <c r="G51" s="151">
        <f t="shared" si="42"/>
        <v>1.758</v>
      </c>
      <c r="H51" s="152">
        <f t="shared" si="43"/>
        <v>2.4</v>
      </c>
      <c r="I51" s="153">
        <f t="shared" si="44"/>
        <v>2998.143</v>
      </c>
      <c r="J51" s="154">
        <f t="shared" si="45"/>
        <v>1.7144274244686567E-2</v>
      </c>
      <c r="K51" s="154">
        <f t="shared" si="46"/>
        <v>0.35334117277381771</v>
      </c>
      <c r="L51" s="154">
        <f t="shared" si="47"/>
        <v>0.16710343702752004</v>
      </c>
      <c r="M51" s="155">
        <f t="shared" si="48"/>
        <v>15.36</v>
      </c>
      <c r="N51" s="156">
        <f t="shared" si="49"/>
        <v>3.3000000000000002E-2</v>
      </c>
      <c r="O51" s="156">
        <f t="shared" si="50"/>
        <v>31.085999999999999</v>
      </c>
      <c r="P51" s="157">
        <f t="shared" si="51"/>
        <v>0.65166666666666673</v>
      </c>
      <c r="Q51" s="158">
        <f t="shared" si="52"/>
        <v>86</v>
      </c>
      <c r="R51" s="159">
        <f t="shared" si="53"/>
        <v>26.208167983022321</v>
      </c>
      <c r="S51" s="144">
        <f t="shared" si="54"/>
        <v>1</v>
      </c>
      <c r="T51" s="144">
        <f t="shared" si="55"/>
        <v>932</v>
      </c>
      <c r="U51" t="s">
        <v>116</v>
      </c>
      <c r="V51" t="s">
        <v>121</v>
      </c>
      <c r="W51" t="s">
        <v>116</v>
      </c>
      <c r="X51" s="4" t="s">
        <v>121</v>
      </c>
      <c r="Y51" s="4" t="s">
        <v>261</v>
      </c>
      <c r="Z51" s="4" t="s">
        <v>139</v>
      </c>
      <c r="AA51" s="4" t="s">
        <v>48</v>
      </c>
      <c r="AB51" s="4">
        <v>516</v>
      </c>
      <c r="AC51" s="4">
        <v>2998.143</v>
      </c>
      <c r="AD51" s="4">
        <v>1705.443</v>
      </c>
      <c r="AE51" s="4">
        <v>1.758</v>
      </c>
      <c r="AF51" s="4">
        <v>2.4</v>
      </c>
      <c r="AG51" s="4">
        <v>15.36</v>
      </c>
      <c r="AH51" s="4">
        <v>181.72300300000001</v>
      </c>
      <c r="AI51" s="4">
        <v>3.1155089999999999</v>
      </c>
      <c r="AJ51" s="4">
        <v>64.210218999999995</v>
      </c>
      <c r="AK51" s="4">
        <v>501</v>
      </c>
      <c r="AL51" s="4">
        <v>1</v>
      </c>
      <c r="AM51" s="4">
        <v>932</v>
      </c>
      <c r="AN51" s="4">
        <v>86</v>
      </c>
      <c r="AO51" s="4">
        <v>16.498422999999999</v>
      </c>
      <c r="AP51" s="4">
        <v>1917.1</v>
      </c>
      <c r="AQ51" s="4">
        <v>39.1</v>
      </c>
      <c r="AR51" s="4">
        <v>18</v>
      </c>
      <c r="AS51" s="4">
        <v>3084</v>
      </c>
      <c r="AT51" s="4">
        <v>3.3000000000000002E-2</v>
      </c>
      <c r="AU51" s="4">
        <v>31.085999999999999</v>
      </c>
      <c r="AV51" s="4">
        <v>26680</v>
      </c>
      <c r="AW51" s="4">
        <v>0</v>
      </c>
      <c r="AX51" s="4">
        <v>0.5</v>
      </c>
      <c r="AY51">
        <v>0.73250000000000004</v>
      </c>
      <c r="AZ51" t="s">
        <v>69</v>
      </c>
      <c r="BA51" t="s">
        <v>251</v>
      </c>
      <c r="BB51">
        <v>11</v>
      </c>
      <c r="BC51" t="s">
        <v>640</v>
      </c>
      <c r="BD51">
        <v>7</v>
      </c>
      <c r="BE51">
        <v>83421.963999999993</v>
      </c>
      <c r="BF51">
        <v>3.5939491906472019E-2</v>
      </c>
      <c r="BG51">
        <v>2.6325677821490756E-2</v>
      </c>
      <c r="BH51">
        <v>268634.00799999997</v>
      </c>
      <c r="BI51">
        <v>1.1160697866667724E-2</v>
      </c>
      <c r="BJ51">
        <v>8.1752111873341082E-3</v>
      </c>
      <c r="BK51">
        <v>1</v>
      </c>
      <c r="BL51" t="s">
        <v>69</v>
      </c>
      <c r="BM51">
        <v>0</v>
      </c>
      <c r="BN51" t="s">
        <v>581</v>
      </c>
    </row>
    <row r="52" spans="1:66" x14ac:dyDescent="0.25">
      <c r="A52" s="139" t="str">
        <f t="shared" si="36"/>
        <v>선진여객</v>
      </c>
      <c r="B52" s="139" t="str">
        <f t="shared" si="37"/>
        <v>87</v>
      </c>
      <c r="C52" s="140" t="str">
        <f t="shared" si="38"/>
        <v>78바1155</v>
      </c>
      <c r="D52" s="114" t="str">
        <f t="shared" si="39"/>
        <v>중형</v>
      </c>
      <c r="E52" s="110" t="str">
        <f t="shared" si="40"/>
        <v>D</v>
      </c>
      <c r="F52" s="160">
        <f t="shared" si="41"/>
        <v>0.82307692307692315</v>
      </c>
      <c r="G52" s="161">
        <f t="shared" si="42"/>
        <v>2.14</v>
      </c>
      <c r="H52" s="162">
        <f t="shared" si="43"/>
        <v>2.6</v>
      </c>
      <c r="I52" s="163">
        <f t="shared" si="44"/>
        <v>5156.7730000000001</v>
      </c>
      <c r="J52" s="164">
        <f t="shared" si="45"/>
        <v>1.1375188920511235E-2</v>
      </c>
      <c r="K52" s="164">
        <f t="shared" si="46"/>
        <v>0.38364128400283809</v>
      </c>
      <c r="L52" s="164">
        <f t="shared" si="47"/>
        <v>0.24666588969497008</v>
      </c>
      <c r="M52" s="165">
        <f t="shared" si="48"/>
        <v>15.504</v>
      </c>
      <c r="N52" s="166">
        <f t="shared" si="49"/>
        <v>0</v>
      </c>
      <c r="O52" s="166">
        <f t="shared" si="50"/>
        <v>14.874000000000001</v>
      </c>
      <c r="P52" s="167">
        <f t="shared" si="51"/>
        <v>0</v>
      </c>
      <c r="Q52" s="168">
        <f t="shared" si="52"/>
        <v>80</v>
      </c>
      <c r="R52" s="169">
        <f t="shared" si="53"/>
        <v>24.326623272230727</v>
      </c>
      <c r="S52" s="141">
        <f t="shared" si="54"/>
        <v>0</v>
      </c>
      <c r="T52" s="141">
        <f t="shared" si="55"/>
        <v>767</v>
      </c>
      <c r="U52" t="s">
        <v>116</v>
      </c>
      <c r="V52" t="s">
        <v>121</v>
      </c>
      <c r="W52" t="s">
        <v>116</v>
      </c>
      <c r="X52" s="4" t="s">
        <v>121</v>
      </c>
      <c r="Y52" s="4" t="s">
        <v>262</v>
      </c>
      <c r="Z52" s="4" t="s">
        <v>198</v>
      </c>
      <c r="AA52" s="4" t="s">
        <v>48</v>
      </c>
      <c r="AB52" s="4">
        <v>516</v>
      </c>
      <c r="AC52" s="4">
        <v>5156.7730000000001</v>
      </c>
      <c r="AD52" s="4">
        <v>2409.7199999999998</v>
      </c>
      <c r="AE52" s="4">
        <v>2.14</v>
      </c>
      <c r="AF52" s="4">
        <v>2.6</v>
      </c>
      <c r="AG52" s="4">
        <v>15.504</v>
      </c>
      <c r="AH52" s="4">
        <v>350.39075200000002</v>
      </c>
      <c r="AI52" s="4">
        <v>3.9857610000000001</v>
      </c>
      <c r="AJ52" s="4">
        <v>134.42435800000001</v>
      </c>
      <c r="AK52" s="4">
        <v>1272</v>
      </c>
      <c r="AL52" s="4">
        <v>0</v>
      </c>
      <c r="AM52" s="4">
        <v>767</v>
      </c>
      <c r="AN52" s="4">
        <v>80</v>
      </c>
      <c r="AO52" s="4">
        <v>14.717205999999999</v>
      </c>
      <c r="AP52" s="4">
        <v>2528.5</v>
      </c>
      <c r="AQ52" s="4">
        <v>0</v>
      </c>
      <c r="AR52" s="4">
        <v>29</v>
      </c>
      <c r="AS52" s="4">
        <v>2773</v>
      </c>
      <c r="AT52" s="4">
        <v>0</v>
      </c>
      <c r="AU52" s="4">
        <v>14.874000000000001</v>
      </c>
      <c r="AV52" s="4">
        <v>45678</v>
      </c>
      <c r="AW52" s="4">
        <v>0</v>
      </c>
      <c r="AX52" s="4">
        <v>0.66</v>
      </c>
      <c r="AY52">
        <v>0.82307692307692315</v>
      </c>
      <c r="AZ52" t="s">
        <v>66</v>
      </c>
      <c r="BA52" t="s">
        <v>251</v>
      </c>
      <c r="BB52">
        <v>1</v>
      </c>
      <c r="BC52" t="s">
        <v>641</v>
      </c>
      <c r="BD52">
        <v>10</v>
      </c>
      <c r="BE52">
        <v>83421.963999999993</v>
      </c>
      <c r="BF52">
        <v>6.1815530979347368E-2</v>
      </c>
      <c r="BG52">
        <v>5.0878937036847455E-2</v>
      </c>
      <c r="BH52">
        <v>268634.00799999997</v>
      </c>
      <c r="BI52">
        <v>1.9196277635853166E-2</v>
      </c>
      <c r="BJ52">
        <v>1.5800013131048375E-2</v>
      </c>
      <c r="BK52">
        <v>1</v>
      </c>
      <c r="BL52" t="s">
        <v>68</v>
      </c>
      <c r="BM52">
        <v>-1</v>
      </c>
      <c r="BN52" t="s">
        <v>579</v>
      </c>
    </row>
    <row r="53" spans="1:66" x14ac:dyDescent="0.25">
      <c r="A53" s="142" t="str">
        <f t="shared" ref="A53:A59" si="56">W53</f>
        <v>선진여객</v>
      </c>
      <c r="B53" s="142" t="str">
        <f t="shared" ref="B53:B59" si="57">V53</f>
        <v>87</v>
      </c>
      <c r="C53" s="143" t="str">
        <f t="shared" ref="C53:C59" si="58">Y53</f>
        <v>78바1156</v>
      </c>
      <c r="D53" s="131" t="str">
        <f t="shared" ref="D53:D59" si="59">Z53</f>
        <v>대형</v>
      </c>
      <c r="E53" s="127" t="str">
        <f t="shared" ref="E53:E59" si="60">AZ53</f>
        <v>F</v>
      </c>
      <c r="F53" s="150">
        <f t="shared" ref="F53:F59" si="61">G53/H53</f>
        <v>0.73083333333333333</v>
      </c>
      <c r="G53" s="151">
        <f t="shared" ref="G53:G59" si="62">AE53</f>
        <v>1.754</v>
      </c>
      <c r="H53" s="152">
        <f t="shared" ref="H53:H59" si="63">AF53</f>
        <v>2.4</v>
      </c>
      <c r="I53" s="153">
        <f t="shared" ref="I53:I59" si="64">AC53</f>
        <v>5431.6670000000004</v>
      </c>
      <c r="J53" s="154">
        <f t="shared" ref="J53:J59" si="65">AI53/AH53</f>
        <v>1.0789087424611203E-2</v>
      </c>
      <c r="K53" s="154">
        <f t="shared" ref="K53:K59" si="66">AJ53/AH53</f>
        <v>0.37796610697662819</v>
      </c>
      <c r="L53" s="154">
        <f t="shared" ref="L53:L59" si="67">AK53/AC53</f>
        <v>0.18484196472280057</v>
      </c>
      <c r="M53" s="155">
        <f t="shared" ref="M53:M59" si="68">AG53</f>
        <v>15.082000000000001</v>
      </c>
      <c r="N53" s="156">
        <f t="shared" ref="N53:N59" si="69">IF(AW53=0,AT53,"속도계이상")</f>
        <v>5.5E-2</v>
      </c>
      <c r="O53" s="156">
        <f t="shared" ref="O53:O59" si="70">IF(AW53=0,AU53,"속도계이상")</f>
        <v>36.433999999999997</v>
      </c>
      <c r="P53" s="157">
        <f t="shared" ref="P53:P59" si="71">AQ53/60</f>
        <v>1.3133333333333332</v>
      </c>
      <c r="Q53" s="158">
        <f t="shared" ref="Q53:Q59" si="72">AN53</f>
        <v>109</v>
      </c>
      <c r="R53" s="159">
        <f t="shared" ref="R53:R59" si="73">AC53/(AH53-AI53-AJ53)</f>
        <v>25.312056866220356</v>
      </c>
      <c r="S53" s="144">
        <f t="shared" ref="S53:S59" si="74">IF(AW53=0,AL53,"속도계이상")</f>
        <v>3</v>
      </c>
      <c r="T53" s="144">
        <f t="shared" ref="T53:T59" si="75">IF(AW53=0,AM53,"속도계이상")</f>
        <v>1979</v>
      </c>
      <c r="U53" t="s">
        <v>116</v>
      </c>
      <c r="V53" t="s">
        <v>121</v>
      </c>
      <c r="W53" t="s">
        <v>116</v>
      </c>
      <c r="X53" s="4" t="s">
        <v>121</v>
      </c>
      <c r="Y53" s="4" t="s">
        <v>264</v>
      </c>
      <c r="Z53" s="4" t="s">
        <v>139</v>
      </c>
      <c r="AA53" s="4" t="s">
        <v>48</v>
      </c>
      <c r="AB53" s="4">
        <v>516</v>
      </c>
      <c r="AC53" s="4">
        <v>5431.6670000000004</v>
      </c>
      <c r="AD53" s="4">
        <v>3097.4319999999998</v>
      </c>
      <c r="AE53" s="4">
        <v>1.754</v>
      </c>
      <c r="AF53" s="4">
        <v>2.4</v>
      </c>
      <c r="AG53" s="4">
        <v>15.082000000000001</v>
      </c>
      <c r="AH53" s="4">
        <v>351.06741199999999</v>
      </c>
      <c r="AI53" s="4">
        <v>3.7876970000000001</v>
      </c>
      <c r="AJ53" s="4">
        <v>132.69158300000001</v>
      </c>
      <c r="AK53" s="4">
        <v>1004</v>
      </c>
      <c r="AL53" s="4">
        <v>3</v>
      </c>
      <c r="AM53" s="4">
        <v>1979</v>
      </c>
      <c r="AN53" s="4">
        <v>109</v>
      </c>
      <c r="AO53" s="4">
        <v>15.471863000000001</v>
      </c>
      <c r="AP53" s="4">
        <v>4135.5</v>
      </c>
      <c r="AQ53" s="4">
        <v>78.8</v>
      </c>
      <c r="AR53" s="4">
        <v>28</v>
      </c>
      <c r="AS53" s="4">
        <v>6745</v>
      </c>
      <c r="AT53" s="4">
        <v>5.5E-2</v>
      </c>
      <c r="AU53" s="4">
        <v>36.433999999999997</v>
      </c>
      <c r="AV53" s="4">
        <v>45505</v>
      </c>
      <c r="AW53" s="4">
        <v>0</v>
      </c>
      <c r="AX53" s="4">
        <v>0.51</v>
      </c>
      <c r="AY53">
        <v>0.73083333333333333</v>
      </c>
      <c r="AZ53" t="s">
        <v>69</v>
      </c>
      <c r="BA53" t="s">
        <v>251</v>
      </c>
      <c r="BB53">
        <v>12</v>
      </c>
      <c r="BC53" t="s">
        <v>566</v>
      </c>
      <c r="BD53">
        <v>14</v>
      </c>
      <c r="BE53">
        <v>83421.963999999993</v>
      </c>
      <c r="BF53">
        <v>6.5110754285286315E-2</v>
      </c>
      <c r="BG53">
        <v>4.7585109590163419E-2</v>
      </c>
      <c r="BH53">
        <v>268634.00799999997</v>
      </c>
      <c r="BI53">
        <v>2.0219580686895014E-2</v>
      </c>
      <c r="BJ53">
        <v>1.4777143552005772E-2</v>
      </c>
      <c r="BK53">
        <v>1</v>
      </c>
      <c r="BL53" t="s">
        <v>69</v>
      </c>
      <c r="BM53">
        <v>0</v>
      </c>
      <c r="BN53" t="s">
        <v>581</v>
      </c>
    </row>
    <row r="54" spans="1:66" x14ac:dyDescent="0.25">
      <c r="A54" s="139" t="str">
        <f t="shared" si="56"/>
        <v>선진여객</v>
      </c>
      <c r="B54" s="139" t="str">
        <f t="shared" si="57"/>
        <v>87</v>
      </c>
      <c r="C54" s="140" t="str">
        <f t="shared" si="58"/>
        <v>78바1165</v>
      </c>
      <c r="D54" s="114" t="str">
        <f t="shared" si="59"/>
        <v>중형</v>
      </c>
      <c r="E54" s="110" t="str">
        <f t="shared" si="60"/>
        <v>F</v>
      </c>
      <c r="F54" s="160">
        <f t="shared" si="61"/>
        <v>0.69400000000000006</v>
      </c>
      <c r="G54" s="161">
        <f t="shared" si="62"/>
        <v>1.7350000000000001</v>
      </c>
      <c r="H54" s="162">
        <f t="shared" si="63"/>
        <v>2.5</v>
      </c>
      <c r="I54" s="163">
        <f t="shared" si="64"/>
        <v>2974.538</v>
      </c>
      <c r="J54" s="164">
        <f t="shared" si="65"/>
        <v>1.3168980296913513E-2</v>
      </c>
      <c r="K54" s="164">
        <f t="shared" si="66"/>
        <v>0.37485028335867315</v>
      </c>
      <c r="L54" s="164">
        <f t="shared" si="67"/>
        <v>0.17851511730561184</v>
      </c>
      <c r="M54" s="165">
        <f t="shared" si="68"/>
        <v>17.902000000000001</v>
      </c>
      <c r="N54" s="166">
        <f t="shared" si="69"/>
        <v>0.20200000000000001</v>
      </c>
      <c r="O54" s="166">
        <f t="shared" si="70"/>
        <v>27.366</v>
      </c>
      <c r="P54" s="167">
        <f t="shared" si="71"/>
        <v>0</v>
      </c>
      <c r="Q54" s="168">
        <f t="shared" si="72"/>
        <v>78</v>
      </c>
      <c r="R54" s="169">
        <f t="shared" si="73"/>
        <v>25.275228812886319</v>
      </c>
      <c r="S54" s="141">
        <f t="shared" si="74"/>
        <v>6</v>
      </c>
      <c r="T54" s="141">
        <f t="shared" si="75"/>
        <v>814</v>
      </c>
      <c r="U54" t="s">
        <v>116</v>
      </c>
      <c r="V54" t="s">
        <v>121</v>
      </c>
      <c r="W54" t="s">
        <v>116</v>
      </c>
      <c r="X54" s="4" t="s">
        <v>121</v>
      </c>
      <c r="Y54" s="4" t="s">
        <v>265</v>
      </c>
      <c r="Z54" s="4" t="s">
        <v>198</v>
      </c>
      <c r="AA54" s="4" t="s">
        <v>48</v>
      </c>
      <c r="AB54" s="4">
        <v>516</v>
      </c>
      <c r="AC54" s="4">
        <v>2974.538</v>
      </c>
      <c r="AD54" s="4">
        <v>1713.989</v>
      </c>
      <c r="AE54" s="4">
        <v>1.7350000000000001</v>
      </c>
      <c r="AF54" s="4">
        <v>2.5</v>
      </c>
      <c r="AG54" s="4">
        <v>17.902000000000001</v>
      </c>
      <c r="AH54" s="4">
        <v>192.30327199999999</v>
      </c>
      <c r="AI54" s="4">
        <v>2.532438</v>
      </c>
      <c r="AJ54" s="4">
        <v>72.084935999999999</v>
      </c>
      <c r="AK54" s="4">
        <v>531</v>
      </c>
      <c r="AL54" s="4">
        <v>6</v>
      </c>
      <c r="AM54" s="4">
        <v>814</v>
      </c>
      <c r="AN54" s="4">
        <v>78</v>
      </c>
      <c r="AO54" s="4">
        <v>15.467953</v>
      </c>
      <c r="AP54" s="4">
        <v>1565.7</v>
      </c>
      <c r="AQ54" s="4">
        <v>0</v>
      </c>
      <c r="AR54" s="4">
        <v>13</v>
      </c>
      <c r="AS54" s="4">
        <v>1748</v>
      </c>
      <c r="AT54" s="4">
        <v>0.20200000000000001</v>
      </c>
      <c r="AU54" s="4">
        <v>27.366</v>
      </c>
      <c r="AV54" s="4">
        <v>0</v>
      </c>
      <c r="AW54" s="4">
        <v>0</v>
      </c>
      <c r="AX54" s="4">
        <v>0.56999999999999995</v>
      </c>
      <c r="AY54">
        <v>0.69400000000000006</v>
      </c>
      <c r="AZ54" t="s">
        <v>69</v>
      </c>
      <c r="BA54" t="s">
        <v>251</v>
      </c>
      <c r="BB54">
        <v>14</v>
      </c>
      <c r="BC54" t="s">
        <v>642</v>
      </c>
      <c r="BD54">
        <v>1</v>
      </c>
      <c r="BE54">
        <v>83421.963999999993</v>
      </c>
      <c r="BF54">
        <v>3.5656532852666956E-2</v>
      </c>
      <c r="BG54">
        <v>2.4745633799750869E-2</v>
      </c>
      <c r="BH54">
        <v>268634.00799999997</v>
      </c>
      <c r="BI54">
        <v>1.107282738379126E-2</v>
      </c>
      <c r="BJ54">
        <v>7.6845422043511349E-3</v>
      </c>
      <c r="BK54">
        <v>1</v>
      </c>
      <c r="BL54" t="s">
        <v>69</v>
      </c>
      <c r="BM54">
        <v>0</v>
      </c>
      <c r="BN54" t="s">
        <v>581</v>
      </c>
    </row>
    <row r="55" spans="1:66" x14ac:dyDescent="0.25">
      <c r="A55" s="142" t="str">
        <f t="shared" si="56"/>
        <v>선진여객</v>
      </c>
      <c r="B55" s="142" t="str">
        <f t="shared" si="57"/>
        <v>87</v>
      </c>
      <c r="C55" s="143" t="str">
        <f t="shared" si="58"/>
        <v>78바1168</v>
      </c>
      <c r="D55" s="131" t="str">
        <f t="shared" si="59"/>
        <v>중형</v>
      </c>
      <c r="E55" s="127" t="str">
        <f t="shared" si="60"/>
        <v>F</v>
      </c>
      <c r="F55" s="150">
        <f t="shared" si="61"/>
        <v>0.73653846153846148</v>
      </c>
      <c r="G55" s="151">
        <f t="shared" si="62"/>
        <v>1.915</v>
      </c>
      <c r="H55" s="152">
        <f t="shared" si="63"/>
        <v>2.6</v>
      </c>
      <c r="I55" s="153">
        <f t="shared" si="64"/>
        <v>4999.9309999999996</v>
      </c>
      <c r="J55" s="154">
        <f t="shared" si="65"/>
        <v>1.0596110975667206E-2</v>
      </c>
      <c r="K55" s="154">
        <f t="shared" si="66"/>
        <v>0.36186367992485524</v>
      </c>
      <c r="L55" s="154">
        <f t="shared" si="67"/>
        <v>0.22300307744246872</v>
      </c>
      <c r="M55" s="155">
        <f t="shared" si="68"/>
        <v>14.074</v>
      </c>
      <c r="N55" s="156">
        <f t="shared" si="69"/>
        <v>0</v>
      </c>
      <c r="O55" s="156">
        <f t="shared" si="70"/>
        <v>25.76</v>
      </c>
      <c r="P55" s="157">
        <f t="shared" si="71"/>
        <v>0</v>
      </c>
      <c r="Q55" s="158">
        <f t="shared" si="72"/>
        <v>81</v>
      </c>
      <c r="R55" s="159">
        <f t="shared" si="73"/>
        <v>24.906660627614759</v>
      </c>
      <c r="S55" s="144">
        <f t="shared" si="74"/>
        <v>0</v>
      </c>
      <c r="T55" s="144">
        <f t="shared" si="75"/>
        <v>1288</v>
      </c>
      <c r="U55" t="s">
        <v>116</v>
      </c>
      <c r="V55" t="s">
        <v>121</v>
      </c>
      <c r="W55" t="s">
        <v>116</v>
      </c>
      <c r="X55" s="4" t="s">
        <v>121</v>
      </c>
      <c r="Y55" s="4" t="s">
        <v>266</v>
      </c>
      <c r="Z55" s="4" t="s">
        <v>198</v>
      </c>
      <c r="AA55" s="4" t="s">
        <v>48</v>
      </c>
      <c r="AB55" s="4">
        <v>516</v>
      </c>
      <c r="AC55" s="4">
        <v>4999.9309999999996</v>
      </c>
      <c r="AD55" s="4">
        <v>2611.5349999999999</v>
      </c>
      <c r="AE55" s="4">
        <v>1.915</v>
      </c>
      <c r="AF55" s="4">
        <v>2.6</v>
      </c>
      <c r="AG55" s="4">
        <v>14.074</v>
      </c>
      <c r="AH55" s="4">
        <v>319.89463000000001</v>
      </c>
      <c r="AI55" s="4">
        <v>3.3896389999999998</v>
      </c>
      <c r="AJ55" s="4">
        <v>115.75824799999999</v>
      </c>
      <c r="AK55" s="4">
        <v>1115</v>
      </c>
      <c r="AL55" s="4">
        <v>0</v>
      </c>
      <c r="AM55" s="4">
        <v>1288</v>
      </c>
      <c r="AN55" s="4">
        <v>81</v>
      </c>
      <c r="AO55" s="4">
        <v>15.629930999999999</v>
      </c>
      <c r="AP55" s="4">
        <v>2950.4</v>
      </c>
      <c r="AQ55" s="4">
        <v>0</v>
      </c>
      <c r="AR55" s="4">
        <v>6</v>
      </c>
      <c r="AS55" s="4">
        <v>1222</v>
      </c>
      <c r="AT55" s="4">
        <v>0</v>
      </c>
      <c r="AU55" s="4">
        <v>25.76</v>
      </c>
      <c r="AV55" s="4">
        <v>41922</v>
      </c>
      <c r="AW55" s="4">
        <v>0</v>
      </c>
      <c r="AX55" s="4">
        <v>0.54</v>
      </c>
      <c r="AY55">
        <v>0.73653846153846148</v>
      </c>
      <c r="AZ55" t="s">
        <v>69</v>
      </c>
      <c r="BA55" t="s">
        <v>251</v>
      </c>
      <c r="BB55">
        <v>8</v>
      </c>
      <c r="BC55" t="s">
        <v>567</v>
      </c>
      <c r="BD55">
        <v>8</v>
      </c>
      <c r="BE55">
        <v>83421.963999999993</v>
      </c>
      <c r="BF55">
        <v>5.9935426598203799E-2</v>
      </c>
      <c r="BG55">
        <v>4.4144746898292411E-2</v>
      </c>
      <c r="BH55">
        <v>268634.00799999997</v>
      </c>
      <c r="BI55">
        <v>1.8612427507689197E-2</v>
      </c>
      <c r="BJ55">
        <v>1.3708768722009542E-2</v>
      </c>
      <c r="BK55">
        <v>1</v>
      </c>
      <c r="BL55" t="s">
        <v>69</v>
      </c>
      <c r="BM55">
        <v>0</v>
      </c>
      <c r="BN55" t="s">
        <v>581</v>
      </c>
    </row>
    <row r="56" spans="1:66" x14ac:dyDescent="0.25">
      <c r="A56" s="139" t="str">
        <f t="shared" si="56"/>
        <v>선진여객</v>
      </c>
      <c r="B56" s="139" t="str">
        <f t="shared" si="57"/>
        <v>87</v>
      </c>
      <c r="C56" s="140" t="str">
        <f t="shared" si="58"/>
        <v>78바1176</v>
      </c>
      <c r="D56" s="114" t="str">
        <f t="shared" si="59"/>
        <v>중형</v>
      </c>
      <c r="E56" s="110" t="str">
        <f t="shared" si="60"/>
        <v>B</v>
      </c>
      <c r="F56" s="160">
        <f t="shared" si="61"/>
        <v>0.90653846153846163</v>
      </c>
      <c r="G56" s="161">
        <f t="shared" si="62"/>
        <v>2.3570000000000002</v>
      </c>
      <c r="H56" s="162">
        <f t="shared" si="63"/>
        <v>2.6</v>
      </c>
      <c r="I56" s="163">
        <f t="shared" si="64"/>
        <v>4174.5479999999998</v>
      </c>
      <c r="J56" s="164">
        <f t="shared" si="65"/>
        <v>5.4136766353954525E-3</v>
      </c>
      <c r="K56" s="164">
        <f t="shared" si="66"/>
        <v>0.38362346089051425</v>
      </c>
      <c r="L56" s="164">
        <f t="shared" si="67"/>
        <v>0.15474729240147678</v>
      </c>
      <c r="M56" s="165">
        <f t="shared" si="68"/>
        <v>12.85</v>
      </c>
      <c r="N56" s="166">
        <f t="shared" si="69"/>
        <v>2.4E-2</v>
      </c>
      <c r="O56" s="166">
        <f t="shared" si="70"/>
        <v>33.033999999999999</v>
      </c>
      <c r="P56" s="167">
        <f t="shared" si="71"/>
        <v>0.15666666666666668</v>
      </c>
      <c r="Q56" s="168">
        <f t="shared" si="72"/>
        <v>88</v>
      </c>
      <c r="R56" s="169">
        <f t="shared" si="73"/>
        <v>23.628542727275057</v>
      </c>
      <c r="S56" s="141">
        <f t="shared" si="74"/>
        <v>1</v>
      </c>
      <c r="T56" s="141">
        <f t="shared" si="75"/>
        <v>1379</v>
      </c>
      <c r="U56" t="s">
        <v>116</v>
      </c>
      <c r="V56" t="s">
        <v>121</v>
      </c>
      <c r="W56" t="s">
        <v>116</v>
      </c>
      <c r="X56" s="4" t="s">
        <v>121</v>
      </c>
      <c r="Y56" s="4" t="s">
        <v>267</v>
      </c>
      <c r="Z56" s="4" t="s">
        <v>198</v>
      </c>
      <c r="AA56" s="4" t="s">
        <v>48</v>
      </c>
      <c r="AB56" s="4">
        <v>516</v>
      </c>
      <c r="AC56" s="4">
        <v>4174.5479999999998</v>
      </c>
      <c r="AD56" s="4">
        <v>1771.1389999999999</v>
      </c>
      <c r="AE56" s="4">
        <v>2.3570000000000002</v>
      </c>
      <c r="AF56" s="4">
        <v>2.6</v>
      </c>
      <c r="AG56" s="4">
        <v>12.85</v>
      </c>
      <c r="AH56" s="4">
        <v>289.172979</v>
      </c>
      <c r="AI56" s="4">
        <v>1.5654889999999999</v>
      </c>
      <c r="AJ56" s="4">
        <v>110.933539</v>
      </c>
      <c r="AK56" s="4">
        <v>646</v>
      </c>
      <c r="AL56" s="4">
        <v>1</v>
      </c>
      <c r="AM56" s="4">
        <v>1379</v>
      </c>
      <c r="AN56" s="4">
        <v>88</v>
      </c>
      <c r="AO56" s="4">
        <v>14.436161999999999</v>
      </c>
      <c r="AP56" s="4">
        <v>1128.8</v>
      </c>
      <c r="AQ56" s="4">
        <v>9.4</v>
      </c>
      <c r="AR56" s="4">
        <v>0</v>
      </c>
      <c r="AS56" s="4">
        <v>0</v>
      </c>
      <c r="AT56" s="4">
        <v>2.4E-2</v>
      </c>
      <c r="AU56" s="4">
        <v>33.033999999999999</v>
      </c>
      <c r="AV56" s="4">
        <v>35395</v>
      </c>
      <c r="AW56" s="4">
        <v>0</v>
      </c>
      <c r="AX56" s="4">
        <v>0.66</v>
      </c>
      <c r="AY56">
        <v>0.90653846153846163</v>
      </c>
      <c r="AZ56" t="s">
        <v>67</v>
      </c>
      <c r="BA56" t="s">
        <v>251</v>
      </c>
      <c r="BB56">
        <v>1</v>
      </c>
      <c r="BC56" t="s">
        <v>263</v>
      </c>
      <c r="BD56">
        <v>6</v>
      </c>
      <c r="BE56">
        <v>83421.963999999993</v>
      </c>
      <c r="BF56">
        <v>5.0041353617615622E-2</v>
      </c>
      <c r="BG56">
        <v>4.5364411721815399E-2</v>
      </c>
      <c r="BH56">
        <v>268634.00799999997</v>
      </c>
      <c r="BI56">
        <v>1.5539908856216001E-2</v>
      </c>
      <c r="BJ56">
        <v>1.4087525066961969E-2</v>
      </c>
      <c r="BK56">
        <v>1</v>
      </c>
      <c r="BL56" t="s">
        <v>67</v>
      </c>
      <c r="BM56">
        <v>0</v>
      </c>
      <c r="BN56" t="s">
        <v>581</v>
      </c>
    </row>
    <row r="57" spans="1:66" x14ac:dyDescent="0.25">
      <c r="A57" s="142" t="str">
        <f t="shared" si="56"/>
        <v>선진여객</v>
      </c>
      <c r="B57" s="142" t="str">
        <f t="shared" si="57"/>
        <v>87</v>
      </c>
      <c r="C57" s="143" t="str">
        <f t="shared" si="58"/>
        <v>78바1183</v>
      </c>
      <c r="D57" s="131" t="str">
        <f t="shared" si="59"/>
        <v>대형</v>
      </c>
      <c r="E57" s="127" t="str">
        <f t="shared" si="60"/>
        <v>F</v>
      </c>
      <c r="F57" s="150">
        <f t="shared" si="61"/>
        <v>0.73791666666666667</v>
      </c>
      <c r="G57" s="151">
        <f t="shared" si="62"/>
        <v>1.7709999999999999</v>
      </c>
      <c r="H57" s="152">
        <f t="shared" si="63"/>
        <v>2.4</v>
      </c>
      <c r="I57" s="153">
        <f t="shared" si="64"/>
        <v>5443.1220000000003</v>
      </c>
      <c r="J57" s="154">
        <f t="shared" si="65"/>
        <v>1.1464474963844644E-2</v>
      </c>
      <c r="K57" s="154">
        <f t="shared" si="66"/>
        <v>0.37645224148323014</v>
      </c>
      <c r="L57" s="154">
        <f t="shared" si="67"/>
        <v>0.16663231138306286</v>
      </c>
      <c r="M57" s="155">
        <f t="shared" si="68"/>
        <v>17.195</v>
      </c>
      <c r="N57" s="156">
        <f t="shared" si="69"/>
        <v>0</v>
      </c>
      <c r="O57" s="156">
        <f t="shared" si="70"/>
        <v>24.471</v>
      </c>
      <c r="P57" s="157">
        <f t="shared" si="71"/>
        <v>0.39833333333333332</v>
      </c>
      <c r="Q57" s="158">
        <f t="shared" si="72"/>
        <v>87</v>
      </c>
      <c r="R57" s="159">
        <f t="shared" si="73"/>
        <v>25.509542271775956</v>
      </c>
      <c r="S57" s="144">
        <f t="shared" si="74"/>
        <v>0</v>
      </c>
      <c r="T57" s="144">
        <f t="shared" si="75"/>
        <v>1332</v>
      </c>
      <c r="U57" t="s">
        <v>116</v>
      </c>
      <c r="V57" t="s">
        <v>121</v>
      </c>
      <c r="W57" t="s">
        <v>116</v>
      </c>
      <c r="X57" s="4" t="s">
        <v>121</v>
      </c>
      <c r="Y57" s="4" t="s">
        <v>268</v>
      </c>
      <c r="Z57" s="4" t="s">
        <v>139</v>
      </c>
      <c r="AA57" s="4" t="s">
        <v>48</v>
      </c>
      <c r="AB57" s="4">
        <v>516</v>
      </c>
      <c r="AC57" s="4">
        <v>5443.1220000000003</v>
      </c>
      <c r="AD57" s="4">
        <v>3073.0219999999999</v>
      </c>
      <c r="AE57" s="4">
        <v>1.7709999999999999</v>
      </c>
      <c r="AF57" s="4">
        <v>2.4</v>
      </c>
      <c r="AG57" s="4">
        <v>17.195</v>
      </c>
      <c r="AH57" s="4">
        <v>348.606021</v>
      </c>
      <c r="AI57" s="4">
        <v>3.9965850000000001</v>
      </c>
      <c r="AJ57" s="4">
        <v>131.233518</v>
      </c>
      <c r="AK57" s="4">
        <v>907</v>
      </c>
      <c r="AL57" s="4">
        <v>0</v>
      </c>
      <c r="AM57" s="4">
        <v>1332</v>
      </c>
      <c r="AN57" s="4">
        <v>87</v>
      </c>
      <c r="AO57" s="4">
        <v>15.613963999999999</v>
      </c>
      <c r="AP57" s="4">
        <v>3361.1</v>
      </c>
      <c r="AQ57" s="4">
        <v>23.9</v>
      </c>
      <c r="AR57" s="4">
        <v>46</v>
      </c>
      <c r="AS57" s="4">
        <v>8960</v>
      </c>
      <c r="AT57" s="4">
        <v>0</v>
      </c>
      <c r="AU57" s="4">
        <v>24.471</v>
      </c>
      <c r="AV57" s="4">
        <v>47317</v>
      </c>
      <c r="AW57" s="4">
        <v>0</v>
      </c>
      <c r="AX57" s="4">
        <v>0.56000000000000005</v>
      </c>
      <c r="AY57">
        <v>0.73791666666666667</v>
      </c>
      <c r="AZ57" t="s">
        <v>69</v>
      </c>
      <c r="BA57" t="s">
        <v>251</v>
      </c>
      <c r="BB57">
        <v>7</v>
      </c>
      <c r="BC57" t="s">
        <v>553</v>
      </c>
      <c r="BD57">
        <v>11</v>
      </c>
      <c r="BE57">
        <v>83421.963999999993</v>
      </c>
      <c r="BF57">
        <v>6.5248068242555413E-2</v>
      </c>
      <c r="BG57">
        <v>4.8147637023985682E-2</v>
      </c>
      <c r="BH57">
        <v>268634.00799999997</v>
      </c>
      <c r="BI57">
        <v>2.0262222346770036E-2</v>
      </c>
      <c r="BJ57">
        <v>1.4951831573387388E-2</v>
      </c>
      <c r="BK57">
        <v>1</v>
      </c>
      <c r="BL57" t="s">
        <v>69</v>
      </c>
      <c r="BM57">
        <v>0</v>
      </c>
      <c r="BN57" t="s">
        <v>581</v>
      </c>
    </row>
    <row r="58" spans="1:66" x14ac:dyDescent="0.25">
      <c r="A58" s="139" t="str">
        <f t="shared" si="56"/>
        <v>선진여객</v>
      </c>
      <c r="B58" s="139" t="str">
        <f t="shared" si="57"/>
        <v>87</v>
      </c>
      <c r="C58" s="140" t="str">
        <f t="shared" si="58"/>
        <v>78바1186</v>
      </c>
      <c r="D58" s="114" t="str">
        <f t="shared" si="59"/>
        <v>대형</v>
      </c>
      <c r="E58" s="110" t="str">
        <f t="shared" si="60"/>
        <v>F</v>
      </c>
      <c r="F58" s="160">
        <f t="shared" si="61"/>
        <v>0.7443478260869566</v>
      </c>
      <c r="G58" s="161">
        <f t="shared" si="62"/>
        <v>1.712</v>
      </c>
      <c r="H58" s="162">
        <f t="shared" si="63"/>
        <v>2.2999999999999998</v>
      </c>
      <c r="I58" s="163">
        <f t="shared" si="64"/>
        <v>3435.17</v>
      </c>
      <c r="J58" s="164">
        <f t="shared" si="65"/>
        <v>9.2544210735632203E-3</v>
      </c>
      <c r="K58" s="164">
        <f t="shared" si="66"/>
        <v>0.38041993930936413</v>
      </c>
      <c r="L58" s="164">
        <f t="shared" si="67"/>
        <v>0.12896013879953538</v>
      </c>
      <c r="M58" s="165">
        <f t="shared" si="68"/>
        <v>15.962</v>
      </c>
      <c r="N58" s="166">
        <f t="shared" si="69"/>
        <v>5.8000000000000003E-2</v>
      </c>
      <c r="O58" s="166">
        <f t="shared" si="70"/>
        <v>26.053999999999998</v>
      </c>
      <c r="P58" s="167">
        <f t="shared" si="71"/>
        <v>0.25666666666666665</v>
      </c>
      <c r="Q58" s="168">
        <f t="shared" si="72"/>
        <v>87</v>
      </c>
      <c r="R58" s="169">
        <f t="shared" si="73"/>
        <v>26.204986790288888</v>
      </c>
      <c r="S58" s="141">
        <f t="shared" si="74"/>
        <v>2</v>
      </c>
      <c r="T58" s="141">
        <f t="shared" si="75"/>
        <v>895</v>
      </c>
      <c r="U58" t="s">
        <v>116</v>
      </c>
      <c r="V58" t="s">
        <v>121</v>
      </c>
      <c r="W58" t="s">
        <v>116</v>
      </c>
      <c r="X58" s="4" t="s">
        <v>121</v>
      </c>
      <c r="Y58" s="4" t="s">
        <v>271</v>
      </c>
      <c r="Z58" s="4" t="s">
        <v>139</v>
      </c>
      <c r="AA58" s="4" t="s">
        <v>48</v>
      </c>
      <c r="AB58" s="4">
        <v>516</v>
      </c>
      <c r="AC58" s="4">
        <v>3435.17</v>
      </c>
      <c r="AD58" s="4">
        <v>2006.902</v>
      </c>
      <c r="AE58" s="4">
        <v>1.712</v>
      </c>
      <c r="AF58" s="4">
        <v>2.2999999999999998</v>
      </c>
      <c r="AG58" s="4">
        <v>15.962</v>
      </c>
      <c r="AH58" s="4">
        <v>214.78437</v>
      </c>
      <c r="AI58" s="4">
        <v>1.9877050000000001</v>
      </c>
      <c r="AJ58" s="4">
        <v>81.708257000000003</v>
      </c>
      <c r="AK58" s="4">
        <v>443</v>
      </c>
      <c r="AL58" s="4">
        <v>2</v>
      </c>
      <c r="AM58" s="4">
        <v>895</v>
      </c>
      <c r="AN58" s="4">
        <v>87</v>
      </c>
      <c r="AO58" s="4">
        <v>15.993575</v>
      </c>
      <c r="AP58" s="4">
        <v>1900.2</v>
      </c>
      <c r="AQ58" s="4">
        <v>15.4</v>
      </c>
      <c r="AR58" s="4">
        <v>8</v>
      </c>
      <c r="AS58" s="4">
        <v>1567</v>
      </c>
      <c r="AT58" s="4">
        <v>5.8000000000000003E-2</v>
      </c>
      <c r="AU58" s="4">
        <v>26.053999999999998</v>
      </c>
      <c r="AV58" s="4">
        <v>30415</v>
      </c>
      <c r="AW58" s="4">
        <v>0</v>
      </c>
      <c r="AX58" s="4">
        <v>0.5</v>
      </c>
      <c r="AY58">
        <v>0.7443478260869566</v>
      </c>
      <c r="AZ58" t="s">
        <v>69</v>
      </c>
      <c r="BA58" t="s">
        <v>251</v>
      </c>
      <c r="BB58">
        <v>6</v>
      </c>
      <c r="BC58" t="s">
        <v>643</v>
      </c>
      <c r="BD58">
        <v>6</v>
      </c>
      <c r="BE58">
        <v>83421.963999999993</v>
      </c>
      <c r="BF58">
        <v>4.1178244137239452E-2</v>
      </c>
      <c r="BG58">
        <v>3.0650936505632151E-2</v>
      </c>
      <c r="BH58">
        <v>268634.00799999997</v>
      </c>
      <c r="BI58">
        <v>1.2787546988466182E-2</v>
      </c>
      <c r="BJ58">
        <v>9.5183828018496116E-3</v>
      </c>
      <c r="BK58">
        <v>1</v>
      </c>
      <c r="BL58" t="s">
        <v>69</v>
      </c>
      <c r="BM58">
        <v>0</v>
      </c>
      <c r="BN58" t="s">
        <v>581</v>
      </c>
    </row>
    <row r="59" spans="1:66" x14ac:dyDescent="0.25">
      <c r="A59" s="142" t="str">
        <f t="shared" si="56"/>
        <v>선진여객</v>
      </c>
      <c r="B59" s="142" t="str">
        <f t="shared" si="57"/>
        <v>87</v>
      </c>
      <c r="C59" s="143" t="str">
        <f t="shared" si="58"/>
        <v>78바1187</v>
      </c>
      <c r="D59" s="131" t="str">
        <f t="shared" si="59"/>
        <v>대형</v>
      </c>
      <c r="E59" s="127" t="str">
        <f t="shared" si="60"/>
        <v>F</v>
      </c>
      <c r="F59" s="150">
        <f t="shared" si="61"/>
        <v>0.76666666666666672</v>
      </c>
      <c r="G59" s="151">
        <f t="shared" si="62"/>
        <v>1.84</v>
      </c>
      <c r="H59" s="152">
        <f t="shared" si="63"/>
        <v>2.4</v>
      </c>
      <c r="I59" s="153">
        <f t="shared" si="64"/>
        <v>4638.9110000000001</v>
      </c>
      <c r="J59" s="154">
        <f t="shared" si="65"/>
        <v>6.8269572971686671E-3</v>
      </c>
      <c r="K59" s="154">
        <f t="shared" si="66"/>
        <v>0.35118100341368802</v>
      </c>
      <c r="L59" s="154">
        <f t="shared" si="67"/>
        <v>0.17633448884878369</v>
      </c>
      <c r="M59" s="155">
        <f t="shared" si="68"/>
        <v>12.574</v>
      </c>
      <c r="N59" s="156">
        <f t="shared" si="69"/>
        <v>8.5999999999999993E-2</v>
      </c>
      <c r="O59" s="156">
        <f t="shared" si="70"/>
        <v>21.277000000000001</v>
      </c>
      <c r="P59" s="157">
        <f t="shared" si="71"/>
        <v>3.0216666666666669</v>
      </c>
      <c r="Q59" s="158">
        <f t="shared" si="72"/>
        <v>90</v>
      </c>
      <c r="R59" s="159">
        <f t="shared" si="73"/>
        <v>25.006288482574149</v>
      </c>
      <c r="S59" s="144">
        <f t="shared" si="74"/>
        <v>4</v>
      </c>
      <c r="T59" s="144">
        <f t="shared" si="75"/>
        <v>987</v>
      </c>
      <c r="U59" t="s">
        <v>116</v>
      </c>
      <c r="V59" t="s">
        <v>121</v>
      </c>
      <c r="W59" t="s">
        <v>116</v>
      </c>
      <c r="X59" s="4" t="s">
        <v>121</v>
      </c>
      <c r="Y59" s="4" t="s">
        <v>272</v>
      </c>
      <c r="Z59" s="4" t="s">
        <v>139</v>
      </c>
      <c r="AA59" s="4" t="s">
        <v>48</v>
      </c>
      <c r="AB59" s="4">
        <v>516</v>
      </c>
      <c r="AC59" s="4">
        <v>4638.9110000000001</v>
      </c>
      <c r="AD59" s="4">
        <v>2521.71</v>
      </c>
      <c r="AE59" s="4">
        <v>1.84</v>
      </c>
      <c r="AF59" s="4">
        <v>2.4</v>
      </c>
      <c r="AG59" s="4">
        <v>12.574</v>
      </c>
      <c r="AH59" s="4">
        <v>288.95962200000002</v>
      </c>
      <c r="AI59" s="4">
        <v>1.972715</v>
      </c>
      <c r="AJ59" s="4">
        <v>101.47713</v>
      </c>
      <c r="AK59" s="4">
        <v>818</v>
      </c>
      <c r="AL59" s="4">
        <v>4</v>
      </c>
      <c r="AM59" s="4">
        <v>987</v>
      </c>
      <c r="AN59" s="4">
        <v>90</v>
      </c>
      <c r="AO59" s="4">
        <v>16.053837999999999</v>
      </c>
      <c r="AP59" s="4">
        <v>1798.4</v>
      </c>
      <c r="AQ59" s="4">
        <v>181.3</v>
      </c>
      <c r="AR59" s="4">
        <v>11</v>
      </c>
      <c r="AS59" s="4">
        <v>1128</v>
      </c>
      <c r="AT59" s="4">
        <v>8.5999999999999993E-2</v>
      </c>
      <c r="AU59" s="4">
        <v>21.277000000000001</v>
      </c>
      <c r="AV59" s="4">
        <v>41270</v>
      </c>
      <c r="AW59" s="4">
        <v>0</v>
      </c>
      <c r="AX59" s="4">
        <v>0.48</v>
      </c>
      <c r="AY59">
        <v>0.76666666666666672</v>
      </c>
      <c r="AZ59" t="s">
        <v>69</v>
      </c>
      <c r="BA59" t="s">
        <v>251</v>
      </c>
      <c r="BB59">
        <v>2</v>
      </c>
      <c r="BC59" t="s">
        <v>644</v>
      </c>
      <c r="BD59">
        <v>14</v>
      </c>
      <c r="BE59">
        <v>83421.963999999993</v>
      </c>
      <c r="BF59">
        <v>5.5607789334712866E-2</v>
      </c>
      <c r="BG59">
        <v>4.2632638489946535E-2</v>
      </c>
      <c r="BH59">
        <v>268634.00799999997</v>
      </c>
      <c r="BI59">
        <v>1.7268517245962397E-2</v>
      </c>
      <c r="BJ59">
        <v>1.3239196555237838E-2</v>
      </c>
      <c r="BK59">
        <v>1</v>
      </c>
      <c r="BL59" t="s">
        <v>69</v>
      </c>
      <c r="BM59">
        <v>0</v>
      </c>
      <c r="BN59" t="s">
        <v>581</v>
      </c>
    </row>
    <row r="60" spans="1:66" x14ac:dyDescent="0.25">
      <c r="A60" s="139" t="str">
        <f t="shared" ref="A60:A67" si="76">W60</f>
        <v>선진여객</v>
      </c>
      <c r="B60" s="139" t="str">
        <f t="shared" ref="B60:B67" si="77">V60</f>
        <v>87</v>
      </c>
      <c r="C60" s="140" t="str">
        <f t="shared" ref="C60:C67" si="78">Y60</f>
        <v>78바1188</v>
      </c>
      <c r="D60" s="114" t="str">
        <f t="shared" ref="D60:D67" si="79">Z60</f>
        <v>대형</v>
      </c>
      <c r="E60" s="110" t="str">
        <f t="shared" ref="E60:E67" si="80">AZ60</f>
        <v>F</v>
      </c>
      <c r="F60" s="160">
        <f t="shared" ref="F60:F67" si="81">G60/H60</f>
        <v>0.73624999999999996</v>
      </c>
      <c r="G60" s="161">
        <f t="shared" ref="G60:G67" si="82">AE60</f>
        <v>1.7669999999999999</v>
      </c>
      <c r="H60" s="162">
        <f t="shared" ref="H60:H67" si="83">AF60</f>
        <v>2.4</v>
      </c>
      <c r="I60" s="163">
        <f t="shared" ref="I60:I67" si="84">AC60</f>
        <v>3454.252</v>
      </c>
      <c r="J60" s="164">
        <f t="shared" ref="J60:J67" si="85">AI60/AH60</f>
        <v>1.2946758441885914E-2</v>
      </c>
      <c r="K60" s="164">
        <f t="shared" ref="K60:K67" si="86">AJ60/AH60</f>
        <v>0.37706083776717636</v>
      </c>
      <c r="L60" s="164">
        <f t="shared" ref="L60:L67" si="87">AK60/AC60</f>
        <v>0.16675100716450333</v>
      </c>
      <c r="M60" s="165">
        <f t="shared" ref="M60:M67" si="88">AG60</f>
        <v>18.559000000000001</v>
      </c>
      <c r="N60" s="166">
        <f t="shared" ref="N60:N67" si="89">IF(AW60=0,AT60,"속도계이상")</f>
        <v>5.8000000000000003E-2</v>
      </c>
      <c r="O60" s="166">
        <f t="shared" ref="O60:O67" si="90">IF(AW60=0,AU60,"속도계이상")</f>
        <v>24.172999999999998</v>
      </c>
      <c r="P60" s="167">
        <f t="shared" ref="P60:P67" si="91">AQ60/60</f>
        <v>0.59</v>
      </c>
      <c r="Q60" s="168">
        <f t="shared" ref="Q60:Q67" si="92">AN60</f>
        <v>86</v>
      </c>
      <c r="R60" s="169">
        <f t="shared" ref="R60:R67" si="93">AC60/(AH60-AI60-AJ60)</f>
        <v>26.414926363670315</v>
      </c>
      <c r="S60" s="141">
        <f t="shared" ref="S60:S67" si="94">IF(AW60=0,AL60,"속도계이상")</f>
        <v>2</v>
      </c>
      <c r="T60" s="141">
        <f t="shared" ref="T60:T67" si="95">IF(AW60=0,AM60,"속도계이상")</f>
        <v>835</v>
      </c>
      <c r="U60" t="s">
        <v>116</v>
      </c>
      <c r="V60" t="s">
        <v>121</v>
      </c>
      <c r="W60" t="s">
        <v>116</v>
      </c>
      <c r="X60" s="4" t="s">
        <v>121</v>
      </c>
      <c r="Y60" s="4" t="s">
        <v>273</v>
      </c>
      <c r="Z60" s="4" t="s">
        <v>139</v>
      </c>
      <c r="AA60" s="4" t="s">
        <v>48</v>
      </c>
      <c r="AB60" s="4">
        <v>516</v>
      </c>
      <c r="AC60" s="4">
        <v>3454.252</v>
      </c>
      <c r="AD60" s="4">
        <v>1954.4490000000001</v>
      </c>
      <c r="AE60" s="4">
        <v>1.7669999999999999</v>
      </c>
      <c r="AF60" s="4">
        <v>2.4</v>
      </c>
      <c r="AG60" s="4">
        <v>18.559000000000001</v>
      </c>
      <c r="AH60" s="4">
        <v>214.37798599999999</v>
      </c>
      <c r="AI60" s="4">
        <v>2.7755000000000001</v>
      </c>
      <c r="AJ60" s="4">
        <v>80.833543000000006</v>
      </c>
      <c r="AK60" s="4">
        <v>576</v>
      </c>
      <c r="AL60" s="4">
        <v>2</v>
      </c>
      <c r="AM60" s="4">
        <v>835</v>
      </c>
      <c r="AN60" s="4">
        <v>86</v>
      </c>
      <c r="AO60" s="4">
        <v>16.112904</v>
      </c>
      <c r="AP60" s="4">
        <v>2953</v>
      </c>
      <c r="AQ60" s="4">
        <v>35.4</v>
      </c>
      <c r="AR60" s="4">
        <v>19</v>
      </c>
      <c r="AS60" s="4">
        <v>2507</v>
      </c>
      <c r="AT60" s="4">
        <v>5.8000000000000003E-2</v>
      </c>
      <c r="AU60" s="4">
        <v>24.172999999999998</v>
      </c>
      <c r="AV60" s="4">
        <v>29835</v>
      </c>
      <c r="AW60" s="4">
        <v>0</v>
      </c>
      <c r="AX60" s="4">
        <v>0.56999999999999995</v>
      </c>
      <c r="AY60">
        <v>0.73624999999999996</v>
      </c>
      <c r="AZ60" t="s">
        <v>69</v>
      </c>
      <c r="BA60" t="s">
        <v>251</v>
      </c>
      <c r="BB60">
        <v>9</v>
      </c>
      <c r="BC60" t="s">
        <v>645</v>
      </c>
      <c r="BD60">
        <v>11</v>
      </c>
      <c r="BE60">
        <v>83421.963999999993</v>
      </c>
      <c r="BF60">
        <v>4.1406984855930751E-2</v>
      </c>
      <c r="BG60">
        <v>3.0485892600179015E-2</v>
      </c>
      <c r="BH60">
        <v>268634.00799999997</v>
      </c>
      <c r="BI60">
        <v>1.2858580437068117E-2</v>
      </c>
      <c r="BJ60">
        <v>9.4671298467914004E-3</v>
      </c>
      <c r="BK60">
        <v>1</v>
      </c>
      <c r="BL60" t="s">
        <v>69</v>
      </c>
      <c r="BM60">
        <v>0</v>
      </c>
      <c r="BN60" t="s">
        <v>581</v>
      </c>
    </row>
    <row r="61" spans="1:66" x14ac:dyDescent="0.25">
      <c r="A61" s="142" t="str">
        <f t="shared" si="76"/>
        <v>선진여객</v>
      </c>
      <c r="B61" s="142" t="str">
        <f t="shared" si="77"/>
        <v>87</v>
      </c>
      <c r="C61" s="143" t="str">
        <f t="shared" si="78"/>
        <v>78바1189</v>
      </c>
      <c r="D61" s="131" t="str">
        <f t="shared" si="79"/>
        <v>대형</v>
      </c>
      <c r="E61" s="127" t="str">
        <f t="shared" si="80"/>
        <v>F</v>
      </c>
      <c r="F61" s="150">
        <f t="shared" si="81"/>
        <v>0.75041666666666662</v>
      </c>
      <c r="G61" s="151">
        <f t="shared" si="82"/>
        <v>1.8009999999999999</v>
      </c>
      <c r="H61" s="152">
        <f t="shared" si="83"/>
        <v>2.4</v>
      </c>
      <c r="I61" s="153">
        <f t="shared" si="84"/>
        <v>3145.5349999999999</v>
      </c>
      <c r="J61" s="154">
        <f t="shared" si="85"/>
        <v>5.0079089121309921E-2</v>
      </c>
      <c r="K61" s="154">
        <f t="shared" si="86"/>
        <v>0.34402564923503842</v>
      </c>
      <c r="L61" s="154">
        <f t="shared" si="87"/>
        <v>0.20918540089364768</v>
      </c>
      <c r="M61" s="155">
        <f t="shared" si="88"/>
        <v>14.964</v>
      </c>
      <c r="N61" s="156">
        <f t="shared" si="89"/>
        <v>3.8149999999999999</v>
      </c>
      <c r="O61" s="156">
        <f t="shared" si="90"/>
        <v>5.5949999999999998</v>
      </c>
      <c r="P61" s="157">
        <f t="shared" si="91"/>
        <v>0</v>
      </c>
      <c r="Q61" s="158">
        <f t="shared" si="92"/>
        <v>74</v>
      </c>
      <c r="R61" s="159">
        <f t="shared" si="93"/>
        <v>24.874071619511707</v>
      </c>
      <c r="S61" s="144">
        <f t="shared" si="94"/>
        <v>120</v>
      </c>
      <c r="T61" s="144">
        <f t="shared" si="95"/>
        <v>176</v>
      </c>
      <c r="U61" t="s">
        <v>116</v>
      </c>
      <c r="V61" t="s">
        <v>121</v>
      </c>
      <c r="W61" t="s">
        <v>116</v>
      </c>
      <c r="X61" s="4" t="s">
        <v>121</v>
      </c>
      <c r="Y61" s="4" t="s">
        <v>274</v>
      </c>
      <c r="Z61" s="4" t="s">
        <v>139</v>
      </c>
      <c r="AA61" s="4" t="s">
        <v>48</v>
      </c>
      <c r="AB61" s="4">
        <v>516</v>
      </c>
      <c r="AC61" s="4">
        <v>3145.5349999999999</v>
      </c>
      <c r="AD61" s="4">
        <v>1746.66</v>
      </c>
      <c r="AE61" s="4">
        <v>1.8009999999999999</v>
      </c>
      <c r="AF61" s="4">
        <v>2.4</v>
      </c>
      <c r="AG61" s="4">
        <v>14.964</v>
      </c>
      <c r="AH61" s="4">
        <v>208.71328099999999</v>
      </c>
      <c r="AI61" s="4">
        <v>10.452171</v>
      </c>
      <c r="AJ61" s="4">
        <v>71.802722000000003</v>
      </c>
      <c r="AK61" s="4">
        <v>658</v>
      </c>
      <c r="AL61" s="4">
        <v>120</v>
      </c>
      <c r="AM61" s="4">
        <v>176</v>
      </c>
      <c r="AN61" s="4">
        <v>74</v>
      </c>
      <c r="AO61" s="4">
        <v>15.071082000000001</v>
      </c>
      <c r="AP61" s="4">
        <v>1769.3</v>
      </c>
      <c r="AQ61" s="4">
        <v>0</v>
      </c>
      <c r="AR61" s="4">
        <v>13</v>
      </c>
      <c r="AS61" s="4">
        <v>2759</v>
      </c>
      <c r="AT61" s="4">
        <v>3.8149999999999999</v>
      </c>
      <c r="AU61" s="4">
        <v>5.5949999999999998</v>
      </c>
      <c r="AV61" s="4">
        <v>29890</v>
      </c>
      <c r="AW61" s="4">
        <v>0</v>
      </c>
      <c r="AX61" s="4">
        <v>0.53</v>
      </c>
      <c r="AY61">
        <v>0.75041666666666662</v>
      </c>
      <c r="AZ61" t="s">
        <v>69</v>
      </c>
      <c r="BA61" t="s">
        <v>251</v>
      </c>
      <c r="BB61">
        <v>4</v>
      </c>
      <c r="BC61" t="s">
        <v>646</v>
      </c>
      <c r="BD61">
        <v>7</v>
      </c>
      <c r="BE61">
        <v>83421.963999999993</v>
      </c>
      <c r="BF61">
        <v>3.7706316768087597E-2</v>
      </c>
      <c r="BG61">
        <v>2.8295448541385732E-2</v>
      </c>
      <c r="BH61">
        <v>268634.00799999997</v>
      </c>
      <c r="BI61">
        <v>1.1709370021386124E-2</v>
      </c>
      <c r="BJ61">
        <v>8.7869064202151705E-3</v>
      </c>
      <c r="BK61">
        <v>1</v>
      </c>
      <c r="BL61" t="s">
        <v>69</v>
      </c>
      <c r="BM61">
        <v>0</v>
      </c>
      <c r="BN61" t="s">
        <v>581</v>
      </c>
    </row>
    <row r="62" spans="1:66" x14ac:dyDescent="0.25">
      <c r="A62" s="139" t="str">
        <f t="shared" si="76"/>
        <v>선진여객</v>
      </c>
      <c r="B62" s="139" t="str">
        <f t="shared" si="77"/>
        <v>87</v>
      </c>
      <c r="C62" s="140" t="str">
        <f t="shared" si="78"/>
        <v>78바1194</v>
      </c>
      <c r="D62" s="114" t="str">
        <f t="shared" si="79"/>
        <v>중형</v>
      </c>
      <c r="E62" s="110" t="str">
        <f t="shared" si="80"/>
        <v>F</v>
      </c>
      <c r="F62" s="160">
        <f t="shared" si="81"/>
        <v>0.73615384615384605</v>
      </c>
      <c r="G62" s="161">
        <f t="shared" si="82"/>
        <v>1.9139999999999999</v>
      </c>
      <c r="H62" s="162">
        <f t="shared" si="83"/>
        <v>2.6</v>
      </c>
      <c r="I62" s="163">
        <f t="shared" si="84"/>
        <v>4294.6450000000004</v>
      </c>
      <c r="J62" s="164">
        <f t="shared" si="85"/>
        <v>1.6894316524853268E-2</v>
      </c>
      <c r="K62" s="164">
        <f t="shared" si="86"/>
        <v>0.38218203820727559</v>
      </c>
      <c r="L62" s="164">
        <f t="shared" si="87"/>
        <v>0.21282317863292541</v>
      </c>
      <c r="M62" s="165">
        <f t="shared" si="88"/>
        <v>17.878</v>
      </c>
      <c r="N62" s="166">
        <f t="shared" si="89"/>
        <v>7.0000000000000007E-2</v>
      </c>
      <c r="O62" s="166">
        <f t="shared" si="90"/>
        <v>45.661999999999999</v>
      </c>
      <c r="P62" s="167">
        <f t="shared" si="91"/>
        <v>1.8333333333333333E-2</v>
      </c>
      <c r="Q62" s="168">
        <f t="shared" si="92"/>
        <v>83</v>
      </c>
      <c r="R62" s="169">
        <f t="shared" si="93"/>
        <v>25.199608250124232</v>
      </c>
      <c r="S62" s="141">
        <f t="shared" si="94"/>
        <v>3</v>
      </c>
      <c r="T62" s="141">
        <f t="shared" si="95"/>
        <v>1961</v>
      </c>
      <c r="U62" t="s">
        <v>116</v>
      </c>
      <c r="V62" t="s">
        <v>121</v>
      </c>
      <c r="W62" t="s">
        <v>116</v>
      </c>
      <c r="X62" s="4" t="s">
        <v>121</v>
      </c>
      <c r="Y62" s="4" t="s">
        <v>275</v>
      </c>
      <c r="Z62" s="4" t="s">
        <v>198</v>
      </c>
      <c r="AA62" s="4" t="s">
        <v>48</v>
      </c>
      <c r="AB62" s="4">
        <v>516</v>
      </c>
      <c r="AC62" s="4">
        <v>4294.6450000000004</v>
      </c>
      <c r="AD62" s="4">
        <v>2243.431</v>
      </c>
      <c r="AE62" s="4">
        <v>1.9139999999999999</v>
      </c>
      <c r="AF62" s="4">
        <v>2.6</v>
      </c>
      <c r="AG62" s="4">
        <v>17.878</v>
      </c>
      <c r="AH62" s="4">
        <v>283.60519900000003</v>
      </c>
      <c r="AI62" s="4">
        <v>4.7913160000000001</v>
      </c>
      <c r="AJ62" s="4">
        <v>108.388813</v>
      </c>
      <c r="AK62" s="4">
        <v>914</v>
      </c>
      <c r="AL62" s="4">
        <v>3</v>
      </c>
      <c r="AM62" s="4">
        <v>1961</v>
      </c>
      <c r="AN62" s="4">
        <v>83</v>
      </c>
      <c r="AO62" s="4">
        <v>15.143039999999999</v>
      </c>
      <c r="AP62" s="4">
        <v>2823.8</v>
      </c>
      <c r="AQ62" s="4">
        <v>1.1000000000000001</v>
      </c>
      <c r="AR62" s="4">
        <v>21</v>
      </c>
      <c r="AS62" s="4">
        <v>2711</v>
      </c>
      <c r="AT62" s="4">
        <v>7.0000000000000007E-2</v>
      </c>
      <c r="AU62" s="4">
        <v>45.661999999999999</v>
      </c>
      <c r="AV62" s="4">
        <v>20145</v>
      </c>
      <c r="AW62" s="4">
        <v>0</v>
      </c>
      <c r="AX62" s="4">
        <v>0.63</v>
      </c>
      <c r="AY62">
        <v>0.73615384615384605</v>
      </c>
      <c r="AZ62" t="s">
        <v>69</v>
      </c>
      <c r="BA62" t="s">
        <v>251</v>
      </c>
      <c r="BB62">
        <v>10</v>
      </c>
      <c r="BC62" t="s">
        <v>568</v>
      </c>
      <c r="BD62">
        <v>8</v>
      </c>
      <c r="BE62">
        <v>83421.963999999993</v>
      </c>
      <c r="BF62">
        <v>5.1480986470181893E-2</v>
      </c>
      <c r="BG62">
        <v>3.7897926193818508E-2</v>
      </c>
      <c r="BH62">
        <v>268634.00799999997</v>
      </c>
      <c r="BI62">
        <v>1.5986974366998242E-2</v>
      </c>
      <c r="BJ62">
        <v>1.1768872668628704E-2</v>
      </c>
      <c r="BK62">
        <v>1</v>
      </c>
      <c r="BL62" t="s">
        <v>69</v>
      </c>
      <c r="BM62">
        <v>0</v>
      </c>
      <c r="BN62" t="s">
        <v>581</v>
      </c>
    </row>
    <row r="63" spans="1:66" x14ac:dyDescent="0.25">
      <c r="A63" s="142" t="str">
        <f t="shared" si="76"/>
        <v>선진여객</v>
      </c>
      <c r="B63" s="142" t="str">
        <f t="shared" si="77"/>
        <v>87</v>
      </c>
      <c r="C63" s="143" t="str">
        <f t="shared" si="78"/>
        <v>78바1196</v>
      </c>
      <c r="D63" s="131" t="str">
        <f t="shared" si="79"/>
        <v>중형</v>
      </c>
      <c r="E63" s="127" t="str">
        <f t="shared" si="80"/>
        <v>F</v>
      </c>
      <c r="F63" s="150">
        <f t="shared" si="81"/>
        <v>0.69</v>
      </c>
      <c r="G63" s="151">
        <f t="shared" si="82"/>
        <v>1.794</v>
      </c>
      <c r="H63" s="152">
        <f t="shared" si="83"/>
        <v>2.6</v>
      </c>
      <c r="I63" s="153">
        <f t="shared" si="84"/>
        <v>2384.3429999999998</v>
      </c>
      <c r="J63" s="154">
        <f t="shared" si="85"/>
        <v>1.2859263909640451E-2</v>
      </c>
      <c r="K63" s="154">
        <f t="shared" si="86"/>
        <v>0.32042003207202852</v>
      </c>
      <c r="L63" s="154">
        <f t="shared" si="87"/>
        <v>0.18831183265159418</v>
      </c>
      <c r="M63" s="155">
        <f t="shared" si="88"/>
        <v>18.283999999999999</v>
      </c>
      <c r="N63" s="156">
        <f t="shared" si="89"/>
        <v>0.21</v>
      </c>
      <c r="O63" s="156">
        <f t="shared" si="90"/>
        <v>27.428999999999998</v>
      </c>
      <c r="P63" s="157">
        <f t="shared" si="91"/>
        <v>0.78833333333333333</v>
      </c>
      <c r="Q63" s="158">
        <f t="shared" si="92"/>
        <v>92</v>
      </c>
      <c r="R63" s="159">
        <f t="shared" si="93"/>
        <v>26.072545563365576</v>
      </c>
      <c r="S63" s="144">
        <f t="shared" si="94"/>
        <v>5</v>
      </c>
      <c r="T63" s="144">
        <f t="shared" si="95"/>
        <v>654</v>
      </c>
      <c r="U63" t="s">
        <v>116</v>
      </c>
      <c r="V63" t="s">
        <v>121</v>
      </c>
      <c r="W63" t="s">
        <v>116</v>
      </c>
      <c r="X63" s="4" t="s">
        <v>121</v>
      </c>
      <c r="Y63" s="4" t="s">
        <v>276</v>
      </c>
      <c r="Z63" s="4" t="s">
        <v>198</v>
      </c>
      <c r="AA63" s="4" t="s">
        <v>48</v>
      </c>
      <c r="AB63" s="4">
        <v>516</v>
      </c>
      <c r="AC63" s="4">
        <v>2384.3429999999998</v>
      </c>
      <c r="AD63" s="4">
        <v>1329.068</v>
      </c>
      <c r="AE63" s="4">
        <v>1.794</v>
      </c>
      <c r="AF63" s="4">
        <v>2.6</v>
      </c>
      <c r="AG63" s="4">
        <v>18.283999999999999</v>
      </c>
      <c r="AH63" s="4">
        <v>137.16438299999999</v>
      </c>
      <c r="AI63" s="4">
        <v>1.763833</v>
      </c>
      <c r="AJ63" s="4">
        <v>43.950215999999998</v>
      </c>
      <c r="AK63" s="4">
        <v>449</v>
      </c>
      <c r="AL63" s="4">
        <v>5</v>
      </c>
      <c r="AM63" s="4">
        <v>654</v>
      </c>
      <c r="AN63" s="4">
        <v>92</v>
      </c>
      <c r="AO63" s="4">
        <v>17.383105</v>
      </c>
      <c r="AP63" s="4">
        <v>1767</v>
      </c>
      <c r="AQ63" s="4">
        <v>47.3</v>
      </c>
      <c r="AR63" s="4">
        <v>4</v>
      </c>
      <c r="AS63" s="4">
        <v>538</v>
      </c>
      <c r="AT63" s="4">
        <v>0.21</v>
      </c>
      <c r="AU63" s="4">
        <v>27.428999999999998</v>
      </c>
      <c r="AV63" s="4">
        <v>20798</v>
      </c>
      <c r="AW63" s="4">
        <v>0</v>
      </c>
      <c r="AX63" s="4">
        <v>0.57999999999999996</v>
      </c>
      <c r="AY63">
        <v>0.69</v>
      </c>
      <c r="AZ63" t="s">
        <v>69</v>
      </c>
      <c r="BA63" t="s">
        <v>251</v>
      </c>
      <c r="BB63">
        <v>15</v>
      </c>
      <c r="BC63" t="s">
        <v>647</v>
      </c>
      <c r="BD63">
        <v>6</v>
      </c>
      <c r="BE63">
        <v>83421.963999999993</v>
      </c>
      <c r="BF63">
        <v>2.858171739998833E-2</v>
      </c>
      <c r="BG63">
        <v>1.9721385005991948E-2</v>
      </c>
      <c r="BH63">
        <v>268634.00799999997</v>
      </c>
      <c r="BI63">
        <v>8.8758047342985709E-3</v>
      </c>
      <c r="BJ63">
        <v>6.1243052666660131E-3</v>
      </c>
      <c r="BK63">
        <v>1</v>
      </c>
      <c r="BL63" t="s">
        <v>69</v>
      </c>
      <c r="BM63">
        <v>0</v>
      </c>
      <c r="BN63" t="s">
        <v>581</v>
      </c>
    </row>
    <row r="64" spans="1:66" x14ac:dyDescent="0.25">
      <c r="A64" s="139" t="str">
        <f t="shared" si="76"/>
        <v>선진여객</v>
      </c>
      <c r="B64" s="139" t="str">
        <f t="shared" si="77"/>
        <v>87</v>
      </c>
      <c r="C64" s="140" t="str">
        <f t="shared" si="78"/>
        <v>78바1197</v>
      </c>
      <c r="D64" s="114" t="str">
        <f t="shared" si="79"/>
        <v>중형</v>
      </c>
      <c r="E64" s="110" t="str">
        <f t="shared" si="80"/>
        <v>F</v>
      </c>
      <c r="F64" s="160">
        <f t="shared" si="81"/>
        <v>0.76769230769230767</v>
      </c>
      <c r="G64" s="161">
        <f t="shared" si="82"/>
        <v>1.996</v>
      </c>
      <c r="H64" s="162">
        <f t="shared" si="83"/>
        <v>2.6</v>
      </c>
      <c r="I64" s="163">
        <f t="shared" si="84"/>
        <v>4674.0060000000003</v>
      </c>
      <c r="J64" s="164">
        <f t="shared" si="85"/>
        <v>7.104171290676144E-3</v>
      </c>
      <c r="K64" s="164">
        <f t="shared" si="86"/>
        <v>0.39273259661461951</v>
      </c>
      <c r="L64" s="164">
        <f t="shared" si="87"/>
        <v>0.2282838318992316</v>
      </c>
      <c r="M64" s="165">
        <f t="shared" si="88"/>
        <v>15.012</v>
      </c>
      <c r="N64" s="166">
        <f t="shared" si="89"/>
        <v>0</v>
      </c>
      <c r="O64" s="166">
        <f t="shared" si="90"/>
        <v>14.72</v>
      </c>
      <c r="P64" s="167">
        <f t="shared" si="91"/>
        <v>0.21333333333333335</v>
      </c>
      <c r="Q64" s="168">
        <f t="shared" si="92"/>
        <v>87</v>
      </c>
      <c r="R64" s="169">
        <f t="shared" si="93"/>
        <v>25.254461061901722</v>
      </c>
      <c r="S64" s="141">
        <f t="shared" si="94"/>
        <v>0</v>
      </c>
      <c r="T64" s="141">
        <f t="shared" si="95"/>
        <v>688</v>
      </c>
      <c r="U64" t="s">
        <v>116</v>
      </c>
      <c r="V64" t="s">
        <v>121</v>
      </c>
      <c r="W64" t="s">
        <v>116</v>
      </c>
      <c r="X64" s="4" t="s">
        <v>121</v>
      </c>
      <c r="Y64" s="4" t="s">
        <v>277</v>
      </c>
      <c r="Z64" s="4" t="s">
        <v>198</v>
      </c>
      <c r="AA64" s="4" t="s">
        <v>48</v>
      </c>
      <c r="AB64" s="4">
        <v>516</v>
      </c>
      <c r="AC64" s="4">
        <v>4674.0060000000003</v>
      </c>
      <c r="AD64" s="4">
        <v>2341.502</v>
      </c>
      <c r="AE64" s="4">
        <v>1.996</v>
      </c>
      <c r="AF64" s="4">
        <v>2.6</v>
      </c>
      <c r="AG64" s="4">
        <v>15.012</v>
      </c>
      <c r="AH64" s="4">
        <v>308.37685499999998</v>
      </c>
      <c r="AI64" s="4">
        <v>2.1907619999999999</v>
      </c>
      <c r="AJ64" s="4">
        <v>121.10964300000001</v>
      </c>
      <c r="AK64" s="4">
        <v>1067</v>
      </c>
      <c r="AL64" s="4">
        <v>0</v>
      </c>
      <c r="AM64" s="4">
        <v>688</v>
      </c>
      <c r="AN64" s="4">
        <v>87</v>
      </c>
      <c r="AO64" s="4">
        <v>15.156798</v>
      </c>
      <c r="AP64" s="4">
        <v>1410.9</v>
      </c>
      <c r="AQ64" s="4">
        <v>12.8</v>
      </c>
      <c r="AR64" s="4">
        <v>10</v>
      </c>
      <c r="AS64" s="4">
        <v>1154</v>
      </c>
      <c r="AT64" s="4">
        <v>0</v>
      </c>
      <c r="AU64" s="4">
        <v>14.72</v>
      </c>
      <c r="AV64" s="4">
        <v>38740</v>
      </c>
      <c r="AW64" s="4">
        <v>0</v>
      </c>
      <c r="AX64" s="4">
        <v>0.57999999999999996</v>
      </c>
      <c r="AY64">
        <v>0.76769230769230767</v>
      </c>
      <c r="AZ64" t="s">
        <v>69</v>
      </c>
      <c r="BA64" t="s">
        <v>251</v>
      </c>
      <c r="BB64">
        <v>1</v>
      </c>
      <c r="BC64" t="s">
        <v>270</v>
      </c>
      <c r="BD64">
        <v>13</v>
      </c>
      <c r="BE64">
        <v>83421.963999999993</v>
      </c>
      <c r="BF64">
        <v>5.6028481899563054E-2</v>
      </c>
      <c r="BG64">
        <v>4.3012634565972249E-2</v>
      </c>
      <c r="BH64">
        <v>268634.00799999997</v>
      </c>
      <c r="BI64">
        <v>1.7399159677504425E-2</v>
      </c>
      <c r="BJ64">
        <v>1.3357201044730319E-2</v>
      </c>
      <c r="BK64">
        <v>1</v>
      </c>
      <c r="BL64" t="s">
        <v>69</v>
      </c>
      <c r="BM64">
        <v>0</v>
      </c>
      <c r="BN64" t="s">
        <v>581</v>
      </c>
    </row>
    <row r="65" spans="1:66" x14ac:dyDescent="0.25">
      <c r="A65" s="142" t="str">
        <f t="shared" si="76"/>
        <v>선진여객</v>
      </c>
      <c r="B65" s="142" t="str">
        <f t="shared" si="77"/>
        <v>87</v>
      </c>
      <c r="C65" s="143" t="str">
        <f t="shared" si="78"/>
        <v>78바1198</v>
      </c>
      <c r="D65" s="131" t="str">
        <f t="shared" si="79"/>
        <v>중형</v>
      </c>
      <c r="E65" s="127" t="str">
        <f t="shared" si="80"/>
        <v>F</v>
      </c>
      <c r="F65" s="150">
        <f t="shared" si="81"/>
        <v>0.75719999999999998</v>
      </c>
      <c r="G65" s="151">
        <f t="shared" si="82"/>
        <v>1.893</v>
      </c>
      <c r="H65" s="152">
        <f t="shared" si="83"/>
        <v>2.5</v>
      </c>
      <c r="I65" s="153">
        <f t="shared" si="84"/>
        <v>4713.9430000000002</v>
      </c>
      <c r="J65" s="154">
        <f t="shared" si="85"/>
        <v>8.5233048428983074E-3</v>
      </c>
      <c r="K65" s="154">
        <f t="shared" si="86"/>
        <v>0.39110298338228638</v>
      </c>
      <c r="L65" s="154">
        <f t="shared" si="87"/>
        <v>0.1465864139638515</v>
      </c>
      <c r="M65" s="155">
        <f t="shared" si="88"/>
        <v>14.965999999999999</v>
      </c>
      <c r="N65" s="156">
        <f t="shared" si="89"/>
        <v>0</v>
      </c>
      <c r="O65" s="156">
        <f t="shared" si="90"/>
        <v>24.82</v>
      </c>
      <c r="P65" s="157">
        <f t="shared" si="91"/>
        <v>0</v>
      </c>
      <c r="Q65" s="158">
        <f t="shared" si="92"/>
        <v>69</v>
      </c>
      <c r="R65" s="159">
        <f t="shared" si="93"/>
        <v>24.313949054934934</v>
      </c>
      <c r="S65" s="144">
        <f t="shared" si="94"/>
        <v>0</v>
      </c>
      <c r="T65" s="144">
        <f t="shared" si="95"/>
        <v>1170</v>
      </c>
      <c r="U65" t="s">
        <v>116</v>
      </c>
      <c r="V65" t="s">
        <v>121</v>
      </c>
      <c r="W65" t="s">
        <v>116</v>
      </c>
      <c r="X65" s="4" t="s">
        <v>121</v>
      </c>
      <c r="Y65" s="4" t="s">
        <v>278</v>
      </c>
      <c r="Z65" s="4" t="s">
        <v>198</v>
      </c>
      <c r="AA65" s="4" t="s">
        <v>48</v>
      </c>
      <c r="AB65" s="4">
        <v>516</v>
      </c>
      <c r="AC65" s="4">
        <v>4713.9430000000002</v>
      </c>
      <c r="AD65" s="4">
        <v>2490.3870000000002</v>
      </c>
      <c r="AE65" s="4">
        <v>1.893</v>
      </c>
      <c r="AF65" s="4">
        <v>2.5</v>
      </c>
      <c r="AG65" s="4">
        <v>14.965999999999999</v>
      </c>
      <c r="AH65" s="4">
        <v>322.929081</v>
      </c>
      <c r="AI65" s="4">
        <v>2.7524229999999998</v>
      </c>
      <c r="AJ65" s="4">
        <v>126.29852700000001</v>
      </c>
      <c r="AK65" s="4">
        <v>691</v>
      </c>
      <c r="AL65" s="4">
        <v>0</v>
      </c>
      <c r="AM65" s="4">
        <v>1170</v>
      </c>
      <c r="AN65" s="4">
        <v>69</v>
      </c>
      <c r="AO65" s="4">
        <v>14.597455</v>
      </c>
      <c r="AP65" s="4">
        <v>1124.0999999999999</v>
      </c>
      <c r="AQ65" s="4">
        <v>0</v>
      </c>
      <c r="AR65" s="4">
        <v>10</v>
      </c>
      <c r="AS65" s="4">
        <v>1929</v>
      </c>
      <c r="AT65" s="4">
        <v>0</v>
      </c>
      <c r="AU65" s="4">
        <v>24.82</v>
      </c>
      <c r="AV65" s="4">
        <v>41357</v>
      </c>
      <c r="AW65" s="4">
        <v>0</v>
      </c>
      <c r="AX65" s="4">
        <v>0.56999999999999995</v>
      </c>
      <c r="AY65">
        <v>0.75719999999999998</v>
      </c>
      <c r="AZ65" t="s">
        <v>69</v>
      </c>
      <c r="BA65" t="s">
        <v>251</v>
      </c>
      <c r="BB65">
        <v>3</v>
      </c>
      <c r="BC65" t="s">
        <v>648</v>
      </c>
      <c r="BD65">
        <v>10</v>
      </c>
      <c r="BE65">
        <v>83421.963999999993</v>
      </c>
      <c r="BF65">
        <v>5.6507216732514243E-2</v>
      </c>
      <c r="BG65">
        <v>4.2787264509859785E-2</v>
      </c>
      <c r="BH65">
        <v>268634.00799999997</v>
      </c>
      <c r="BI65">
        <v>1.7547826632583322E-2</v>
      </c>
      <c r="BJ65">
        <v>1.3287214326192091E-2</v>
      </c>
      <c r="BK65">
        <v>1</v>
      </c>
      <c r="BL65" t="s">
        <v>69</v>
      </c>
      <c r="BM65">
        <v>0</v>
      </c>
      <c r="BN65" t="s">
        <v>581</v>
      </c>
    </row>
    <row r="66" spans="1:66" x14ac:dyDescent="0.25">
      <c r="A66" s="139" t="str">
        <f t="shared" si="76"/>
        <v>선진여객</v>
      </c>
      <c r="B66" s="139" t="str">
        <f t="shared" si="77"/>
        <v>예비</v>
      </c>
      <c r="C66" s="140" t="str">
        <f t="shared" si="78"/>
        <v>78바1167</v>
      </c>
      <c r="D66" s="114" t="str">
        <f t="shared" si="79"/>
        <v>중형</v>
      </c>
      <c r="E66" s="110" t="str">
        <f t="shared" si="80"/>
        <v>F</v>
      </c>
      <c r="F66" s="160">
        <f t="shared" si="81"/>
        <v>0.75892857142857151</v>
      </c>
      <c r="G66" s="161">
        <f t="shared" si="82"/>
        <v>2.125</v>
      </c>
      <c r="H66" s="162">
        <f t="shared" si="83"/>
        <v>2.8</v>
      </c>
      <c r="I66" s="163">
        <f t="shared" si="84"/>
        <v>4478.7160000000003</v>
      </c>
      <c r="J66" s="164">
        <f t="shared" si="85"/>
        <v>7.9006699537912273E-3</v>
      </c>
      <c r="K66" s="164">
        <f t="shared" si="86"/>
        <v>0.34903419611085573</v>
      </c>
      <c r="L66" s="164">
        <f t="shared" si="87"/>
        <v>0.20586257311247239</v>
      </c>
      <c r="M66" s="165">
        <f t="shared" si="88"/>
        <v>13.624000000000001</v>
      </c>
      <c r="N66" s="166">
        <f t="shared" si="89"/>
        <v>0.112</v>
      </c>
      <c r="O66" s="166">
        <f t="shared" si="90"/>
        <v>13.173</v>
      </c>
      <c r="P66" s="167">
        <f t="shared" si="91"/>
        <v>0</v>
      </c>
      <c r="Q66" s="168">
        <f t="shared" si="92"/>
        <v>70</v>
      </c>
      <c r="R66" s="169">
        <f t="shared" si="93"/>
        <v>23.182753140944623</v>
      </c>
      <c r="S66" s="141">
        <f t="shared" si="94"/>
        <v>5</v>
      </c>
      <c r="T66" s="141">
        <f t="shared" si="95"/>
        <v>590</v>
      </c>
      <c r="U66" t="s">
        <v>116</v>
      </c>
      <c r="V66" t="s">
        <v>89</v>
      </c>
      <c r="W66" t="s">
        <v>116</v>
      </c>
      <c r="X66" s="4" t="s">
        <v>89</v>
      </c>
      <c r="Y66" s="4" t="s">
        <v>279</v>
      </c>
      <c r="Z66" s="4" t="s">
        <v>198</v>
      </c>
      <c r="AA66" s="4" t="s">
        <v>48</v>
      </c>
      <c r="AB66" s="4">
        <v>516</v>
      </c>
      <c r="AC66" s="4">
        <v>4478.7160000000003</v>
      </c>
      <c r="AD66" s="4">
        <v>2107.9520000000002</v>
      </c>
      <c r="AE66" s="4">
        <v>2.125</v>
      </c>
      <c r="AF66" s="4">
        <v>2.8</v>
      </c>
      <c r="AG66" s="4">
        <v>13.624000000000001</v>
      </c>
      <c r="AH66" s="4">
        <v>300.42325699999998</v>
      </c>
      <c r="AI66" s="4">
        <v>2.373545</v>
      </c>
      <c r="AJ66" s="4">
        <v>104.85799</v>
      </c>
      <c r="AK66" s="4">
        <v>922</v>
      </c>
      <c r="AL66" s="4">
        <v>5</v>
      </c>
      <c r="AM66" s="4">
        <v>590</v>
      </c>
      <c r="AN66" s="4">
        <v>70</v>
      </c>
      <c r="AO66" s="4">
        <v>14.90802</v>
      </c>
      <c r="AP66" s="4">
        <v>1198.2</v>
      </c>
      <c r="AQ66" s="4">
        <v>0</v>
      </c>
      <c r="AR66" s="4">
        <v>9</v>
      </c>
      <c r="AS66" s="4">
        <v>686</v>
      </c>
      <c r="AT66" s="4">
        <v>0.112</v>
      </c>
      <c r="AU66" s="4">
        <v>13.173</v>
      </c>
      <c r="AV66" s="4">
        <v>36186</v>
      </c>
      <c r="AW66" s="4">
        <v>0</v>
      </c>
      <c r="AX66" s="4">
        <v>0.63</v>
      </c>
      <c r="AY66">
        <v>0.75892857142857151</v>
      </c>
      <c r="AZ66" t="s">
        <v>69</v>
      </c>
      <c r="BA66" t="s">
        <v>649</v>
      </c>
      <c r="BB66">
        <v>8</v>
      </c>
      <c r="BC66" t="s">
        <v>650</v>
      </c>
      <c r="BD66">
        <v>11</v>
      </c>
      <c r="BE66">
        <v>7424.6280000000006</v>
      </c>
      <c r="BF66">
        <v>0.60322429622063223</v>
      </c>
      <c r="BG66">
        <v>0.45780415338172986</v>
      </c>
      <c r="BH66">
        <v>268634.00799999997</v>
      </c>
      <c r="BI66">
        <v>1.6672185451664781E-2</v>
      </c>
      <c r="BJ66">
        <v>1.2652997887424166E-2</v>
      </c>
      <c r="BK66">
        <v>1</v>
      </c>
      <c r="BL66" t="s">
        <v>69</v>
      </c>
      <c r="BM66">
        <v>0</v>
      </c>
      <c r="BN66" t="s">
        <v>581</v>
      </c>
    </row>
    <row r="67" spans="1:66" x14ac:dyDescent="0.25">
      <c r="A67" s="142" t="str">
        <f t="shared" si="76"/>
        <v>선진여객</v>
      </c>
      <c r="B67" s="142" t="str">
        <f t="shared" si="77"/>
        <v>예비</v>
      </c>
      <c r="C67" s="143" t="str">
        <f t="shared" si="78"/>
        <v>78바1174</v>
      </c>
      <c r="D67" s="131" t="str">
        <f t="shared" si="79"/>
        <v>중형</v>
      </c>
      <c r="E67" s="127" t="str">
        <f t="shared" si="80"/>
        <v>F</v>
      </c>
      <c r="F67" s="150">
        <f t="shared" si="81"/>
        <v>0.73142857142857154</v>
      </c>
      <c r="G67" s="151">
        <f t="shared" si="82"/>
        <v>2.048</v>
      </c>
      <c r="H67" s="152">
        <f t="shared" si="83"/>
        <v>2.8</v>
      </c>
      <c r="I67" s="153">
        <f t="shared" si="84"/>
        <v>2945.9119999999998</v>
      </c>
      <c r="J67" s="154">
        <f t="shared" si="85"/>
        <v>2.6010365078678127E-2</v>
      </c>
      <c r="K67" s="154">
        <f t="shared" si="86"/>
        <v>0.35310455367123234</v>
      </c>
      <c r="L67" s="154">
        <f t="shared" si="87"/>
        <v>0.21317676834881696</v>
      </c>
      <c r="M67" s="155">
        <f t="shared" si="88"/>
        <v>15.409000000000001</v>
      </c>
      <c r="N67" s="156">
        <f t="shared" si="89"/>
        <v>0.20399999999999999</v>
      </c>
      <c r="O67" s="156">
        <f t="shared" si="90"/>
        <v>38.426000000000002</v>
      </c>
      <c r="P67" s="157">
        <f t="shared" si="91"/>
        <v>1.2033333333333334</v>
      </c>
      <c r="Q67" s="158">
        <f t="shared" si="92"/>
        <v>85</v>
      </c>
      <c r="R67" s="159">
        <f t="shared" si="93"/>
        <v>25.495540890556246</v>
      </c>
      <c r="S67" s="144">
        <f t="shared" si="94"/>
        <v>6</v>
      </c>
      <c r="T67" s="144">
        <f t="shared" si="95"/>
        <v>1132</v>
      </c>
      <c r="U67" t="s">
        <v>116</v>
      </c>
      <c r="V67" t="s">
        <v>89</v>
      </c>
      <c r="W67" t="s">
        <v>116</v>
      </c>
      <c r="X67" s="4" t="s">
        <v>89</v>
      </c>
      <c r="Y67" s="4" t="s">
        <v>574</v>
      </c>
      <c r="Z67" s="4" t="s">
        <v>198</v>
      </c>
      <c r="AA67" s="4" t="s">
        <v>48</v>
      </c>
      <c r="AB67" s="4">
        <v>516</v>
      </c>
      <c r="AC67" s="4">
        <v>2945.9119999999998</v>
      </c>
      <c r="AD67" s="4">
        <v>1438.3330000000001</v>
      </c>
      <c r="AE67" s="4">
        <v>2.048</v>
      </c>
      <c r="AF67" s="4">
        <v>2.8</v>
      </c>
      <c r="AG67" s="4">
        <v>15.409000000000001</v>
      </c>
      <c r="AH67" s="4">
        <v>186.099118</v>
      </c>
      <c r="AI67" s="4">
        <v>4.8405060000000004</v>
      </c>
      <c r="AJ67" s="4">
        <v>65.712446</v>
      </c>
      <c r="AK67" s="4">
        <v>628</v>
      </c>
      <c r="AL67" s="4">
        <v>6</v>
      </c>
      <c r="AM67" s="4">
        <v>1132</v>
      </c>
      <c r="AN67" s="4">
        <v>85</v>
      </c>
      <c r="AO67" s="4">
        <v>15.829800000000001</v>
      </c>
      <c r="AP67" s="4">
        <v>2474.4</v>
      </c>
      <c r="AQ67" s="4">
        <v>72.2</v>
      </c>
      <c r="AR67" s="4">
        <v>20</v>
      </c>
      <c r="AS67" s="4">
        <v>7602</v>
      </c>
      <c r="AT67" s="4">
        <v>0.20399999999999999</v>
      </c>
      <c r="AU67" s="4">
        <v>38.426000000000002</v>
      </c>
      <c r="AV67" s="4">
        <v>0</v>
      </c>
      <c r="AW67" s="4">
        <v>0</v>
      </c>
      <c r="AX67" s="4">
        <v>0.6</v>
      </c>
      <c r="AY67">
        <v>0.73142857142857154</v>
      </c>
      <c r="AZ67" t="s">
        <v>69</v>
      </c>
      <c r="BA67" t="s">
        <v>649</v>
      </c>
      <c r="BB67">
        <v>13</v>
      </c>
      <c r="BC67" t="s">
        <v>651</v>
      </c>
      <c r="BD67">
        <v>1</v>
      </c>
      <c r="BE67">
        <v>7424.6280000000006</v>
      </c>
      <c r="BF67">
        <v>0.39677570377936772</v>
      </c>
      <c r="BG67">
        <v>0.29021308619290898</v>
      </c>
      <c r="BH67">
        <v>268634.00799999997</v>
      </c>
      <c r="BI67">
        <v>1.0966266043277738E-2</v>
      </c>
      <c r="BJ67">
        <v>8.0210403059402888E-3</v>
      </c>
      <c r="BK67">
        <v>1</v>
      </c>
      <c r="BL67" t="s">
        <v>69</v>
      </c>
      <c r="BM67">
        <v>0</v>
      </c>
      <c r="BN67" t="s">
        <v>581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67 E69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 x14ac:dyDescent="0.25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0" t="s">
        <v>38</v>
      </c>
      <c r="B4" s="121" t="s">
        <v>49</v>
      </c>
      <c r="C4" s="122" t="s">
        <v>140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71</v>
      </c>
      <c r="N4" s="123" t="s">
        <v>6</v>
      </c>
      <c r="O4" s="123" t="s">
        <v>7</v>
      </c>
      <c r="P4" s="123" t="s">
        <v>179</v>
      </c>
      <c r="Q4" s="217" t="s">
        <v>43</v>
      </c>
      <c r="R4" s="217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72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 x14ac:dyDescent="0.25">
      <c r="A5" s="125" t="str">
        <f t="shared" ref="A5:A36" si="0">BF5</f>
        <v>선진여객</v>
      </c>
      <c r="B5" s="126">
        <f>IF(BH5="NULL", E5, BH5)</f>
        <v>1149</v>
      </c>
      <c r="C5" s="127" t="str">
        <f t="shared" ref="C5:C36" si="1">BN5</f>
        <v>F</v>
      </c>
      <c r="D5" s="128">
        <f t="shared" ref="D5:D36" si="2">BM5</f>
        <v>0.74714910084804587</v>
      </c>
      <c r="E5" s="129">
        <f t="shared" ref="E5:E36" si="3">U5</f>
        <v>1149</v>
      </c>
      <c r="F5" s="130" t="str">
        <f t="shared" ref="F5:F36" si="4">BG5</f>
        <v>87</v>
      </c>
      <c r="G5" s="131" t="str">
        <f t="shared" ref="G5:G36" si="5">BK5</f>
        <v>78바1194</v>
      </c>
      <c r="H5" s="132">
        <f t="shared" ref="H5:H36" si="6">BJ5</f>
        <v>7</v>
      </c>
      <c r="I5" s="133">
        <f t="shared" ref="I5:I36" si="7">BP5</f>
        <v>2146.931</v>
      </c>
      <c r="J5" s="134">
        <f t="shared" ref="J5:J36" si="8">AB5/AA5</f>
        <v>1.932228056422753E-2</v>
      </c>
      <c r="K5" s="134">
        <f t="shared" ref="K5:K36" si="9">AC5/AA5</f>
        <v>0.38884067053695837</v>
      </c>
      <c r="L5" s="134">
        <f t="shared" ref="L5:L36" si="10">AD5/I5</f>
        <v>0.23568526422134664</v>
      </c>
      <c r="M5" s="135">
        <f t="shared" ref="M5:M36" si="11">Z5</f>
        <v>18.571999999999999</v>
      </c>
      <c r="N5" s="136">
        <f t="shared" ref="N5:N36" si="12">AE5*100/W5</f>
        <v>0.26944675844322646</v>
      </c>
      <c r="O5" s="136">
        <f t="shared" ref="O5:O36" si="13">AF5*100/W5</f>
        <v>50.835621759622057</v>
      </c>
      <c r="P5" s="218">
        <f t="shared" ref="P5:P36" si="14">AK5</f>
        <v>17</v>
      </c>
      <c r="Q5" s="219">
        <f t="shared" ref="Q5:Q36" si="15">AE5</f>
        <v>6</v>
      </c>
      <c r="R5" s="219">
        <f t="shared" ref="R5:R36" si="16">AF5</f>
        <v>1132</v>
      </c>
      <c r="T5">
        <v>516</v>
      </c>
      <c r="U5">
        <v>1149</v>
      </c>
      <c r="V5" t="s">
        <v>652</v>
      </c>
      <c r="W5">
        <v>2226.7849999999999</v>
      </c>
      <c r="X5">
        <v>1198.174</v>
      </c>
      <c r="Y5">
        <v>1.8580000000000001</v>
      </c>
      <c r="Z5">
        <v>18.571999999999999</v>
      </c>
      <c r="AA5">
        <v>145.167181</v>
      </c>
      <c r="AB5">
        <v>2.804961</v>
      </c>
      <c r="AC5">
        <v>56.446904000000004</v>
      </c>
      <c r="AD5" s="1">
        <v>506</v>
      </c>
      <c r="AE5">
        <v>6</v>
      </c>
      <c r="AF5">
        <v>1132</v>
      </c>
      <c r="AG5">
        <v>86</v>
      </c>
      <c r="AH5">
        <v>15.339451</v>
      </c>
      <c r="AI5">
        <v>1954.2</v>
      </c>
      <c r="AJ5">
        <v>6.8</v>
      </c>
      <c r="AK5">
        <v>17</v>
      </c>
      <c r="AL5">
        <v>4055</v>
      </c>
      <c r="AM5" t="s">
        <v>653</v>
      </c>
      <c r="AN5" t="s">
        <v>654</v>
      </c>
      <c r="AO5">
        <v>1508.816</v>
      </c>
      <c r="AR5" t="s">
        <v>116</v>
      </c>
      <c r="AS5" t="s">
        <v>121</v>
      </c>
      <c r="AT5" t="s">
        <v>275</v>
      </c>
      <c r="AU5" t="s">
        <v>652</v>
      </c>
      <c r="AV5" t="s">
        <v>48</v>
      </c>
      <c r="AW5">
        <v>7</v>
      </c>
      <c r="BB5">
        <v>0.74714910084804587</v>
      </c>
      <c r="BC5" t="s">
        <v>69</v>
      </c>
      <c r="BF5" t="s">
        <v>116</v>
      </c>
      <c r="BG5" t="s">
        <v>121</v>
      </c>
      <c r="BH5" t="s">
        <v>652</v>
      </c>
      <c r="BI5">
        <v>1149</v>
      </c>
      <c r="BJ5">
        <v>7</v>
      </c>
      <c r="BK5" t="s">
        <v>275</v>
      </c>
      <c r="BL5" t="s">
        <v>262</v>
      </c>
      <c r="BM5">
        <v>0.74714910084804587</v>
      </c>
      <c r="BN5" t="s">
        <v>69</v>
      </c>
      <c r="BO5" t="s">
        <v>186</v>
      </c>
      <c r="BP5">
        <v>2146.931</v>
      </c>
    </row>
    <row r="6" spans="1:68" ht="16.5" x14ac:dyDescent="0.25">
      <c r="A6" s="108" t="str">
        <f t="shared" si="0"/>
        <v>선진여객</v>
      </c>
      <c r="B6" s="109">
        <f t="shared" ref="B6:B69" si="17">IF(BH6="NULL", E6, BH6)</f>
        <v>1517</v>
      </c>
      <c r="C6" s="110" t="str">
        <f t="shared" si="1"/>
        <v>D</v>
      </c>
      <c r="D6" s="111">
        <f t="shared" si="2"/>
        <v>0.80683378433502206</v>
      </c>
      <c r="E6" s="112">
        <f t="shared" si="3"/>
        <v>1517</v>
      </c>
      <c r="F6" s="113" t="str">
        <f t="shared" si="4"/>
        <v>87</v>
      </c>
      <c r="G6" s="114" t="str">
        <f t="shared" si="5"/>
        <v>73아1091</v>
      </c>
      <c r="H6" s="115">
        <f t="shared" si="6"/>
        <v>7</v>
      </c>
      <c r="I6" s="116">
        <f t="shared" si="7"/>
        <v>537.69200000000001</v>
      </c>
      <c r="J6" s="117">
        <f t="shared" si="8"/>
        <v>4.8968110551136706E-3</v>
      </c>
      <c r="K6" s="117">
        <f t="shared" si="9"/>
        <v>0.37998289093706955</v>
      </c>
      <c r="L6" s="117">
        <f t="shared" si="10"/>
        <v>0.2120172887080336</v>
      </c>
      <c r="M6" s="118">
        <f t="shared" si="11"/>
        <v>16.940999999999999</v>
      </c>
      <c r="N6" s="119">
        <f t="shared" si="12"/>
        <v>0</v>
      </c>
      <c r="O6" s="119">
        <f t="shared" si="13"/>
        <v>13.195958266496662</v>
      </c>
      <c r="P6" s="220">
        <f t="shared" si="14"/>
        <v>2</v>
      </c>
      <c r="Q6" s="221">
        <f t="shared" si="15"/>
        <v>0</v>
      </c>
      <c r="R6" s="221">
        <f t="shared" si="16"/>
        <v>77</v>
      </c>
      <c r="T6">
        <v>516</v>
      </c>
      <c r="U6">
        <v>1517</v>
      </c>
      <c r="V6" t="s">
        <v>652</v>
      </c>
      <c r="W6">
        <v>583.51199999999994</v>
      </c>
      <c r="X6">
        <v>325.36500000000001</v>
      </c>
      <c r="Y6">
        <v>1.7929999999999999</v>
      </c>
      <c r="Z6">
        <v>16.940999999999999</v>
      </c>
      <c r="AA6">
        <v>34.373595000000002</v>
      </c>
      <c r="AB6">
        <v>0.168321</v>
      </c>
      <c r="AC6">
        <v>13.061377999999999</v>
      </c>
      <c r="AD6" s="1">
        <v>114</v>
      </c>
      <c r="AE6">
        <v>0</v>
      </c>
      <c r="AF6">
        <v>77</v>
      </c>
      <c r="AG6">
        <v>87</v>
      </c>
      <c r="AH6">
        <v>16.975587999999998</v>
      </c>
      <c r="AI6">
        <v>314.89999999999998</v>
      </c>
      <c r="AJ6">
        <v>1.2</v>
      </c>
      <c r="AK6">
        <v>2</v>
      </c>
      <c r="AL6">
        <v>813</v>
      </c>
      <c r="AM6" t="s">
        <v>655</v>
      </c>
      <c r="AN6" t="s">
        <v>656</v>
      </c>
      <c r="AO6">
        <v>110.20699999999999</v>
      </c>
      <c r="AR6" t="s">
        <v>116</v>
      </c>
      <c r="AS6" t="s">
        <v>121</v>
      </c>
      <c r="AT6" t="s">
        <v>256</v>
      </c>
      <c r="AU6" t="s">
        <v>652</v>
      </c>
      <c r="AV6" t="s">
        <v>48</v>
      </c>
      <c r="AW6">
        <v>7</v>
      </c>
      <c r="BB6">
        <v>0.80683378433502206</v>
      </c>
      <c r="BC6" t="s">
        <v>66</v>
      </c>
      <c r="BF6" t="s">
        <v>116</v>
      </c>
      <c r="BG6" t="s">
        <v>121</v>
      </c>
      <c r="BH6" t="s">
        <v>652</v>
      </c>
      <c r="BI6">
        <v>1517</v>
      </c>
      <c r="BJ6">
        <v>7</v>
      </c>
      <c r="BK6" t="s">
        <v>256</v>
      </c>
      <c r="BL6" t="s">
        <v>272</v>
      </c>
      <c r="BM6">
        <v>0.80683378433502206</v>
      </c>
      <c r="BN6" t="s">
        <v>66</v>
      </c>
      <c r="BO6" t="s">
        <v>177</v>
      </c>
      <c r="BP6">
        <v>537.69200000000001</v>
      </c>
    </row>
    <row r="7" spans="1:68" ht="16.5" x14ac:dyDescent="0.25">
      <c r="A7" s="125" t="str">
        <f t="shared" si="0"/>
        <v>선진여객</v>
      </c>
      <c r="B7" s="126">
        <f t="shared" si="17"/>
        <v>2028</v>
      </c>
      <c r="C7" s="127" t="str">
        <f t="shared" si="1"/>
        <v>C</v>
      </c>
      <c r="D7" s="128">
        <f t="shared" si="2"/>
        <v>0.86618795406386662</v>
      </c>
      <c r="E7" s="129">
        <f t="shared" si="3"/>
        <v>2028</v>
      </c>
      <c r="F7" s="130" t="str">
        <f t="shared" si="4"/>
        <v>87</v>
      </c>
      <c r="G7" s="131" t="str">
        <f t="shared" si="5"/>
        <v>71바5757</v>
      </c>
      <c r="H7" s="132">
        <f t="shared" si="6"/>
        <v>10</v>
      </c>
      <c r="I7" s="133">
        <f t="shared" si="7"/>
        <v>1587.6480000000001</v>
      </c>
      <c r="J7" s="134">
        <f t="shared" si="8"/>
        <v>7.3229684227567858E-4</v>
      </c>
      <c r="K7" s="134">
        <f t="shared" si="9"/>
        <v>0.31407682455971064</v>
      </c>
      <c r="L7" s="134">
        <f t="shared" si="10"/>
        <v>8.9440480509533585E-2</v>
      </c>
      <c r="M7" s="135">
        <f t="shared" si="11"/>
        <v>13.167</v>
      </c>
      <c r="N7" s="136">
        <f t="shared" si="12"/>
        <v>6.2986253879953241E-2</v>
      </c>
      <c r="O7" s="136">
        <f t="shared" si="13"/>
        <v>9.2589793203531272</v>
      </c>
      <c r="P7" s="218">
        <f t="shared" si="14"/>
        <v>0</v>
      </c>
      <c r="Q7" s="219">
        <f t="shared" si="15"/>
        <v>1</v>
      </c>
      <c r="R7" s="219">
        <f t="shared" si="16"/>
        <v>147</v>
      </c>
      <c r="T7">
        <v>516</v>
      </c>
      <c r="U7">
        <v>2028</v>
      </c>
      <c r="V7" t="s">
        <v>652</v>
      </c>
      <c r="W7">
        <v>1587.6479999999999</v>
      </c>
      <c r="X7">
        <v>817.40700000000004</v>
      </c>
      <c r="Y7">
        <v>1.9419999999999999</v>
      </c>
      <c r="Z7">
        <v>13.167</v>
      </c>
      <c r="AA7">
        <v>95.197733999999997</v>
      </c>
      <c r="AB7">
        <v>6.9712999999999997E-2</v>
      </c>
      <c r="AC7">
        <v>29.899401999999998</v>
      </c>
      <c r="AD7" s="1">
        <v>142</v>
      </c>
      <c r="AE7">
        <v>1</v>
      </c>
      <c r="AF7">
        <v>147</v>
      </c>
      <c r="AG7">
        <v>83</v>
      </c>
      <c r="AH7">
        <v>16.677371000000001</v>
      </c>
      <c r="AI7">
        <v>129.19999999999999</v>
      </c>
      <c r="AJ7">
        <v>7.3</v>
      </c>
      <c r="AK7">
        <v>0</v>
      </c>
      <c r="AL7">
        <v>0</v>
      </c>
      <c r="AM7" t="s">
        <v>657</v>
      </c>
      <c r="AN7" t="s">
        <v>658</v>
      </c>
      <c r="AO7">
        <v>355.755</v>
      </c>
      <c r="AR7" t="s">
        <v>116</v>
      </c>
      <c r="AS7" t="s">
        <v>121</v>
      </c>
      <c r="AT7" t="s">
        <v>254</v>
      </c>
      <c r="AU7" t="s">
        <v>652</v>
      </c>
      <c r="AV7" t="s">
        <v>48</v>
      </c>
      <c r="AW7">
        <v>10</v>
      </c>
      <c r="BB7">
        <v>0.86618795406386662</v>
      </c>
      <c r="BC7" t="s">
        <v>68</v>
      </c>
      <c r="BF7" t="s">
        <v>116</v>
      </c>
      <c r="BG7" t="s">
        <v>121</v>
      </c>
      <c r="BH7" t="s">
        <v>652</v>
      </c>
      <c r="BI7">
        <v>2028</v>
      </c>
      <c r="BJ7">
        <v>10</v>
      </c>
      <c r="BK7" t="s">
        <v>254</v>
      </c>
      <c r="BL7" t="s">
        <v>273</v>
      </c>
      <c r="BM7">
        <v>0.86618795406386662</v>
      </c>
      <c r="BN7" t="s">
        <v>68</v>
      </c>
      <c r="BO7" t="s">
        <v>176</v>
      </c>
      <c r="BP7">
        <v>1587.6480000000001</v>
      </c>
    </row>
    <row r="8" spans="1:68" ht="16.5" x14ac:dyDescent="0.25">
      <c r="A8" s="108" t="str">
        <f t="shared" si="0"/>
        <v>선진여객</v>
      </c>
      <c r="B8" s="109">
        <f t="shared" si="17"/>
        <v>2423</v>
      </c>
      <c r="C8" s="110" t="str">
        <f t="shared" si="1"/>
        <v>F</v>
      </c>
      <c r="D8" s="111">
        <f t="shared" si="2"/>
        <v>0.76762712528747656</v>
      </c>
      <c r="E8" s="112">
        <f t="shared" si="3"/>
        <v>2423</v>
      </c>
      <c r="F8" s="113" t="str">
        <f t="shared" si="4"/>
        <v>80</v>
      </c>
      <c r="G8" s="114" t="str">
        <f t="shared" si="5"/>
        <v>78바1164</v>
      </c>
      <c r="H8" s="115">
        <f t="shared" si="6"/>
        <v>12</v>
      </c>
      <c r="I8" s="116">
        <f t="shared" si="7"/>
        <v>1907.2790000000002</v>
      </c>
      <c r="J8" s="117">
        <f t="shared" si="8"/>
        <v>1.8073605921871287E-2</v>
      </c>
      <c r="K8" s="117">
        <f t="shared" si="9"/>
        <v>0.37217742523732461</v>
      </c>
      <c r="L8" s="117">
        <f t="shared" si="10"/>
        <v>9.5423899702141102E-2</v>
      </c>
      <c r="M8" s="118">
        <f t="shared" si="11"/>
        <v>14.47</v>
      </c>
      <c r="N8" s="119">
        <f t="shared" si="12"/>
        <v>0</v>
      </c>
      <c r="O8" s="119">
        <f t="shared" si="13"/>
        <v>26.529941345760111</v>
      </c>
      <c r="P8" s="220">
        <f t="shared" si="14"/>
        <v>17</v>
      </c>
      <c r="Q8" s="221">
        <f t="shared" si="15"/>
        <v>0</v>
      </c>
      <c r="R8" s="221">
        <f t="shared" si="16"/>
        <v>506</v>
      </c>
      <c r="T8">
        <v>516</v>
      </c>
      <c r="U8">
        <v>2423</v>
      </c>
      <c r="V8" t="s">
        <v>652</v>
      </c>
      <c r="W8">
        <v>1907.279</v>
      </c>
      <c r="X8">
        <v>941.12199999999996</v>
      </c>
      <c r="Y8">
        <v>2.0270000000000001</v>
      </c>
      <c r="Z8">
        <v>14.47</v>
      </c>
      <c r="AA8">
        <v>130.37608599999999</v>
      </c>
      <c r="AB8">
        <v>2.356366</v>
      </c>
      <c r="AC8">
        <v>48.523035999999998</v>
      </c>
      <c r="AD8" s="1">
        <v>182</v>
      </c>
      <c r="AE8">
        <v>0</v>
      </c>
      <c r="AF8">
        <v>506</v>
      </c>
      <c r="AG8">
        <v>84</v>
      </c>
      <c r="AH8">
        <v>14.629054999999999</v>
      </c>
      <c r="AI8">
        <v>1139.5999999999999</v>
      </c>
      <c r="AJ8">
        <v>0</v>
      </c>
      <c r="AK8">
        <v>17</v>
      </c>
      <c r="AL8">
        <v>2010</v>
      </c>
      <c r="AM8" t="s">
        <v>659</v>
      </c>
      <c r="AN8" t="s">
        <v>660</v>
      </c>
      <c r="AO8">
        <v>323.62400000000002</v>
      </c>
      <c r="AR8" t="s">
        <v>116</v>
      </c>
      <c r="AS8" t="s">
        <v>120</v>
      </c>
      <c r="AT8" t="s">
        <v>249</v>
      </c>
      <c r="AU8" t="s">
        <v>652</v>
      </c>
      <c r="AV8" t="s">
        <v>48</v>
      </c>
      <c r="AW8">
        <v>12</v>
      </c>
      <c r="BB8">
        <v>0.76762712528747656</v>
      </c>
      <c r="BC8" t="s">
        <v>69</v>
      </c>
      <c r="BF8" t="s">
        <v>116</v>
      </c>
      <c r="BG8" t="s">
        <v>120</v>
      </c>
      <c r="BH8" t="s">
        <v>652</v>
      </c>
      <c r="BI8">
        <v>2423</v>
      </c>
      <c r="BJ8">
        <v>12</v>
      </c>
      <c r="BK8" t="s">
        <v>249</v>
      </c>
      <c r="BL8" t="s">
        <v>279</v>
      </c>
      <c r="BM8">
        <v>0.76762712528747656</v>
      </c>
      <c r="BN8" t="s">
        <v>69</v>
      </c>
      <c r="BO8" t="s">
        <v>186</v>
      </c>
      <c r="BP8">
        <v>1907.2790000000002</v>
      </c>
    </row>
    <row r="9" spans="1:68" ht="16.5" x14ac:dyDescent="0.25">
      <c r="A9" s="125" t="str">
        <f t="shared" si="0"/>
        <v>선진여객</v>
      </c>
      <c r="B9" s="126">
        <f t="shared" si="17"/>
        <v>2904</v>
      </c>
      <c r="C9" s="127" t="str">
        <f t="shared" si="1"/>
        <v>F</v>
      </c>
      <c r="D9" s="128">
        <f t="shared" si="2"/>
        <v>0.77094168141211394</v>
      </c>
      <c r="E9" s="129">
        <f t="shared" si="3"/>
        <v>2904</v>
      </c>
      <c r="F9" s="130" t="str">
        <f t="shared" si="4"/>
        <v>300</v>
      </c>
      <c r="G9" s="131" t="str">
        <f t="shared" si="5"/>
        <v>78바1195</v>
      </c>
      <c r="H9" s="132">
        <f t="shared" si="6"/>
        <v>7</v>
      </c>
      <c r="I9" s="133">
        <f t="shared" si="7"/>
        <v>1166.1309999999999</v>
      </c>
      <c r="J9" s="134">
        <f t="shared" si="8"/>
        <v>2.3123176621190008E-2</v>
      </c>
      <c r="K9" s="134">
        <f t="shared" si="9"/>
        <v>0.33405875920243822</v>
      </c>
      <c r="L9" s="134">
        <f t="shared" si="10"/>
        <v>0.2143841472356022</v>
      </c>
      <c r="M9" s="135">
        <f t="shared" si="11"/>
        <v>18.045000000000002</v>
      </c>
      <c r="N9" s="136">
        <f t="shared" si="12"/>
        <v>0.15957234611241872</v>
      </c>
      <c r="O9" s="136">
        <f t="shared" si="13"/>
        <v>56.408824350740019</v>
      </c>
      <c r="P9" s="218">
        <f t="shared" si="14"/>
        <v>12</v>
      </c>
      <c r="Q9" s="219">
        <f t="shared" si="15"/>
        <v>2</v>
      </c>
      <c r="R9" s="219">
        <f t="shared" si="16"/>
        <v>707</v>
      </c>
      <c r="T9">
        <v>516</v>
      </c>
      <c r="U9">
        <v>2904</v>
      </c>
      <c r="V9" t="s">
        <v>652</v>
      </c>
      <c r="W9">
        <v>1253.3499999999999</v>
      </c>
      <c r="X9">
        <v>687.44500000000005</v>
      </c>
      <c r="Y9">
        <v>1.823</v>
      </c>
      <c r="Z9">
        <v>18.045000000000002</v>
      </c>
      <c r="AA9">
        <v>68.268863999999994</v>
      </c>
      <c r="AB9">
        <v>1.5785929999999999</v>
      </c>
      <c r="AC9">
        <v>22.805812</v>
      </c>
      <c r="AD9" s="1">
        <v>250</v>
      </c>
      <c r="AE9">
        <v>2</v>
      </c>
      <c r="AF9">
        <v>707</v>
      </c>
      <c r="AG9">
        <v>87</v>
      </c>
      <c r="AH9">
        <v>18.359027999999999</v>
      </c>
      <c r="AI9">
        <v>2318.1999999999998</v>
      </c>
      <c r="AJ9">
        <v>65.400000000000006</v>
      </c>
      <c r="AK9">
        <v>12</v>
      </c>
      <c r="AL9">
        <v>3866</v>
      </c>
      <c r="AM9" t="s">
        <v>661</v>
      </c>
      <c r="AN9" t="s">
        <v>662</v>
      </c>
      <c r="AO9">
        <v>315.76</v>
      </c>
      <c r="AR9" t="s">
        <v>116</v>
      </c>
      <c r="AS9" t="s">
        <v>117</v>
      </c>
      <c r="AT9" t="s">
        <v>204</v>
      </c>
      <c r="AU9" t="s">
        <v>652</v>
      </c>
      <c r="AV9" t="s">
        <v>48</v>
      </c>
      <c r="AW9">
        <v>7</v>
      </c>
      <c r="BB9">
        <v>0.77094168141211394</v>
      </c>
      <c r="BC9" t="s">
        <v>69</v>
      </c>
      <c r="BF9" t="s">
        <v>116</v>
      </c>
      <c r="BG9" t="s">
        <v>117</v>
      </c>
      <c r="BH9" t="s">
        <v>652</v>
      </c>
      <c r="BI9">
        <v>2904</v>
      </c>
      <c r="BJ9">
        <v>7</v>
      </c>
      <c r="BK9" t="s">
        <v>204</v>
      </c>
      <c r="BL9" t="s">
        <v>617</v>
      </c>
      <c r="BM9">
        <v>0.77094168141211394</v>
      </c>
      <c r="BN9" t="s">
        <v>69</v>
      </c>
      <c r="BO9" t="s">
        <v>186</v>
      </c>
      <c r="BP9">
        <v>1166.1309999999999</v>
      </c>
    </row>
    <row r="10" spans="1:68" ht="16.5" x14ac:dyDescent="0.25">
      <c r="A10" s="108" t="str">
        <f t="shared" si="0"/>
        <v>선진여객</v>
      </c>
      <c r="B10" s="109">
        <f t="shared" si="17"/>
        <v>3626</v>
      </c>
      <c r="C10" s="110" t="str">
        <f t="shared" si="1"/>
        <v>F</v>
      </c>
      <c r="D10" s="111">
        <f t="shared" si="2"/>
        <v>0.75752968066159188</v>
      </c>
      <c r="E10" s="112">
        <f t="shared" si="3"/>
        <v>3626</v>
      </c>
      <c r="F10" s="113" t="str">
        <f t="shared" si="4"/>
        <v>80</v>
      </c>
      <c r="G10" s="114" t="str">
        <f t="shared" si="5"/>
        <v>78바1147</v>
      </c>
      <c r="H10" s="115">
        <f t="shared" si="6"/>
        <v>8</v>
      </c>
      <c r="I10" s="116">
        <f t="shared" si="7"/>
        <v>1549.8749999999998</v>
      </c>
      <c r="J10" s="117">
        <f t="shared" si="8"/>
        <v>2.5725166011218149E-2</v>
      </c>
      <c r="K10" s="117">
        <f t="shared" si="9"/>
        <v>0.39750232570610367</v>
      </c>
      <c r="L10" s="117">
        <f t="shared" si="10"/>
        <v>0.12581659811275106</v>
      </c>
      <c r="M10" s="118">
        <f t="shared" si="11"/>
        <v>16.686</v>
      </c>
      <c r="N10" s="119">
        <f t="shared" si="12"/>
        <v>0.38712799419308008</v>
      </c>
      <c r="O10" s="119">
        <f t="shared" si="13"/>
        <v>28.389386240825875</v>
      </c>
      <c r="P10" s="220">
        <f t="shared" si="14"/>
        <v>21</v>
      </c>
      <c r="Q10" s="221">
        <f t="shared" si="15"/>
        <v>6</v>
      </c>
      <c r="R10" s="221">
        <f t="shared" si="16"/>
        <v>440</v>
      </c>
      <c r="T10">
        <v>516</v>
      </c>
      <c r="U10">
        <v>3626</v>
      </c>
      <c r="V10" t="s">
        <v>652</v>
      </c>
      <c r="W10">
        <v>1549.875</v>
      </c>
      <c r="X10">
        <v>802.96299999999997</v>
      </c>
      <c r="Y10">
        <v>1.93</v>
      </c>
      <c r="Z10">
        <v>16.686</v>
      </c>
      <c r="AA10">
        <v>105.54859</v>
      </c>
      <c r="AB10">
        <v>2.715255</v>
      </c>
      <c r="AC10">
        <v>41.95581</v>
      </c>
      <c r="AD10" s="1">
        <v>195</v>
      </c>
      <c r="AE10">
        <v>6</v>
      </c>
      <c r="AF10">
        <v>440</v>
      </c>
      <c r="AG10">
        <v>74</v>
      </c>
      <c r="AH10">
        <v>14.683994999999999</v>
      </c>
      <c r="AI10">
        <v>176.4</v>
      </c>
      <c r="AJ10">
        <v>0</v>
      </c>
      <c r="AK10">
        <v>21</v>
      </c>
      <c r="AL10">
        <v>4183</v>
      </c>
      <c r="AM10" t="s">
        <v>663</v>
      </c>
      <c r="AN10" t="s">
        <v>664</v>
      </c>
      <c r="AO10">
        <v>427.88600000000002</v>
      </c>
      <c r="AR10" t="s">
        <v>116</v>
      </c>
      <c r="AS10" t="s">
        <v>120</v>
      </c>
      <c r="AT10" t="s">
        <v>237</v>
      </c>
      <c r="AU10" t="s">
        <v>652</v>
      </c>
      <c r="AV10" t="s">
        <v>48</v>
      </c>
      <c r="AW10">
        <v>8</v>
      </c>
      <c r="BB10">
        <v>0.75752968066159188</v>
      </c>
      <c r="BC10" t="s">
        <v>69</v>
      </c>
      <c r="BF10" t="s">
        <v>116</v>
      </c>
      <c r="BG10" t="s">
        <v>120</v>
      </c>
      <c r="BH10" t="s">
        <v>652</v>
      </c>
      <c r="BI10">
        <v>3626</v>
      </c>
      <c r="BJ10">
        <v>8</v>
      </c>
      <c r="BK10" t="s">
        <v>237</v>
      </c>
      <c r="BL10" t="s">
        <v>227</v>
      </c>
      <c r="BM10">
        <v>0.75752968066159188</v>
      </c>
      <c r="BN10" t="s">
        <v>69</v>
      </c>
      <c r="BO10" t="s">
        <v>186</v>
      </c>
      <c r="BP10">
        <v>1549.8749999999998</v>
      </c>
    </row>
    <row r="11" spans="1:68" ht="16.5" x14ac:dyDescent="0.25">
      <c r="A11" s="125" t="str">
        <f t="shared" si="0"/>
        <v>선진여객</v>
      </c>
      <c r="B11" s="126">
        <f t="shared" si="17"/>
        <v>4036</v>
      </c>
      <c r="C11" s="127" t="str">
        <f t="shared" si="1"/>
        <v>F</v>
      </c>
      <c r="D11" s="128">
        <f t="shared" si="2"/>
        <v>0.6878098512565769</v>
      </c>
      <c r="E11" s="129">
        <f t="shared" si="3"/>
        <v>4036</v>
      </c>
      <c r="F11" s="130" t="str">
        <f t="shared" si="4"/>
        <v>595</v>
      </c>
      <c r="G11" s="131" t="str">
        <f t="shared" si="5"/>
        <v>73아1094</v>
      </c>
      <c r="H11" s="132">
        <f t="shared" si="6"/>
        <v>3</v>
      </c>
      <c r="I11" s="133">
        <f t="shared" si="7"/>
        <v>1122.028</v>
      </c>
      <c r="J11" s="134">
        <f t="shared" si="8"/>
        <v>1.8164048607912396E-2</v>
      </c>
      <c r="K11" s="134">
        <f t="shared" si="9"/>
        <v>0.36611892888856479</v>
      </c>
      <c r="L11" s="134">
        <f t="shared" si="10"/>
        <v>0.14259893692492523</v>
      </c>
      <c r="M11" s="135">
        <f t="shared" si="11"/>
        <v>11.651</v>
      </c>
      <c r="N11" s="136">
        <f t="shared" si="12"/>
        <v>8.9124335578078265E-2</v>
      </c>
      <c r="O11" s="136">
        <f t="shared" si="13"/>
        <v>9.1798065645420603</v>
      </c>
      <c r="P11" s="218">
        <f t="shared" si="14"/>
        <v>23</v>
      </c>
      <c r="Q11" s="219">
        <f t="shared" si="15"/>
        <v>1</v>
      </c>
      <c r="R11" s="219">
        <f t="shared" si="16"/>
        <v>103</v>
      </c>
      <c r="T11">
        <v>516</v>
      </c>
      <c r="U11">
        <v>4036</v>
      </c>
      <c r="V11" t="s">
        <v>652</v>
      </c>
      <c r="W11">
        <v>1122.028</v>
      </c>
      <c r="X11">
        <v>582.649</v>
      </c>
      <c r="Y11">
        <v>1.9259999999999999</v>
      </c>
      <c r="Z11">
        <v>11.651</v>
      </c>
      <c r="AA11">
        <v>83.160534999999996</v>
      </c>
      <c r="AB11">
        <v>1.510532</v>
      </c>
      <c r="AC11">
        <v>30.446646000000001</v>
      </c>
      <c r="AD11" s="1">
        <v>160</v>
      </c>
      <c r="AE11">
        <v>1</v>
      </c>
      <c r="AF11">
        <v>103</v>
      </c>
      <c r="AG11">
        <v>68</v>
      </c>
      <c r="AH11">
        <v>13.492312999999999</v>
      </c>
      <c r="AI11">
        <v>179.1</v>
      </c>
      <c r="AJ11">
        <v>0</v>
      </c>
      <c r="AK11">
        <v>23</v>
      </c>
      <c r="AL11">
        <v>6469</v>
      </c>
      <c r="AM11" t="s">
        <v>665</v>
      </c>
      <c r="AN11" t="s">
        <v>666</v>
      </c>
      <c r="AO11">
        <v>702.08100000000002</v>
      </c>
      <c r="AR11" t="s">
        <v>116</v>
      </c>
      <c r="AS11" t="s">
        <v>118</v>
      </c>
      <c r="AT11" t="s">
        <v>207</v>
      </c>
      <c r="AU11" t="s">
        <v>652</v>
      </c>
      <c r="AV11" t="s">
        <v>48</v>
      </c>
      <c r="AW11">
        <v>3</v>
      </c>
      <c r="BB11">
        <v>0.6878098512565769</v>
      </c>
      <c r="BC11" t="s">
        <v>69</v>
      </c>
      <c r="BF11" t="s">
        <v>116</v>
      </c>
      <c r="BG11" t="s">
        <v>118</v>
      </c>
      <c r="BH11" t="s">
        <v>652</v>
      </c>
      <c r="BI11">
        <v>4036</v>
      </c>
      <c r="BJ11">
        <v>3</v>
      </c>
      <c r="BK11" t="s">
        <v>207</v>
      </c>
      <c r="BL11" t="s">
        <v>208</v>
      </c>
      <c r="BM11">
        <v>0.6878098512565769</v>
      </c>
      <c r="BN11" t="s">
        <v>69</v>
      </c>
      <c r="BO11" t="s">
        <v>186</v>
      </c>
      <c r="BP11">
        <v>1122.028</v>
      </c>
    </row>
    <row r="12" spans="1:68" ht="16.5" x14ac:dyDescent="0.25">
      <c r="A12" s="108" t="str">
        <f t="shared" si="0"/>
        <v>선진여객</v>
      </c>
      <c r="B12" s="109">
        <f t="shared" si="17"/>
        <v>5103</v>
      </c>
      <c r="C12" s="110" t="str">
        <f t="shared" si="1"/>
        <v>D</v>
      </c>
      <c r="D12" s="111">
        <f t="shared" si="2"/>
        <v>0.82523411454257256</v>
      </c>
      <c r="E12" s="112">
        <f t="shared" si="3"/>
        <v>5103</v>
      </c>
      <c r="F12" s="113" t="str">
        <f t="shared" si="4"/>
        <v>80</v>
      </c>
      <c r="G12" s="114" t="str">
        <f t="shared" si="5"/>
        <v>78바1142</v>
      </c>
      <c r="H12" s="115">
        <f t="shared" si="6"/>
        <v>5</v>
      </c>
      <c r="I12" s="116">
        <f t="shared" si="7"/>
        <v>564.22699999999998</v>
      </c>
      <c r="J12" s="117">
        <f t="shared" si="8"/>
        <v>7.0123936289805261E-3</v>
      </c>
      <c r="K12" s="117">
        <f t="shared" si="9"/>
        <v>0.3563202128356614</v>
      </c>
      <c r="L12" s="117">
        <f t="shared" si="10"/>
        <v>0.20736334843954651</v>
      </c>
      <c r="M12" s="118">
        <f t="shared" si="11"/>
        <v>13.18</v>
      </c>
      <c r="N12" s="119">
        <f t="shared" si="12"/>
        <v>0.17723363114491153</v>
      </c>
      <c r="O12" s="119">
        <f t="shared" si="13"/>
        <v>18.4322976390708</v>
      </c>
      <c r="P12" s="220">
        <f t="shared" si="14"/>
        <v>0</v>
      </c>
      <c r="Q12" s="221">
        <f t="shared" si="15"/>
        <v>1</v>
      </c>
      <c r="R12" s="221">
        <f t="shared" si="16"/>
        <v>104</v>
      </c>
      <c r="T12">
        <v>516</v>
      </c>
      <c r="U12">
        <v>5103</v>
      </c>
      <c r="V12" t="s">
        <v>652</v>
      </c>
      <c r="W12">
        <v>564.22699999999998</v>
      </c>
      <c r="X12">
        <v>251.25899999999999</v>
      </c>
      <c r="Y12">
        <v>2.246</v>
      </c>
      <c r="Z12">
        <v>13.18</v>
      </c>
      <c r="AA12">
        <v>35.728599000000003</v>
      </c>
      <c r="AB12">
        <v>0.25054300000000002</v>
      </c>
      <c r="AC12">
        <v>12.730822</v>
      </c>
      <c r="AD12" s="1">
        <v>117</v>
      </c>
      <c r="AE12">
        <v>1</v>
      </c>
      <c r="AF12">
        <v>104</v>
      </c>
      <c r="AG12">
        <v>71</v>
      </c>
      <c r="AH12">
        <v>15.792026</v>
      </c>
      <c r="AI12">
        <v>38.700000000000003</v>
      </c>
      <c r="AJ12">
        <v>0</v>
      </c>
      <c r="AK12">
        <v>0</v>
      </c>
      <c r="AL12">
        <v>0</v>
      </c>
      <c r="AM12" t="s">
        <v>667</v>
      </c>
      <c r="AN12" t="s">
        <v>668</v>
      </c>
      <c r="AO12">
        <v>117.358</v>
      </c>
      <c r="AR12" t="s">
        <v>116</v>
      </c>
      <c r="AS12" t="s">
        <v>120</v>
      </c>
      <c r="AT12" t="s">
        <v>233</v>
      </c>
      <c r="AU12" t="s">
        <v>652</v>
      </c>
      <c r="AV12" t="s">
        <v>48</v>
      </c>
      <c r="AW12">
        <v>5</v>
      </c>
      <c r="BB12">
        <v>0.82523411454257256</v>
      </c>
      <c r="BC12" t="s">
        <v>66</v>
      </c>
      <c r="BF12" t="s">
        <v>116</v>
      </c>
      <c r="BG12" t="s">
        <v>120</v>
      </c>
      <c r="BH12" t="s">
        <v>652</v>
      </c>
      <c r="BI12">
        <v>5103</v>
      </c>
      <c r="BJ12">
        <v>5</v>
      </c>
      <c r="BK12" t="s">
        <v>233</v>
      </c>
      <c r="BL12" t="s">
        <v>279</v>
      </c>
      <c r="BM12">
        <v>0.82523411454257256</v>
      </c>
      <c r="BN12" t="s">
        <v>66</v>
      </c>
      <c r="BO12" t="s">
        <v>177</v>
      </c>
      <c r="BP12">
        <v>564.22699999999998</v>
      </c>
    </row>
    <row r="13" spans="1:68" ht="16.5" x14ac:dyDescent="0.25">
      <c r="A13" s="125" t="str">
        <f t="shared" si="0"/>
        <v>선진여객</v>
      </c>
      <c r="B13" s="126">
        <f t="shared" si="17"/>
        <v>5558</v>
      </c>
      <c r="C13" s="127" t="str">
        <f t="shared" si="1"/>
        <v>F</v>
      </c>
      <c r="D13" s="128">
        <f t="shared" si="2"/>
        <v>0.75271446609283188</v>
      </c>
      <c r="E13" s="129">
        <f t="shared" si="3"/>
        <v>5558</v>
      </c>
      <c r="F13" s="130" t="str">
        <f t="shared" si="4"/>
        <v>87</v>
      </c>
      <c r="G13" s="131" t="str">
        <f t="shared" si="5"/>
        <v>78바1194</v>
      </c>
      <c r="H13" s="132">
        <f t="shared" si="6"/>
        <v>4</v>
      </c>
      <c r="I13" s="133">
        <f t="shared" si="7"/>
        <v>375.137</v>
      </c>
      <c r="J13" s="134">
        <f t="shared" si="8"/>
        <v>1.4093816636819774E-2</v>
      </c>
      <c r="K13" s="134">
        <f t="shared" si="9"/>
        <v>0.42175637259426035</v>
      </c>
      <c r="L13" s="134">
        <f t="shared" si="10"/>
        <v>0.23458096642026779</v>
      </c>
      <c r="M13" s="135">
        <f t="shared" si="11"/>
        <v>19.102</v>
      </c>
      <c r="N13" s="136">
        <f t="shared" si="12"/>
        <v>1.6636878731414229</v>
      </c>
      <c r="O13" s="136">
        <f t="shared" si="13"/>
        <v>36.838802905274363</v>
      </c>
      <c r="P13" s="218">
        <f t="shared" si="14"/>
        <v>7</v>
      </c>
      <c r="Q13" s="219">
        <f t="shared" si="15"/>
        <v>7</v>
      </c>
      <c r="R13" s="219">
        <f t="shared" si="16"/>
        <v>155</v>
      </c>
      <c r="T13">
        <v>516</v>
      </c>
      <c r="U13">
        <v>5558</v>
      </c>
      <c r="V13" t="s">
        <v>652</v>
      </c>
      <c r="W13">
        <v>420.75200000000001</v>
      </c>
      <c r="X13">
        <v>219.23</v>
      </c>
      <c r="Y13">
        <v>1.919</v>
      </c>
      <c r="Z13">
        <v>19.102</v>
      </c>
      <c r="AA13">
        <v>26.232213000000002</v>
      </c>
      <c r="AB13">
        <v>0.36971199999999999</v>
      </c>
      <c r="AC13">
        <v>11.063603000000001</v>
      </c>
      <c r="AD13" s="1">
        <v>88</v>
      </c>
      <c r="AE13">
        <v>7</v>
      </c>
      <c r="AF13">
        <v>155</v>
      </c>
      <c r="AG13">
        <v>80</v>
      </c>
      <c r="AH13">
        <v>16.039515000000002</v>
      </c>
      <c r="AI13">
        <v>793.8</v>
      </c>
      <c r="AJ13">
        <v>0</v>
      </c>
      <c r="AK13">
        <v>7</v>
      </c>
      <c r="AL13">
        <v>3849</v>
      </c>
      <c r="AM13" t="s">
        <v>669</v>
      </c>
      <c r="AN13" t="s">
        <v>670</v>
      </c>
      <c r="AO13">
        <v>123.092</v>
      </c>
      <c r="AR13" t="s">
        <v>116</v>
      </c>
      <c r="AS13" t="s">
        <v>121</v>
      </c>
      <c r="AT13" t="s">
        <v>275</v>
      </c>
      <c r="AU13" t="s">
        <v>652</v>
      </c>
      <c r="AV13" t="s">
        <v>48</v>
      </c>
      <c r="AW13">
        <v>4</v>
      </c>
      <c r="BB13">
        <v>0.75271446609283188</v>
      </c>
      <c r="BC13" t="s">
        <v>69</v>
      </c>
      <c r="BF13" t="s">
        <v>116</v>
      </c>
      <c r="BG13" t="s">
        <v>121</v>
      </c>
      <c r="BH13" t="s">
        <v>652</v>
      </c>
      <c r="BI13">
        <v>5558</v>
      </c>
      <c r="BJ13">
        <v>4</v>
      </c>
      <c r="BK13" t="s">
        <v>275</v>
      </c>
      <c r="BL13" t="s">
        <v>262</v>
      </c>
      <c r="BM13">
        <v>0.75271446609283188</v>
      </c>
      <c r="BN13" t="s">
        <v>69</v>
      </c>
      <c r="BO13" t="s">
        <v>186</v>
      </c>
      <c r="BP13">
        <v>375.137</v>
      </c>
    </row>
    <row r="14" spans="1:68" ht="16.5" x14ac:dyDescent="0.25">
      <c r="A14" s="108" t="str">
        <f t="shared" si="0"/>
        <v>선진여객</v>
      </c>
      <c r="B14" s="109">
        <f t="shared" si="17"/>
        <v>5811</v>
      </c>
      <c r="C14" s="110" t="str">
        <f t="shared" si="1"/>
        <v>D</v>
      </c>
      <c r="D14" s="111">
        <f t="shared" si="2"/>
        <v>0.81931711402672447</v>
      </c>
      <c r="E14" s="112">
        <f t="shared" si="3"/>
        <v>5811</v>
      </c>
      <c r="F14" s="113" t="str">
        <f t="shared" si="4"/>
        <v>87</v>
      </c>
      <c r="G14" s="114" t="str">
        <f t="shared" si="5"/>
        <v>78바1198</v>
      </c>
      <c r="H14" s="115">
        <f t="shared" si="6"/>
        <v>5</v>
      </c>
      <c r="I14" s="116">
        <f t="shared" si="7"/>
        <v>448.69400000000007</v>
      </c>
      <c r="J14" s="117">
        <f t="shared" si="8"/>
        <v>1.8667944664567417E-2</v>
      </c>
      <c r="K14" s="117">
        <f t="shared" si="9"/>
        <v>0.41478437044788591</v>
      </c>
      <c r="L14" s="117">
        <f t="shared" si="10"/>
        <v>0.30087320088969316</v>
      </c>
      <c r="M14" s="118">
        <f t="shared" si="11"/>
        <v>20.908999999999999</v>
      </c>
      <c r="N14" s="119">
        <f t="shared" si="12"/>
        <v>1.0020307823856349</v>
      </c>
      <c r="O14" s="119">
        <f t="shared" si="13"/>
        <v>85.506626763574175</v>
      </c>
      <c r="P14" s="220">
        <f t="shared" si="14"/>
        <v>6</v>
      </c>
      <c r="Q14" s="221">
        <f t="shared" si="15"/>
        <v>6</v>
      </c>
      <c r="R14" s="221">
        <f t="shared" si="16"/>
        <v>512</v>
      </c>
      <c r="T14">
        <v>516</v>
      </c>
      <c r="U14">
        <v>5811</v>
      </c>
      <c r="V14" t="s">
        <v>652</v>
      </c>
      <c r="W14">
        <v>598.78399999999999</v>
      </c>
      <c r="X14">
        <v>338.95800000000003</v>
      </c>
      <c r="Y14">
        <v>1.7669999999999999</v>
      </c>
      <c r="Z14">
        <v>20.908999999999999</v>
      </c>
      <c r="AA14">
        <v>36.663597000000003</v>
      </c>
      <c r="AB14">
        <v>0.68443399999999999</v>
      </c>
      <c r="AC14">
        <v>15.207487</v>
      </c>
      <c r="AD14" s="1">
        <v>135</v>
      </c>
      <c r="AE14">
        <v>6</v>
      </c>
      <c r="AF14">
        <v>512</v>
      </c>
      <c r="AG14">
        <v>78</v>
      </c>
      <c r="AH14">
        <v>16.331838999999999</v>
      </c>
      <c r="AI14">
        <v>562.9</v>
      </c>
      <c r="AJ14">
        <v>0</v>
      </c>
      <c r="AK14">
        <v>6</v>
      </c>
      <c r="AL14">
        <v>1385</v>
      </c>
      <c r="AM14" t="s">
        <v>671</v>
      </c>
      <c r="AN14" t="s">
        <v>672</v>
      </c>
      <c r="AO14">
        <v>132.16800000000001</v>
      </c>
      <c r="AR14" t="s">
        <v>116</v>
      </c>
      <c r="AS14" t="s">
        <v>121</v>
      </c>
      <c r="AT14" t="s">
        <v>278</v>
      </c>
      <c r="AU14" t="s">
        <v>652</v>
      </c>
      <c r="AV14" t="s">
        <v>48</v>
      </c>
      <c r="AW14">
        <v>5</v>
      </c>
      <c r="BB14">
        <v>0.81931711402672447</v>
      </c>
      <c r="BC14" t="s">
        <v>66</v>
      </c>
      <c r="BF14" t="s">
        <v>116</v>
      </c>
      <c r="BG14" t="s">
        <v>121</v>
      </c>
      <c r="BH14" t="s">
        <v>652</v>
      </c>
      <c r="BI14">
        <v>5811</v>
      </c>
      <c r="BJ14">
        <v>5</v>
      </c>
      <c r="BK14" t="s">
        <v>278</v>
      </c>
      <c r="BL14" t="s">
        <v>262</v>
      </c>
      <c r="BM14">
        <v>0.81931711402672447</v>
      </c>
      <c r="BN14" t="s">
        <v>66</v>
      </c>
      <c r="BO14" t="s">
        <v>177</v>
      </c>
      <c r="BP14">
        <v>448.69400000000007</v>
      </c>
    </row>
    <row r="15" spans="1:68" ht="16.5" x14ac:dyDescent="0.25">
      <c r="A15" s="125" t="str">
        <f t="shared" si="0"/>
        <v>선진여객</v>
      </c>
      <c r="B15" s="126">
        <f t="shared" si="17"/>
        <v>5986</v>
      </c>
      <c r="C15" s="127" t="str">
        <f t="shared" si="1"/>
        <v>D</v>
      </c>
      <c r="D15" s="128">
        <f t="shared" si="2"/>
        <v>0.81970948291267143</v>
      </c>
      <c r="E15" s="129">
        <f t="shared" si="3"/>
        <v>5986</v>
      </c>
      <c r="F15" s="130" t="str">
        <f t="shared" si="4"/>
        <v>80</v>
      </c>
      <c r="G15" s="131" t="str">
        <f t="shared" si="5"/>
        <v>78바1153</v>
      </c>
      <c r="H15" s="132">
        <f t="shared" si="6"/>
        <v>10</v>
      </c>
      <c r="I15" s="133">
        <f t="shared" si="7"/>
        <v>2195.9720000000002</v>
      </c>
      <c r="J15" s="134">
        <f t="shared" si="8"/>
        <v>8.9781524024577768E-3</v>
      </c>
      <c r="K15" s="134">
        <f t="shared" si="9"/>
        <v>0.3645596552067028</v>
      </c>
      <c r="L15" s="134">
        <f t="shared" si="10"/>
        <v>0.14708748563278584</v>
      </c>
      <c r="M15" s="135">
        <f t="shared" si="11"/>
        <v>12.992000000000001</v>
      </c>
      <c r="N15" s="136">
        <f t="shared" si="12"/>
        <v>9.1075842497081005E-2</v>
      </c>
      <c r="O15" s="136">
        <f t="shared" si="13"/>
        <v>3.5974957786346997</v>
      </c>
      <c r="P15" s="218">
        <f t="shared" si="14"/>
        <v>1</v>
      </c>
      <c r="Q15" s="219">
        <f t="shared" si="15"/>
        <v>2</v>
      </c>
      <c r="R15" s="219">
        <f t="shared" si="16"/>
        <v>79</v>
      </c>
      <c r="T15">
        <v>516</v>
      </c>
      <c r="U15">
        <v>5986</v>
      </c>
      <c r="V15" t="s">
        <v>652</v>
      </c>
      <c r="W15">
        <v>2195.9720000000002</v>
      </c>
      <c r="X15">
        <v>1010.962</v>
      </c>
      <c r="Y15">
        <v>2.1720000000000002</v>
      </c>
      <c r="Z15">
        <v>12.992000000000001</v>
      </c>
      <c r="AA15">
        <v>147.669692</v>
      </c>
      <c r="AB15">
        <v>1.325801</v>
      </c>
      <c r="AC15">
        <v>53.834412</v>
      </c>
      <c r="AD15" s="1">
        <v>323</v>
      </c>
      <c r="AE15">
        <v>2</v>
      </c>
      <c r="AF15">
        <v>79</v>
      </c>
      <c r="AG15">
        <v>69</v>
      </c>
      <c r="AH15">
        <v>14.870837</v>
      </c>
      <c r="AI15">
        <v>321.89999999999998</v>
      </c>
      <c r="AJ15">
        <v>0</v>
      </c>
      <c r="AK15">
        <v>1</v>
      </c>
      <c r="AL15">
        <v>25</v>
      </c>
      <c r="AM15" t="s">
        <v>673</v>
      </c>
      <c r="AN15" t="s">
        <v>674</v>
      </c>
      <c r="AO15">
        <v>493.76</v>
      </c>
      <c r="AR15" t="s">
        <v>116</v>
      </c>
      <c r="AS15" t="s">
        <v>120</v>
      </c>
      <c r="AT15" t="s">
        <v>242</v>
      </c>
      <c r="AU15" t="s">
        <v>652</v>
      </c>
      <c r="AV15" t="s">
        <v>48</v>
      </c>
      <c r="AW15">
        <v>10</v>
      </c>
      <c r="BB15">
        <v>0.81970948291267143</v>
      </c>
      <c r="BC15" t="s">
        <v>66</v>
      </c>
      <c r="BF15" t="s">
        <v>116</v>
      </c>
      <c r="BG15" t="s">
        <v>120</v>
      </c>
      <c r="BH15" t="s">
        <v>652</v>
      </c>
      <c r="BI15">
        <v>5986</v>
      </c>
      <c r="BJ15">
        <v>10</v>
      </c>
      <c r="BK15" t="s">
        <v>242</v>
      </c>
      <c r="BL15" t="s">
        <v>241</v>
      </c>
      <c r="BM15">
        <v>0.81970948291267143</v>
      </c>
      <c r="BN15" t="s">
        <v>66</v>
      </c>
      <c r="BO15" t="s">
        <v>177</v>
      </c>
      <c r="BP15">
        <v>2195.9720000000002</v>
      </c>
    </row>
    <row r="16" spans="1:68" ht="16.5" x14ac:dyDescent="0.25">
      <c r="A16" s="108" t="str">
        <f t="shared" si="0"/>
        <v>선진여객</v>
      </c>
      <c r="B16" s="109">
        <f t="shared" si="17"/>
        <v>7922</v>
      </c>
      <c r="C16" s="110" t="str">
        <f t="shared" si="1"/>
        <v>F</v>
      </c>
      <c r="D16" s="111">
        <f t="shared" si="2"/>
        <v>0.78074107251617586</v>
      </c>
      <c r="E16" s="112">
        <f t="shared" si="3"/>
        <v>7922</v>
      </c>
      <c r="F16" s="113" t="str">
        <f t="shared" si="4"/>
        <v>300</v>
      </c>
      <c r="G16" s="114" t="str">
        <f t="shared" si="5"/>
        <v>73아1099</v>
      </c>
      <c r="H16" s="115">
        <f t="shared" si="6"/>
        <v>7</v>
      </c>
      <c r="I16" s="116">
        <f t="shared" si="7"/>
        <v>945.60799999999995</v>
      </c>
      <c r="J16" s="117">
        <f t="shared" si="8"/>
        <v>1.26116151022275E-2</v>
      </c>
      <c r="K16" s="117">
        <f t="shared" si="9"/>
        <v>0.37200764634443673</v>
      </c>
      <c r="L16" s="117">
        <f t="shared" si="10"/>
        <v>0.20410148814307832</v>
      </c>
      <c r="M16" s="118">
        <f t="shared" si="11"/>
        <v>16.757999999999999</v>
      </c>
      <c r="N16" s="119">
        <f t="shared" si="12"/>
        <v>9.9562621404171478E-2</v>
      </c>
      <c r="O16" s="119">
        <f t="shared" si="13"/>
        <v>12.345765054117262</v>
      </c>
      <c r="P16" s="220">
        <f t="shared" si="14"/>
        <v>12</v>
      </c>
      <c r="Q16" s="221">
        <f t="shared" si="15"/>
        <v>1</v>
      </c>
      <c r="R16" s="221">
        <f t="shared" si="16"/>
        <v>124</v>
      </c>
      <c r="T16">
        <v>516</v>
      </c>
      <c r="U16">
        <v>7922</v>
      </c>
      <c r="V16" t="s">
        <v>652</v>
      </c>
      <c r="W16">
        <v>1004.393</v>
      </c>
      <c r="X16">
        <v>529.95899999999995</v>
      </c>
      <c r="Y16">
        <v>1.895</v>
      </c>
      <c r="Z16">
        <v>16.757999999999999</v>
      </c>
      <c r="AA16">
        <v>54.644151000000001</v>
      </c>
      <c r="AB16">
        <v>0.68915099999999996</v>
      </c>
      <c r="AC16">
        <v>20.328042</v>
      </c>
      <c r="AD16" s="1">
        <v>193</v>
      </c>
      <c r="AE16">
        <v>1</v>
      </c>
      <c r="AF16">
        <v>124</v>
      </c>
      <c r="AG16">
        <v>79</v>
      </c>
      <c r="AH16">
        <v>18.380613</v>
      </c>
      <c r="AI16">
        <v>861.6</v>
      </c>
      <c r="AJ16">
        <v>0</v>
      </c>
      <c r="AK16">
        <v>12</v>
      </c>
      <c r="AL16">
        <v>5681</v>
      </c>
      <c r="AM16" t="s">
        <v>675</v>
      </c>
      <c r="AN16" t="s">
        <v>676</v>
      </c>
      <c r="AO16">
        <v>232.048</v>
      </c>
      <c r="AR16" t="s">
        <v>116</v>
      </c>
      <c r="AS16" t="s">
        <v>117</v>
      </c>
      <c r="AT16" t="s">
        <v>197</v>
      </c>
      <c r="AU16" t="s">
        <v>652</v>
      </c>
      <c r="AV16" t="s">
        <v>48</v>
      </c>
      <c r="AW16">
        <v>7</v>
      </c>
      <c r="BB16">
        <v>0.78074107251617586</v>
      </c>
      <c r="BC16" t="s">
        <v>69</v>
      </c>
      <c r="BF16" t="s">
        <v>116</v>
      </c>
      <c r="BG16" t="s">
        <v>117</v>
      </c>
      <c r="BH16" t="s">
        <v>652</v>
      </c>
      <c r="BI16">
        <v>7922</v>
      </c>
      <c r="BJ16">
        <v>7</v>
      </c>
      <c r="BK16" t="s">
        <v>197</v>
      </c>
      <c r="BL16" t="s">
        <v>217</v>
      </c>
      <c r="BM16">
        <v>0.78074107251617586</v>
      </c>
      <c r="BN16" t="s">
        <v>69</v>
      </c>
      <c r="BO16" t="s">
        <v>186</v>
      </c>
      <c r="BP16">
        <v>945.60799999999995</v>
      </c>
    </row>
    <row r="17" spans="1:68" ht="16.5" x14ac:dyDescent="0.25">
      <c r="A17" s="125" t="str">
        <f t="shared" si="0"/>
        <v>선진여객</v>
      </c>
      <c r="B17" s="126">
        <f t="shared" si="17"/>
        <v>8208</v>
      </c>
      <c r="C17" s="127" t="str">
        <f t="shared" si="1"/>
        <v>D</v>
      </c>
      <c r="D17" s="128">
        <f t="shared" si="2"/>
        <v>0.8370458433196406</v>
      </c>
      <c r="E17" s="129">
        <f t="shared" si="3"/>
        <v>8208</v>
      </c>
      <c r="F17" s="130" t="str">
        <f t="shared" si="4"/>
        <v>595</v>
      </c>
      <c r="G17" s="131" t="str">
        <f t="shared" si="5"/>
        <v>73아1097</v>
      </c>
      <c r="H17" s="132">
        <f t="shared" si="6"/>
        <v>3</v>
      </c>
      <c r="I17" s="133">
        <f t="shared" si="7"/>
        <v>1149.133</v>
      </c>
      <c r="J17" s="134">
        <f t="shared" si="8"/>
        <v>2.0420145390415548E-2</v>
      </c>
      <c r="K17" s="134">
        <f t="shared" si="9"/>
        <v>0.28804672220385008</v>
      </c>
      <c r="L17" s="134">
        <f t="shared" si="10"/>
        <v>4.0900400562859131E-2</v>
      </c>
      <c r="M17" s="135">
        <f t="shared" si="11"/>
        <v>7.9210000000000003</v>
      </c>
      <c r="N17" s="136">
        <f t="shared" si="12"/>
        <v>8.702212885714708E-2</v>
      </c>
      <c r="O17" s="136">
        <f t="shared" si="13"/>
        <v>4.0030179274287656</v>
      </c>
      <c r="P17" s="218">
        <f t="shared" si="14"/>
        <v>0</v>
      </c>
      <c r="Q17" s="219">
        <f t="shared" si="15"/>
        <v>1</v>
      </c>
      <c r="R17" s="219">
        <f t="shared" si="16"/>
        <v>46</v>
      </c>
      <c r="T17">
        <v>516</v>
      </c>
      <c r="U17">
        <v>8208</v>
      </c>
      <c r="V17" t="s">
        <v>652</v>
      </c>
      <c r="W17">
        <v>1149.133</v>
      </c>
      <c r="X17">
        <v>490.62700000000001</v>
      </c>
      <c r="Y17">
        <v>2.3420000000000001</v>
      </c>
      <c r="Z17">
        <v>7.9210000000000003</v>
      </c>
      <c r="AA17">
        <v>79.087193999999997</v>
      </c>
      <c r="AB17">
        <v>1.6149720000000001</v>
      </c>
      <c r="AC17">
        <v>22.780806999999999</v>
      </c>
      <c r="AD17" s="1">
        <v>47</v>
      </c>
      <c r="AE17">
        <v>1</v>
      </c>
      <c r="AF17">
        <v>46</v>
      </c>
      <c r="AG17">
        <v>69</v>
      </c>
      <c r="AH17">
        <v>14.529949999999999</v>
      </c>
      <c r="AI17">
        <v>69.599999999999994</v>
      </c>
      <c r="AJ17">
        <v>0</v>
      </c>
      <c r="AK17">
        <v>0</v>
      </c>
      <c r="AL17">
        <v>0</v>
      </c>
      <c r="AM17" t="s">
        <v>677</v>
      </c>
      <c r="AN17" t="s">
        <v>678</v>
      </c>
      <c r="AO17">
        <v>665.46900000000005</v>
      </c>
      <c r="AR17" t="s">
        <v>116</v>
      </c>
      <c r="AS17" t="s">
        <v>118</v>
      </c>
      <c r="AT17" t="s">
        <v>208</v>
      </c>
      <c r="AU17" t="s">
        <v>652</v>
      </c>
      <c r="AV17" t="s">
        <v>48</v>
      </c>
      <c r="AW17">
        <v>3</v>
      </c>
      <c r="BB17">
        <v>0.8370458433196406</v>
      </c>
      <c r="BC17" t="s">
        <v>66</v>
      </c>
      <c r="BF17" t="s">
        <v>116</v>
      </c>
      <c r="BG17" t="s">
        <v>118</v>
      </c>
      <c r="BH17" t="s">
        <v>652</v>
      </c>
      <c r="BI17">
        <v>8208</v>
      </c>
      <c r="BJ17">
        <v>3</v>
      </c>
      <c r="BK17" t="s">
        <v>208</v>
      </c>
      <c r="BL17" t="s">
        <v>205</v>
      </c>
      <c r="BM17">
        <v>0.8370458433196406</v>
      </c>
      <c r="BN17" t="s">
        <v>66</v>
      </c>
      <c r="BO17" t="s">
        <v>177</v>
      </c>
      <c r="BP17">
        <v>1149.133</v>
      </c>
    </row>
    <row r="18" spans="1:68" ht="16.5" x14ac:dyDescent="0.25">
      <c r="A18" s="108" t="str">
        <f t="shared" si="0"/>
        <v>선진여객</v>
      </c>
      <c r="B18" s="109">
        <f t="shared" si="17"/>
        <v>8925</v>
      </c>
      <c r="C18" s="110" t="str">
        <f t="shared" si="1"/>
        <v>F</v>
      </c>
      <c r="D18" s="111">
        <f t="shared" si="2"/>
        <v>0.74532558972844321</v>
      </c>
      <c r="E18" s="112">
        <f t="shared" si="3"/>
        <v>8925</v>
      </c>
      <c r="F18" s="113" t="str">
        <f t="shared" si="4"/>
        <v>87</v>
      </c>
      <c r="G18" s="114" t="str">
        <f t="shared" si="5"/>
        <v>78바1198</v>
      </c>
      <c r="H18" s="115">
        <f t="shared" si="6"/>
        <v>4</v>
      </c>
      <c r="I18" s="116">
        <f t="shared" si="7"/>
        <v>446.91800000000001</v>
      </c>
      <c r="J18" s="117">
        <f t="shared" si="8"/>
        <v>5.3693847708623241E-3</v>
      </c>
      <c r="K18" s="117">
        <f t="shared" si="9"/>
        <v>0.37812051141757463</v>
      </c>
      <c r="L18" s="117">
        <f t="shared" si="10"/>
        <v>0.18124130153629972</v>
      </c>
      <c r="M18" s="118">
        <f t="shared" si="11"/>
        <v>14.065</v>
      </c>
      <c r="N18" s="119">
        <f t="shared" si="12"/>
        <v>0</v>
      </c>
      <c r="O18" s="119">
        <f t="shared" si="13"/>
        <v>7.8834861179895093</v>
      </c>
      <c r="P18" s="220">
        <f t="shared" si="14"/>
        <v>3</v>
      </c>
      <c r="Q18" s="221">
        <f t="shared" si="15"/>
        <v>0</v>
      </c>
      <c r="R18" s="221">
        <f t="shared" si="16"/>
        <v>39</v>
      </c>
      <c r="T18">
        <v>516</v>
      </c>
      <c r="U18">
        <v>8925</v>
      </c>
      <c r="V18" t="s">
        <v>652</v>
      </c>
      <c r="W18">
        <v>494.70499999999998</v>
      </c>
      <c r="X18">
        <v>267.09699999999998</v>
      </c>
      <c r="Y18">
        <v>1.8520000000000001</v>
      </c>
      <c r="Z18">
        <v>14.065</v>
      </c>
      <c r="AA18">
        <v>33.936104</v>
      </c>
      <c r="AB18">
        <v>0.18221599999999999</v>
      </c>
      <c r="AC18">
        <v>12.831937</v>
      </c>
      <c r="AD18" s="1">
        <v>81</v>
      </c>
      <c r="AE18">
        <v>0</v>
      </c>
      <c r="AF18">
        <v>39</v>
      </c>
      <c r="AG18">
        <v>80</v>
      </c>
      <c r="AH18">
        <v>14.577541999999999</v>
      </c>
      <c r="AI18">
        <v>175.7</v>
      </c>
      <c r="AJ18">
        <v>0</v>
      </c>
      <c r="AK18">
        <v>3</v>
      </c>
      <c r="AL18">
        <v>388</v>
      </c>
      <c r="AM18" t="s">
        <v>679</v>
      </c>
      <c r="AN18" t="s">
        <v>680</v>
      </c>
      <c r="AO18">
        <v>114.685</v>
      </c>
      <c r="AR18" t="s">
        <v>116</v>
      </c>
      <c r="AS18" t="s">
        <v>121</v>
      </c>
      <c r="AT18" t="s">
        <v>278</v>
      </c>
      <c r="AU18" t="s">
        <v>652</v>
      </c>
      <c r="AV18" t="s">
        <v>48</v>
      </c>
      <c r="AW18">
        <v>4</v>
      </c>
      <c r="BB18">
        <v>0.74532558972844321</v>
      </c>
      <c r="BC18" t="s">
        <v>69</v>
      </c>
      <c r="BF18" t="s">
        <v>116</v>
      </c>
      <c r="BG18" t="s">
        <v>121</v>
      </c>
      <c r="BH18" t="s">
        <v>652</v>
      </c>
      <c r="BI18">
        <v>8925</v>
      </c>
      <c r="BJ18">
        <v>4</v>
      </c>
      <c r="BK18" t="s">
        <v>278</v>
      </c>
      <c r="BL18" t="s">
        <v>272</v>
      </c>
      <c r="BM18">
        <v>0.74532558972844321</v>
      </c>
      <c r="BN18" t="s">
        <v>69</v>
      </c>
      <c r="BO18" t="s">
        <v>186</v>
      </c>
      <c r="BP18">
        <v>446.91800000000001</v>
      </c>
    </row>
    <row r="19" spans="1:68" ht="16.5" x14ac:dyDescent="0.25">
      <c r="A19" s="125" t="str">
        <f t="shared" si="0"/>
        <v>선진여객</v>
      </c>
      <c r="B19" s="126">
        <f t="shared" si="17"/>
        <v>9585</v>
      </c>
      <c r="C19" s="127" t="str">
        <f t="shared" si="1"/>
        <v>F</v>
      </c>
      <c r="D19" s="128">
        <f t="shared" si="2"/>
        <v>0.78501285791908382</v>
      </c>
      <c r="E19" s="129">
        <f t="shared" si="3"/>
        <v>9585</v>
      </c>
      <c r="F19" s="130" t="str">
        <f t="shared" si="4"/>
        <v>87</v>
      </c>
      <c r="G19" s="131" t="str">
        <f t="shared" si="5"/>
        <v>78바1183</v>
      </c>
      <c r="H19" s="132">
        <f t="shared" si="6"/>
        <v>12</v>
      </c>
      <c r="I19" s="133">
        <f t="shared" si="7"/>
        <v>1582.6479999999997</v>
      </c>
      <c r="J19" s="134">
        <f t="shared" si="8"/>
        <v>1.1598370900226277E-2</v>
      </c>
      <c r="K19" s="134">
        <f t="shared" si="9"/>
        <v>0.37494794011720173</v>
      </c>
      <c r="L19" s="134">
        <f t="shared" si="10"/>
        <v>0.19461055143026121</v>
      </c>
      <c r="M19" s="135">
        <f t="shared" si="11"/>
        <v>15.42</v>
      </c>
      <c r="N19" s="136">
        <f t="shared" si="12"/>
        <v>0.12637048794172806</v>
      </c>
      <c r="O19" s="136">
        <f t="shared" si="13"/>
        <v>41.070408581061614</v>
      </c>
      <c r="P19" s="218">
        <f t="shared" si="14"/>
        <v>3</v>
      </c>
      <c r="Q19" s="219">
        <f t="shared" si="15"/>
        <v>2</v>
      </c>
      <c r="R19" s="219">
        <f t="shared" si="16"/>
        <v>650</v>
      </c>
      <c r="T19">
        <v>516</v>
      </c>
      <c r="U19">
        <v>9585</v>
      </c>
      <c r="V19" t="s">
        <v>652</v>
      </c>
      <c r="W19">
        <v>1582.6479999999999</v>
      </c>
      <c r="X19">
        <v>867.78200000000004</v>
      </c>
      <c r="Y19">
        <v>1.8240000000000001</v>
      </c>
      <c r="Z19">
        <v>15.42</v>
      </c>
      <c r="AA19">
        <v>102.45413000000001</v>
      </c>
      <c r="AB19">
        <v>1.1883010000000001</v>
      </c>
      <c r="AC19">
        <v>38.414965000000002</v>
      </c>
      <c r="AD19" s="1">
        <v>308</v>
      </c>
      <c r="AE19">
        <v>2</v>
      </c>
      <c r="AF19">
        <v>650</v>
      </c>
      <c r="AG19">
        <v>80</v>
      </c>
      <c r="AH19">
        <v>15.447381</v>
      </c>
      <c r="AI19">
        <v>482.4</v>
      </c>
      <c r="AJ19">
        <v>0</v>
      </c>
      <c r="AK19">
        <v>3</v>
      </c>
      <c r="AL19">
        <v>299</v>
      </c>
      <c r="AM19" t="s">
        <v>681</v>
      </c>
      <c r="AN19" t="s">
        <v>682</v>
      </c>
      <c r="AO19">
        <v>334.81200000000001</v>
      </c>
      <c r="AR19" t="s">
        <v>116</v>
      </c>
      <c r="AS19" t="s">
        <v>121</v>
      </c>
      <c r="AT19" t="s">
        <v>268</v>
      </c>
      <c r="AU19" t="s">
        <v>652</v>
      </c>
      <c r="AV19" t="s">
        <v>48</v>
      </c>
      <c r="AW19">
        <v>12</v>
      </c>
      <c r="BB19">
        <v>0.78501285791908382</v>
      </c>
      <c r="BC19" t="s">
        <v>69</v>
      </c>
      <c r="BF19" t="s">
        <v>116</v>
      </c>
      <c r="BG19" t="s">
        <v>121</v>
      </c>
      <c r="BH19" t="s">
        <v>652</v>
      </c>
      <c r="BI19">
        <v>9585</v>
      </c>
      <c r="BJ19">
        <v>12</v>
      </c>
      <c r="BK19" t="s">
        <v>268</v>
      </c>
      <c r="BL19" t="s">
        <v>273</v>
      </c>
      <c r="BM19">
        <v>0.78501285791908382</v>
      </c>
      <c r="BN19" t="s">
        <v>69</v>
      </c>
      <c r="BO19" t="s">
        <v>186</v>
      </c>
      <c r="BP19">
        <v>1582.6479999999997</v>
      </c>
    </row>
    <row r="20" spans="1:68" ht="16.5" x14ac:dyDescent="0.25">
      <c r="A20" s="108" t="str">
        <f t="shared" si="0"/>
        <v>선진여객</v>
      </c>
      <c r="B20" s="109">
        <f t="shared" si="17"/>
        <v>9693</v>
      </c>
      <c r="C20" s="110" t="str">
        <f t="shared" si="1"/>
        <v>D</v>
      </c>
      <c r="D20" s="111">
        <f t="shared" si="2"/>
        <v>0.82723294066621533</v>
      </c>
      <c r="E20" s="112">
        <f t="shared" si="3"/>
        <v>9693</v>
      </c>
      <c r="F20" s="113" t="str">
        <f t="shared" si="4"/>
        <v>87</v>
      </c>
      <c r="G20" s="114" t="str">
        <f t="shared" si="5"/>
        <v>78바1183</v>
      </c>
      <c r="H20" s="115">
        <f t="shared" si="6"/>
        <v>11</v>
      </c>
      <c r="I20" s="116">
        <f t="shared" si="7"/>
        <v>1647.1569999999997</v>
      </c>
      <c r="J20" s="117">
        <f t="shared" si="8"/>
        <v>1.4148300629645621E-2</v>
      </c>
      <c r="K20" s="117">
        <f t="shared" si="9"/>
        <v>0.3524230661153383</v>
      </c>
      <c r="L20" s="117">
        <f t="shared" si="10"/>
        <v>0.21370154757561063</v>
      </c>
      <c r="M20" s="118">
        <f t="shared" si="11"/>
        <v>14.026999999999999</v>
      </c>
      <c r="N20" s="119">
        <f t="shared" si="12"/>
        <v>0</v>
      </c>
      <c r="O20" s="119">
        <f t="shared" si="13"/>
        <v>16.401385366486927</v>
      </c>
      <c r="P20" s="220">
        <f t="shared" si="14"/>
        <v>4</v>
      </c>
      <c r="Q20" s="221">
        <f t="shared" si="15"/>
        <v>0</v>
      </c>
      <c r="R20" s="221">
        <f t="shared" si="16"/>
        <v>283</v>
      </c>
      <c r="T20">
        <v>516</v>
      </c>
      <c r="U20">
        <v>9693</v>
      </c>
      <c r="V20" t="s">
        <v>652</v>
      </c>
      <c r="W20">
        <v>1725.4639999999999</v>
      </c>
      <c r="X20">
        <v>870.08399999999995</v>
      </c>
      <c r="Y20">
        <v>1.9830000000000001</v>
      </c>
      <c r="Z20">
        <v>14.026999999999999</v>
      </c>
      <c r="AA20">
        <v>107.725517</v>
      </c>
      <c r="AB20">
        <v>1.524133</v>
      </c>
      <c r="AC20">
        <v>37.964956999999998</v>
      </c>
      <c r="AD20" s="1">
        <v>352</v>
      </c>
      <c r="AE20">
        <v>0</v>
      </c>
      <c r="AF20">
        <v>283</v>
      </c>
      <c r="AG20">
        <v>86</v>
      </c>
      <c r="AH20">
        <v>16.017226000000001</v>
      </c>
      <c r="AI20">
        <v>574.1</v>
      </c>
      <c r="AJ20">
        <v>23.4</v>
      </c>
      <c r="AK20">
        <v>4</v>
      </c>
      <c r="AL20">
        <v>807</v>
      </c>
      <c r="AM20" t="s">
        <v>683</v>
      </c>
      <c r="AN20" t="s">
        <v>684</v>
      </c>
      <c r="AO20">
        <v>382.00400000000002</v>
      </c>
      <c r="AR20" t="s">
        <v>116</v>
      </c>
      <c r="AS20" t="s">
        <v>121</v>
      </c>
      <c r="AT20" t="s">
        <v>268</v>
      </c>
      <c r="AU20" t="s">
        <v>652</v>
      </c>
      <c r="AV20" t="s">
        <v>48</v>
      </c>
      <c r="AW20">
        <v>11</v>
      </c>
      <c r="BB20">
        <v>0.82723294066621533</v>
      </c>
      <c r="BC20" t="s">
        <v>66</v>
      </c>
      <c r="BF20" t="s">
        <v>116</v>
      </c>
      <c r="BG20" t="s">
        <v>121</v>
      </c>
      <c r="BH20" t="s">
        <v>652</v>
      </c>
      <c r="BI20">
        <v>9693</v>
      </c>
      <c r="BJ20">
        <v>11</v>
      </c>
      <c r="BK20" t="s">
        <v>268</v>
      </c>
      <c r="BL20" t="s">
        <v>264</v>
      </c>
      <c r="BM20">
        <v>0.82723294066621533</v>
      </c>
      <c r="BN20" t="s">
        <v>66</v>
      </c>
      <c r="BO20" t="s">
        <v>177</v>
      </c>
      <c r="BP20">
        <v>1647.1569999999997</v>
      </c>
    </row>
    <row r="21" spans="1:68" ht="16.5" x14ac:dyDescent="0.25">
      <c r="A21" s="125" t="str">
        <f t="shared" si="0"/>
        <v>선진여객</v>
      </c>
      <c r="B21" s="126" t="str">
        <f t="shared" si="17"/>
        <v>강창석</v>
      </c>
      <c r="C21" s="127" t="str">
        <f t="shared" si="1"/>
        <v>C</v>
      </c>
      <c r="D21" s="128">
        <f t="shared" si="2"/>
        <v>0.85199999999999998</v>
      </c>
      <c r="E21" s="129">
        <f t="shared" si="3"/>
        <v>945</v>
      </c>
      <c r="F21" s="130" t="str">
        <f t="shared" si="4"/>
        <v>87</v>
      </c>
      <c r="G21" s="131" t="str">
        <f t="shared" si="5"/>
        <v>70바3824</v>
      </c>
      <c r="H21" s="132">
        <f t="shared" si="6"/>
        <v>1</v>
      </c>
      <c r="I21" s="133">
        <f t="shared" si="7"/>
        <v>1148.2260000000001</v>
      </c>
      <c r="J21" s="134">
        <f t="shared" si="8"/>
        <v>3.8891949091755546E-3</v>
      </c>
      <c r="K21" s="134">
        <f t="shared" si="9"/>
        <v>0.35206467373478278</v>
      </c>
      <c r="L21" s="134">
        <f t="shared" si="10"/>
        <v>0.27433623694290143</v>
      </c>
      <c r="M21" s="135">
        <f t="shared" si="11"/>
        <v>17.312999999999999</v>
      </c>
      <c r="N21" s="136">
        <f t="shared" si="12"/>
        <v>0</v>
      </c>
      <c r="O21" s="136">
        <f t="shared" si="13"/>
        <v>30.56889497363759</v>
      </c>
      <c r="P21" s="218">
        <f t="shared" si="14"/>
        <v>0</v>
      </c>
      <c r="Q21" s="219">
        <f t="shared" si="15"/>
        <v>0</v>
      </c>
      <c r="R21" s="219">
        <f t="shared" si="16"/>
        <v>351</v>
      </c>
      <c r="T21">
        <v>516</v>
      </c>
      <c r="U21">
        <v>945</v>
      </c>
      <c r="V21" t="s">
        <v>280</v>
      </c>
      <c r="W21">
        <v>1148.2260000000001</v>
      </c>
      <c r="X21">
        <v>673.64599999999996</v>
      </c>
      <c r="Y21">
        <v>1.704</v>
      </c>
      <c r="Z21">
        <v>17.312999999999999</v>
      </c>
      <c r="AA21">
        <v>68.417759000000004</v>
      </c>
      <c r="AB21">
        <v>0.26608999999999999</v>
      </c>
      <c r="AC21">
        <v>24.087475999999999</v>
      </c>
      <c r="AD21" s="1">
        <v>315</v>
      </c>
      <c r="AE21">
        <v>0</v>
      </c>
      <c r="AF21">
        <v>351</v>
      </c>
      <c r="AG21">
        <v>78</v>
      </c>
      <c r="AH21">
        <v>16.782571999999998</v>
      </c>
      <c r="AI21">
        <v>831.9</v>
      </c>
      <c r="AJ21">
        <v>0</v>
      </c>
      <c r="AK21">
        <v>0</v>
      </c>
      <c r="AL21">
        <v>0</v>
      </c>
      <c r="AM21" t="s">
        <v>281</v>
      </c>
      <c r="AN21" t="s">
        <v>685</v>
      </c>
      <c r="AO21">
        <v>1148.2260000000001</v>
      </c>
      <c r="AR21" t="s">
        <v>116</v>
      </c>
      <c r="AS21" t="s">
        <v>121</v>
      </c>
      <c r="AT21" t="s">
        <v>250</v>
      </c>
      <c r="AU21" t="s">
        <v>280</v>
      </c>
      <c r="AV21" t="s">
        <v>48</v>
      </c>
      <c r="AW21">
        <v>1</v>
      </c>
      <c r="BB21">
        <v>0.85199999999999998</v>
      </c>
      <c r="BC21" t="s">
        <v>68</v>
      </c>
      <c r="BF21" t="s">
        <v>116</v>
      </c>
      <c r="BG21" t="s">
        <v>121</v>
      </c>
      <c r="BH21" t="s">
        <v>280</v>
      </c>
      <c r="BI21">
        <v>945</v>
      </c>
      <c r="BJ21">
        <v>1</v>
      </c>
      <c r="BK21" t="s">
        <v>250</v>
      </c>
      <c r="BL21" t="s">
        <v>174</v>
      </c>
      <c r="BM21">
        <v>0.85199999999999998</v>
      </c>
      <c r="BN21" t="s">
        <v>68</v>
      </c>
      <c r="BO21" t="s">
        <v>176</v>
      </c>
      <c r="BP21">
        <v>1148.2260000000001</v>
      </c>
    </row>
    <row r="22" spans="1:68" ht="16.5" x14ac:dyDescent="0.25">
      <c r="A22" s="108" t="str">
        <f t="shared" si="0"/>
        <v>선진여객</v>
      </c>
      <c r="B22" s="109" t="str">
        <f t="shared" si="17"/>
        <v>고민기</v>
      </c>
      <c r="C22" s="110" t="str">
        <f t="shared" si="1"/>
        <v>F</v>
      </c>
      <c r="D22" s="111">
        <f t="shared" si="2"/>
        <v>0.75117703514906653</v>
      </c>
      <c r="E22" s="112">
        <f t="shared" si="3"/>
        <v>5764</v>
      </c>
      <c r="F22" s="113" t="str">
        <f t="shared" si="4"/>
        <v>300</v>
      </c>
      <c r="G22" s="114" t="str">
        <f t="shared" si="5"/>
        <v>73아1099</v>
      </c>
      <c r="H22" s="115">
        <f t="shared" si="6"/>
        <v>6</v>
      </c>
      <c r="I22" s="116">
        <f t="shared" si="7"/>
        <v>1302.7809999999999</v>
      </c>
      <c r="J22" s="117">
        <f t="shared" si="8"/>
        <v>2.5607357166640938E-2</v>
      </c>
      <c r="K22" s="117">
        <f t="shared" si="9"/>
        <v>0.35454987634274349</v>
      </c>
      <c r="L22" s="117">
        <f t="shared" si="10"/>
        <v>0.19266476867562546</v>
      </c>
      <c r="M22" s="118">
        <f t="shared" si="11"/>
        <v>16.683</v>
      </c>
      <c r="N22" s="119">
        <f t="shared" si="12"/>
        <v>0.15074907213946098</v>
      </c>
      <c r="O22" s="119">
        <f t="shared" si="13"/>
        <v>43.717230920443683</v>
      </c>
      <c r="P22" s="220">
        <f t="shared" si="14"/>
        <v>5</v>
      </c>
      <c r="Q22" s="221">
        <f t="shared" si="15"/>
        <v>2</v>
      </c>
      <c r="R22" s="221">
        <f t="shared" si="16"/>
        <v>580</v>
      </c>
      <c r="T22">
        <v>516</v>
      </c>
      <c r="U22">
        <v>5764</v>
      </c>
      <c r="V22" t="s">
        <v>282</v>
      </c>
      <c r="W22">
        <v>1326.7080000000001</v>
      </c>
      <c r="X22">
        <v>676.54</v>
      </c>
      <c r="Y22">
        <v>1.9610000000000001</v>
      </c>
      <c r="Z22">
        <v>16.683</v>
      </c>
      <c r="AA22">
        <v>72.309140999999997</v>
      </c>
      <c r="AB22">
        <v>1.8516459999999999</v>
      </c>
      <c r="AC22">
        <v>25.637197</v>
      </c>
      <c r="AD22" s="1">
        <v>251</v>
      </c>
      <c r="AE22">
        <v>2</v>
      </c>
      <c r="AF22">
        <v>580</v>
      </c>
      <c r="AG22">
        <v>81</v>
      </c>
      <c r="AH22">
        <v>18.347721</v>
      </c>
      <c r="AI22">
        <v>1054.2</v>
      </c>
      <c r="AJ22">
        <v>0</v>
      </c>
      <c r="AK22">
        <v>5</v>
      </c>
      <c r="AL22">
        <v>799</v>
      </c>
      <c r="AM22" t="s">
        <v>283</v>
      </c>
      <c r="AN22" t="s">
        <v>686</v>
      </c>
      <c r="AO22">
        <v>450.33</v>
      </c>
      <c r="AR22" t="s">
        <v>116</v>
      </c>
      <c r="AS22" t="s">
        <v>117</v>
      </c>
      <c r="AT22" t="s">
        <v>197</v>
      </c>
      <c r="AU22" t="s">
        <v>282</v>
      </c>
      <c r="AV22" t="s">
        <v>48</v>
      </c>
      <c r="AW22">
        <v>6</v>
      </c>
      <c r="BB22">
        <v>0.75117703514906653</v>
      </c>
      <c r="BC22" t="s">
        <v>69</v>
      </c>
      <c r="BF22" t="s">
        <v>116</v>
      </c>
      <c r="BG22" t="s">
        <v>117</v>
      </c>
      <c r="BH22" t="s">
        <v>282</v>
      </c>
      <c r="BI22">
        <v>5764</v>
      </c>
      <c r="BJ22">
        <v>6</v>
      </c>
      <c r="BK22" t="s">
        <v>197</v>
      </c>
      <c r="BL22" t="s">
        <v>220</v>
      </c>
      <c r="BM22">
        <v>0.75117703514906653</v>
      </c>
      <c r="BN22" t="s">
        <v>69</v>
      </c>
      <c r="BO22" t="s">
        <v>186</v>
      </c>
      <c r="BP22">
        <v>1302.7809999999999</v>
      </c>
    </row>
    <row r="23" spans="1:68" ht="16.5" x14ac:dyDescent="0.25">
      <c r="A23" s="125" t="str">
        <f t="shared" si="0"/>
        <v>선진여객</v>
      </c>
      <c r="B23" s="126" t="str">
        <f t="shared" si="17"/>
        <v>고영호</v>
      </c>
      <c r="C23" s="127" t="str">
        <f t="shared" si="1"/>
        <v>D</v>
      </c>
      <c r="D23" s="128">
        <f t="shared" si="2"/>
        <v>0.82642857142857151</v>
      </c>
      <c r="E23" s="129">
        <f t="shared" si="3"/>
        <v>4299</v>
      </c>
      <c r="F23" s="130" t="str">
        <f t="shared" si="4"/>
        <v>595</v>
      </c>
      <c r="G23" s="131" t="str">
        <f t="shared" si="5"/>
        <v>73아1093</v>
      </c>
      <c r="H23" s="132">
        <f t="shared" si="6"/>
        <v>1</v>
      </c>
      <c r="I23" s="133">
        <f t="shared" si="7"/>
        <v>2394.9740000000002</v>
      </c>
      <c r="J23" s="134">
        <f t="shared" si="8"/>
        <v>1.6351633586719684E-2</v>
      </c>
      <c r="K23" s="134">
        <f t="shared" si="9"/>
        <v>0.30192629600475795</v>
      </c>
      <c r="L23" s="134">
        <f t="shared" si="10"/>
        <v>0.16659888583341614</v>
      </c>
      <c r="M23" s="135">
        <f t="shared" si="11"/>
        <v>7.9640000000000004</v>
      </c>
      <c r="N23" s="136">
        <f t="shared" si="12"/>
        <v>0</v>
      </c>
      <c r="O23" s="136">
        <f t="shared" si="13"/>
        <v>0.61729995469018339</v>
      </c>
      <c r="P23" s="218">
        <f t="shared" si="14"/>
        <v>7</v>
      </c>
      <c r="Q23" s="219">
        <f t="shared" si="15"/>
        <v>0</v>
      </c>
      <c r="R23" s="219">
        <f t="shared" si="16"/>
        <v>15</v>
      </c>
      <c r="T23">
        <v>516</v>
      </c>
      <c r="U23">
        <v>4299</v>
      </c>
      <c r="V23" t="s">
        <v>284</v>
      </c>
      <c r="W23">
        <v>2429.9369999999999</v>
      </c>
      <c r="X23">
        <v>1050.1079999999999</v>
      </c>
      <c r="Y23">
        <v>2.3140000000000001</v>
      </c>
      <c r="Z23">
        <v>7.9640000000000004</v>
      </c>
      <c r="AA23">
        <v>169.82327699999999</v>
      </c>
      <c r="AB23">
        <v>2.776888</v>
      </c>
      <c r="AC23">
        <v>51.274113</v>
      </c>
      <c r="AD23" s="1">
        <v>399</v>
      </c>
      <c r="AE23">
        <v>0</v>
      </c>
      <c r="AF23">
        <v>15</v>
      </c>
      <c r="AG23">
        <v>63</v>
      </c>
      <c r="AH23">
        <v>14.308621</v>
      </c>
      <c r="AI23">
        <v>0</v>
      </c>
      <c r="AJ23">
        <v>0</v>
      </c>
      <c r="AK23">
        <v>7</v>
      </c>
      <c r="AL23">
        <v>3337</v>
      </c>
      <c r="AM23" t="s">
        <v>285</v>
      </c>
      <c r="AN23" t="s">
        <v>687</v>
      </c>
      <c r="AO23">
        <v>2394.9740000000002</v>
      </c>
      <c r="AR23" t="s">
        <v>116</v>
      </c>
      <c r="AS23" t="s">
        <v>118</v>
      </c>
      <c r="AT23" t="s">
        <v>205</v>
      </c>
      <c r="AU23" t="s">
        <v>284</v>
      </c>
      <c r="AV23" t="s">
        <v>48</v>
      </c>
      <c r="AW23">
        <v>1</v>
      </c>
      <c r="BB23">
        <v>0.82642857142857151</v>
      </c>
      <c r="BC23" t="s">
        <v>66</v>
      </c>
      <c r="BF23" t="s">
        <v>116</v>
      </c>
      <c r="BG23" t="s">
        <v>118</v>
      </c>
      <c r="BH23" t="s">
        <v>284</v>
      </c>
      <c r="BI23">
        <v>4299</v>
      </c>
      <c r="BJ23">
        <v>1</v>
      </c>
      <c r="BK23" t="s">
        <v>205</v>
      </c>
      <c r="BL23" t="s">
        <v>174</v>
      </c>
      <c r="BM23">
        <v>0.82642857142857151</v>
      </c>
      <c r="BN23" t="s">
        <v>66</v>
      </c>
      <c r="BO23" t="s">
        <v>177</v>
      </c>
      <c r="BP23">
        <v>2394.9740000000002</v>
      </c>
    </row>
    <row r="24" spans="1:68" ht="16.5" x14ac:dyDescent="0.25">
      <c r="A24" s="108" t="str">
        <f t="shared" si="0"/>
        <v>선진여객</v>
      </c>
      <c r="B24" s="109" t="str">
        <f t="shared" si="17"/>
        <v>곽원은</v>
      </c>
      <c r="C24" s="110" t="str">
        <f t="shared" si="1"/>
        <v>D</v>
      </c>
      <c r="D24" s="111">
        <f t="shared" si="2"/>
        <v>0.81178382583922348</v>
      </c>
      <c r="E24" s="112">
        <f t="shared" si="3"/>
        <v>4521</v>
      </c>
      <c r="F24" s="113" t="str">
        <f t="shared" si="4"/>
        <v>87</v>
      </c>
      <c r="G24" s="114" t="str">
        <f t="shared" si="5"/>
        <v>78바1197</v>
      </c>
      <c r="H24" s="115">
        <f t="shared" si="6"/>
        <v>4</v>
      </c>
      <c r="I24" s="116">
        <f t="shared" si="7"/>
        <v>1969.0249999999999</v>
      </c>
      <c r="J24" s="117">
        <f t="shared" si="8"/>
        <v>5.4569809539008534E-3</v>
      </c>
      <c r="K24" s="117">
        <f t="shared" si="9"/>
        <v>0.38131781126256453</v>
      </c>
      <c r="L24" s="117">
        <f t="shared" si="10"/>
        <v>0.29811708840669876</v>
      </c>
      <c r="M24" s="118">
        <f t="shared" si="11"/>
        <v>13.76</v>
      </c>
      <c r="N24" s="119">
        <f t="shared" si="12"/>
        <v>0</v>
      </c>
      <c r="O24" s="119">
        <f t="shared" si="13"/>
        <v>4.5200035550589757</v>
      </c>
      <c r="P24" s="220">
        <f t="shared" si="14"/>
        <v>3</v>
      </c>
      <c r="Q24" s="221">
        <f t="shared" si="15"/>
        <v>0</v>
      </c>
      <c r="R24" s="221">
        <f t="shared" si="16"/>
        <v>89</v>
      </c>
      <c r="T24">
        <v>516</v>
      </c>
      <c r="U24">
        <v>4521</v>
      </c>
      <c r="V24" t="s">
        <v>287</v>
      </c>
      <c r="W24">
        <v>1969.0250000000001</v>
      </c>
      <c r="X24">
        <v>951.34900000000005</v>
      </c>
      <c r="Y24">
        <v>2.0699999999999998</v>
      </c>
      <c r="Z24">
        <v>13.76</v>
      </c>
      <c r="AA24">
        <v>127.151076</v>
      </c>
      <c r="AB24">
        <v>0.69386099999999995</v>
      </c>
      <c r="AC24">
        <v>48.484969999999997</v>
      </c>
      <c r="AD24" s="1">
        <v>587</v>
      </c>
      <c r="AE24">
        <v>0</v>
      </c>
      <c r="AF24">
        <v>89</v>
      </c>
      <c r="AG24">
        <v>82</v>
      </c>
      <c r="AH24">
        <v>15.485711999999999</v>
      </c>
      <c r="AI24">
        <v>285.3</v>
      </c>
      <c r="AJ24">
        <v>8.1999999999999993</v>
      </c>
      <c r="AK24">
        <v>3</v>
      </c>
      <c r="AL24">
        <v>211</v>
      </c>
      <c r="AM24" t="s">
        <v>288</v>
      </c>
      <c r="AN24" t="s">
        <v>688</v>
      </c>
      <c r="AO24">
        <v>1682.4829999999999</v>
      </c>
      <c r="AR24" t="s">
        <v>116</v>
      </c>
      <c r="AS24" t="s">
        <v>121</v>
      </c>
      <c r="AT24" t="s">
        <v>277</v>
      </c>
      <c r="AU24" t="s">
        <v>287</v>
      </c>
      <c r="AV24" t="s">
        <v>48</v>
      </c>
      <c r="AW24">
        <v>4</v>
      </c>
      <c r="BB24">
        <v>0.81178382583922348</v>
      </c>
      <c r="BC24" t="s">
        <v>66</v>
      </c>
      <c r="BF24" t="s">
        <v>116</v>
      </c>
      <c r="BG24" t="s">
        <v>121</v>
      </c>
      <c r="BH24" t="s">
        <v>287</v>
      </c>
      <c r="BI24">
        <v>4521</v>
      </c>
      <c r="BJ24">
        <v>4</v>
      </c>
      <c r="BK24" t="s">
        <v>277</v>
      </c>
      <c r="BL24" t="s">
        <v>264</v>
      </c>
      <c r="BM24">
        <v>0.81178382583922348</v>
      </c>
      <c r="BN24" t="s">
        <v>66</v>
      </c>
      <c r="BO24" t="s">
        <v>177</v>
      </c>
      <c r="BP24">
        <v>1969.0249999999999</v>
      </c>
    </row>
    <row r="25" spans="1:68" ht="16.5" x14ac:dyDescent="0.25">
      <c r="A25" s="125" t="str">
        <f t="shared" si="0"/>
        <v>선진여객</v>
      </c>
      <c r="B25" s="126" t="str">
        <f t="shared" si="17"/>
        <v>권정신</v>
      </c>
      <c r="C25" s="127" t="str">
        <f t="shared" si="1"/>
        <v>C</v>
      </c>
      <c r="D25" s="128">
        <f t="shared" si="2"/>
        <v>0.87642613947491388</v>
      </c>
      <c r="E25" s="129">
        <f t="shared" si="3"/>
        <v>8652</v>
      </c>
      <c r="F25" s="130" t="str">
        <f t="shared" si="4"/>
        <v>80</v>
      </c>
      <c r="G25" s="131" t="str">
        <f t="shared" si="5"/>
        <v>78바1144</v>
      </c>
      <c r="H25" s="132">
        <f t="shared" si="6"/>
        <v>2</v>
      </c>
      <c r="I25" s="133">
        <f t="shared" si="7"/>
        <v>2015.5639999999999</v>
      </c>
      <c r="J25" s="134">
        <f t="shared" si="8"/>
        <v>1.2975880657011966E-2</v>
      </c>
      <c r="K25" s="134">
        <f t="shared" si="9"/>
        <v>0.35138797215371248</v>
      </c>
      <c r="L25" s="134">
        <f t="shared" si="10"/>
        <v>0.19250194982645058</v>
      </c>
      <c r="M25" s="135">
        <f t="shared" si="11"/>
        <v>12.659000000000001</v>
      </c>
      <c r="N25" s="136">
        <f t="shared" si="12"/>
        <v>9.9227809188892041E-2</v>
      </c>
      <c r="O25" s="136">
        <f t="shared" si="13"/>
        <v>5.4575295053890622</v>
      </c>
      <c r="P25" s="218">
        <f t="shared" si="14"/>
        <v>1</v>
      </c>
      <c r="Q25" s="219">
        <f t="shared" si="15"/>
        <v>2</v>
      </c>
      <c r="R25" s="219">
        <f t="shared" si="16"/>
        <v>110</v>
      </c>
      <c r="T25">
        <v>516</v>
      </c>
      <c r="U25">
        <v>8652</v>
      </c>
      <c r="V25" t="s">
        <v>289</v>
      </c>
      <c r="W25">
        <v>2015.5640000000001</v>
      </c>
      <c r="X25">
        <v>884.40800000000002</v>
      </c>
      <c r="Y25">
        <v>2.2789999999999999</v>
      </c>
      <c r="Z25">
        <v>12.659000000000001</v>
      </c>
      <c r="AA25">
        <v>127.58440400000001</v>
      </c>
      <c r="AB25">
        <v>1.6555200000000001</v>
      </c>
      <c r="AC25">
        <v>44.831625000000003</v>
      </c>
      <c r="AD25" s="1">
        <v>388</v>
      </c>
      <c r="AE25">
        <v>2</v>
      </c>
      <c r="AF25">
        <v>110</v>
      </c>
      <c r="AG25">
        <v>74</v>
      </c>
      <c r="AH25">
        <v>15.797886999999999</v>
      </c>
      <c r="AI25">
        <v>529</v>
      </c>
      <c r="AJ25">
        <v>0</v>
      </c>
      <c r="AK25">
        <v>1</v>
      </c>
      <c r="AL25">
        <v>149</v>
      </c>
      <c r="AM25" t="s">
        <v>290</v>
      </c>
      <c r="AN25" t="s">
        <v>689</v>
      </c>
      <c r="AO25">
        <v>1956.3779999999999</v>
      </c>
      <c r="AR25" t="s">
        <v>116</v>
      </c>
      <c r="AS25" t="s">
        <v>120</v>
      </c>
      <c r="AT25" t="s">
        <v>234</v>
      </c>
      <c r="AU25" t="s">
        <v>289</v>
      </c>
      <c r="AV25" t="s">
        <v>48</v>
      </c>
      <c r="AW25">
        <v>2</v>
      </c>
      <c r="BB25">
        <v>0.87642613947491388</v>
      </c>
      <c r="BC25" t="s">
        <v>68</v>
      </c>
      <c r="BF25" t="s">
        <v>116</v>
      </c>
      <c r="BG25" t="s">
        <v>120</v>
      </c>
      <c r="BH25" t="s">
        <v>289</v>
      </c>
      <c r="BI25">
        <v>8652</v>
      </c>
      <c r="BJ25">
        <v>2</v>
      </c>
      <c r="BK25" t="s">
        <v>234</v>
      </c>
      <c r="BL25" t="s">
        <v>227</v>
      </c>
      <c r="BM25">
        <v>0.87642613947491388</v>
      </c>
      <c r="BN25" t="s">
        <v>68</v>
      </c>
      <c r="BO25" t="s">
        <v>176</v>
      </c>
      <c r="BP25">
        <v>2015.5639999999999</v>
      </c>
    </row>
    <row r="26" spans="1:68" ht="16.5" x14ac:dyDescent="0.25">
      <c r="A26" s="108" t="str">
        <f t="shared" si="0"/>
        <v>선진여객</v>
      </c>
      <c r="B26" s="109" t="str">
        <f t="shared" si="17"/>
        <v>권혁</v>
      </c>
      <c r="C26" s="110" t="str">
        <f t="shared" si="1"/>
        <v>D</v>
      </c>
      <c r="D26" s="111">
        <f t="shared" si="2"/>
        <v>0.8348000000000001</v>
      </c>
      <c r="E26" s="112">
        <f t="shared" si="3"/>
        <v>1293</v>
      </c>
      <c r="F26" s="113" t="str">
        <f t="shared" si="4"/>
        <v>80</v>
      </c>
      <c r="G26" s="114" t="str">
        <f t="shared" si="5"/>
        <v>78바1158</v>
      </c>
      <c r="H26" s="115">
        <f t="shared" si="6"/>
        <v>1</v>
      </c>
      <c r="I26" s="116">
        <f t="shared" si="7"/>
        <v>1900.8230000000001</v>
      </c>
      <c r="J26" s="117">
        <f t="shared" si="8"/>
        <v>5.8416896768994876E-3</v>
      </c>
      <c r="K26" s="117">
        <f t="shared" si="9"/>
        <v>0.3573866347916137</v>
      </c>
      <c r="L26" s="117">
        <f t="shared" si="10"/>
        <v>0.21990474652295347</v>
      </c>
      <c r="M26" s="118">
        <f t="shared" si="11"/>
        <v>12.244999999999999</v>
      </c>
      <c r="N26" s="119">
        <f t="shared" si="12"/>
        <v>5.2608791034199395E-2</v>
      </c>
      <c r="O26" s="119">
        <f t="shared" si="13"/>
        <v>7.6282746999589124</v>
      </c>
      <c r="P26" s="220">
        <f t="shared" si="14"/>
        <v>1</v>
      </c>
      <c r="Q26" s="221">
        <f t="shared" si="15"/>
        <v>1</v>
      </c>
      <c r="R26" s="221">
        <f t="shared" si="16"/>
        <v>145</v>
      </c>
      <c r="T26">
        <v>516</v>
      </c>
      <c r="U26">
        <v>1293</v>
      </c>
      <c r="V26" t="s">
        <v>291</v>
      </c>
      <c r="W26">
        <v>1900.8230000000001</v>
      </c>
      <c r="X26">
        <v>910.71600000000001</v>
      </c>
      <c r="Y26">
        <v>2.0870000000000002</v>
      </c>
      <c r="Z26">
        <v>12.244999999999999</v>
      </c>
      <c r="AA26">
        <v>127.05108300000001</v>
      </c>
      <c r="AB26">
        <v>0.74219299999999999</v>
      </c>
      <c r="AC26">
        <v>45.406359000000002</v>
      </c>
      <c r="AD26" s="1">
        <v>418</v>
      </c>
      <c r="AE26">
        <v>1</v>
      </c>
      <c r="AF26">
        <v>145</v>
      </c>
      <c r="AG26">
        <v>63</v>
      </c>
      <c r="AH26">
        <v>14.961092000000001</v>
      </c>
      <c r="AI26">
        <v>7.4</v>
      </c>
      <c r="AJ26">
        <v>0</v>
      </c>
      <c r="AK26">
        <v>1</v>
      </c>
      <c r="AL26">
        <v>100</v>
      </c>
      <c r="AM26" t="s">
        <v>292</v>
      </c>
      <c r="AN26" t="s">
        <v>690</v>
      </c>
      <c r="AO26">
        <v>1900.8230000000001</v>
      </c>
      <c r="AR26" t="s">
        <v>116</v>
      </c>
      <c r="AS26" t="s">
        <v>120</v>
      </c>
      <c r="AT26" t="s">
        <v>245</v>
      </c>
      <c r="AU26" t="s">
        <v>291</v>
      </c>
      <c r="AV26" t="s">
        <v>48</v>
      </c>
      <c r="AW26">
        <v>1</v>
      </c>
      <c r="BB26">
        <v>0.8348000000000001</v>
      </c>
      <c r="BC26" t="s">
        <v>66</v>
      </c>
      <c r="BF26" t="s">
        <v>116</v>
      </c>
      <c r="BG26" t="s">
        <v>120</v>
      </c>
      <c r="BH26" t="s">
        <v>291</v>
      </c>
      <c r="BI26">
        <v>1293</v>
      </c>
      <c r="BJ26">
        <v>1</v>
      </c>
      <c r="BK26" t="s">
        <v>245</v>
      </c>
      <c r="BL26" t="s">
        <v>174</v>
      </c>
      <c r="BM26">
        <v>0.8348000000000001</v>
      </c>
      <c r="BN26" t="s">
        <v>66</v>
      </c>
      <c r="BO26" t="s">
        <v>177</v>
      </c>
      <c r="BP26">
        <v>1900.8230000000001</v>
      </c>
    </row>
    <row r="27" spans="1:68" ht="16.5" x14ac:dyDescent="0.25">
      <c r="A27" s="125" t="str">
        <f t="shared" si="0"/>
        <v>선진여객</v>
      </c>
      <c r="B27" s="126" t="str">
        <f t="shared" si="17"/>
        <v>김금상</v>
      </c>
      <c r="C27" s="127" t="str">
        <f t="shared" si="1"/>
        <v>F</v>
      </c>
      <c r="D27" s="128">
        <f t="shared" si="2"/>
        <v>0.76249999999999996</v>
      </c>
      <c r="E27" s="129">
        <f t="shared" si="3"/>
        <v>5581</v>
      </c>
      <c r="F27" s="130" t="str">
        <f t="shared" si="4"/>
        <v>595</v>
      </c>
      <c r="G27" s="131" t="str">
        <f t="shared" si="5"/>
        <v>73아1094</v>
      </c>
      <c r="H27" s="132">
        <f t="shared" si="6"/>
        <v>1</v>
      </c>
      <c r="I27" s="133">
        <f t="shared" si="7"/>
        <v>2481.7710000000002</v>
      </c>
      <c r="J27" s="134">
        <f t="shared" si="8"/>
        <v>6.2749532958175386E-3</v>
      </c>
      <c r="K27" s="134">
        <f t="shared" si="9"/>
        <v>0.31282149884526284</v>
      </c>
      <c r="L27" s="134">
        <f t="shared" si="10"/>
        <v>9.6302197100377102E-2</v>
      </c>
      <c r="M27" s="135">
        <f t="shared" si="11"/>
        <v>9.9529999999999994</v>
      </c>
      <c r="N27" s="136">
        <f t="shared" si="12"/>
        <v>0</v>
      </c>
      <c r="O27" s="136">
        <f t="shared" si="13"/>
        <v>3.1026230864975051</v>
      </c>
      <c r="P27" s="218">
        <f t="shared" si="14"/>
        <v>0</v>
      </c>
      <c r="Q27" s="219">
        <f t="shared" si="15"/>
        <v>0</v>
      </c>
      <c r="R27" s="219">
        <f t="shared" si="16"/>
        <v>77</v>
      </c>
      <c r="T27">
        <v>516</v>
      </c>
      <c r="U27">
        <v>5581</v>
      </c>
      <c r="V27" t="s">
        <v>293</v>
      </c>
      <c r="W27">
        <v>2481.7710000000002</v>
      </c>
      <c r="X27">
        <v>1162.2819999999999</v>
      </c>
      <c r="Y27">
        <v>2.1349999999999998</v>
      </c>
      <c r="Z27">
        <v>9.9529999999999994</v>
      </c>
      <c r="AA27">
        <v>163.115477</v>
      </c>
      <c r="AB27">
        <v>1.023542</v>
      </c>
      <c r="AC27">
        <v>51.026027999999997</v>
      </c>
      <c r="AD27" s="1">
        <v>239</v>
      </c>
      <c r="AE27">
        <v>0</v>
      </c>
      <c r="AF27">
        <v>77</v>
      </c>
      <c r="AG27">
        <v>65</v>
      </c>
      <c r="AH27">
        <v>15.21481</v>
      </c>
      <c r="AI27">
        <v>22.3</v>
      </c>
      <c r="AJ27">
        <v>0</v>
      </c>
      <c r="AK27">
        <v>0</v>
      </c>
      <c r="AL27">
        <v>0</v>
      </c>
      <c r="AM27" t="s">
        <v>294</v>
      </c>
      <c r="AN27" t="s">
        <v>691</v>
      </c>
      <c r="AO27">
        <v>2481.7710000000002</v>
      </c>
      <c r="AR27" t="s">
        <v>116</v>
      </c>
      <c r="AS27" t="s">
        <v>118</v>
      </c>
      <c r="AT27" t="s">
        <v>207</v>
      </c>
      <c r="AU27" t="s">
        <v>293</v>
      </c>
      <c r="AV27" t="s">
        <v>48</v>
      </c>
      <c r="AW27">
        <v>1</v>
      </c>
      <c r="BB27">
        <v>0.76249999999999996</v>
      </c>
      <c r="BC27" t="s">
        <v>69</v>
      </c>
      <c r="BF27" t="s">
        <v>116</v>
      </c>
      <c r="BG27" t="s">
        <v>118</v>
      </c>
      <c r="BH27" t="s">
        <v>293</v>
      </c>
      <c r="BI27">
        <v>5581</v>
      </c>
      <c r="BJ27">
        <v>1</v>
      </c>
      <c r="BK27" t="s">
        <v>207</v>
      </c>
      <c r="BL27" t="s">
        <v>174</v>
      </c>
      <c r="BM27">
        <v>0.76249999999999996</v>
      </c>
      <c r="BN27" t="s">
        <v>69</v>
      </c>
      <c r="BO27" t="s">
        <v>186</v>
      </c>
      <c r="BP27">
        <v>2481.7710000000002</v>
      </c>
    </row>
    <row r="28" spans="1:68" ht="16.5" x14ac:dyDescent="0.25">
      <c r="A28" s="108" t="str">
        <f t="shared" si="0"/>
        <v>선진여객</v>
      </c>
      <c r="B28" s="109" t="str">
        <f t="shared" si="17"/>
        <v>김기붕</v>
      </c>
      <c r="C28" s="110" t="str">
        <f t="shared" si="1"/>
        <v>D</v>
      </c>
      <c r="D28" s="111">
        <f t="shared" si="2"/>
        <v>0.83650071517113256</v>
      </c>
      <c r="E28" s="112">
        <f t="shared" si="3"/>
        <v>3344</v>
      </c>
      <c r="F28" s="113" t="str">
        <f t="shared" si="4"/>
        <v>80</v>
      </c>
      <c r="G28" s="114" t="str">
        <f t="shared" si="5"/>
        <v>78바1142</v>
      </c>
      <c r="H28" s="115">
        <f t="shared" si="6"/>
        <v>2</v>
      </c>
      <c r="I28" s="116">
        <f t="shared" si="7"/>
        <v>1850.1220000000001</v>
      </c>
      <c r="J28" s="117">
        <f t="shared" si="8"/>
        <v>8.1788368744803493E-3</v>
      </c>
      <c r="K28" s="117">
        <f t="shared" si="9"/>
        <v>0.36997202927156608</v>
      </c>
      <c r="L28" s="117">
        <f t="shared" si="10"/>
        <v>0.19782479209479159</v>
      </c>
      <c r="M28" s="118">
        <f t="shared" si="11"/>
        <v>13.968</v>
      </c>
      <c r="N28" s="119">
        <f t="shared" si="12"/>
        <v>5.4050489643385678E-2</v>
      </c>
      <c r="O28" s="119">
        <f t="shared" si="13"/>
        <v>10.053391073669736</v>
      </c>
      <c r="P28" s="220">
        <f t="shared" si="14"/>
        <v>1</v>
      </c>
      <c r="Q28" s="221">
        <f t="shared" si="15"/>
        <v>1</v>
      </c>
      <c r="R28" s="221">
        <f t="shared" si="16"/>
        <v>186</v>
      </c>
      <c r="T28">
        <v>516</v>
      </c>
      <c r="U28">
        <v>3344</v>
      </c>
      <c r="V28" t="s">
        <v>295</v>
      </c>
      <c r="W28">
        <v>1850.1220000000001</v>
      </c>
      <c r="X28">
        <v>851.44200000000001</v>
      </c>
      <c r="Y28">
        <v>2.173</v>
      </c>
      <c r="Z28">
        <v>13.968</v>
      </c>
      <c r="AA28">
        <v>118.051627</v>
      </c>
      <c r="AB28">
        <v>0.96552499999999997</v>
      </c>
      <c r="AC28">
        <v>43.675800000000002</v>
      </c>
      <c r="AD28" s="1">
        <v>366</v>
      </c>
      <c r="AE28">
        <v>1</v>
      </c>
      <c r="AF28">
        <v>186</v>
      </c>
      <c r="AG28">
        <v>69</v>
      </c>
      <c r="AH28">
        <v>15.672143</v>
      </c>
      <c r="AI28">
        <v>61.5</v>
      </c>
      <c r="AJ28">
        <v>0</v>
      </c>
      <c r="AK28">
        <v>1</v>
      </c>
      <c r="AL28">
        <v>39</v>
      </c>
      <c r="AM28" t="s">
        <v>296</v>
      </c>
      <c r="AN28" t="s">
        <v>692</v>
      </c>
      <c r="AO28">
        <v>1741.8530000000001</v>
      </c>
      <c r="AR28" t="s">
        <v>116</v>
      </c>
      <c r="AS28" t="s">
        <v>120</v>
      </c>
      <c r="AT28" t="s">
        <v>233</v>
      </c>
      <c r="AU28" t="s">
        <v>295</v>
      </c>
      <c r="AV28" t="s">
        <v>48</v>
      </c>
      <c r="AW28">
        <v>2</v>
      </c>
      <c r="BB28">
        <v>0.83650071517113256</v>
      </c>
      <c r="BC28" t="s">
        <v>66</v>
      </c>
      <c r="BF28" t="s">
        <v>116</v>
      </c>
      <c r="BG28" t="s">
        <v>120</v>
      </c>
      <c r="BH28" t="s">
        <v>295</v>
      </c>
      <c r="BI28">
        <v>3344</v>
      </c>
      <c r="BJ28">
        <v>2</v>
      </c>
      <c r="BK28" t="s">
        <v>233</v>
      </c>
      <c r="BL28" t="s">
        <v>241</v>
      </c>
      <c r="BM28">
        <v>0.83650071517113256</v>
      </c>
      <c r="BN28" t="s">
        <v>66</v>
      </c>
      <c r="BO28" t="s">
        <v>177</v>
      </c>
      <c r="BP28">
        <v>1850.1220000000001</v>
      </c>
    </row>
    <row r="29" spans="1:68" ht="16.5" x14ac:dyDescent="0.25">
      <c r="A29" s="125" t="str">
        <f t="shared" si="0"/>
        <v>선진여객</v>
      </c>
      <c r="B29" s="126" t="str">
        <f t="shared" si="17"/>
        <v>김대성</v>
      </c>
      <c r="C29" s="127" t="str">
        <f t="shared" si="1"/>
        <v>B</v>
      </c>
      <c r="D29" s="128">
        <f t="shared" si="2"/>
        <v>0.90449999999999997</v>
      </c>
      <c r="E29" s="129">
        <f t="shared" si="3"/>
        <v>1906</v>
      </c>
      <c r="F29" s="130" t="str">
        <f t="shared" si="4"/>
        <v>87</v>
      </c>
      <c r="G29" s="131" t="str">
        <f t="shared" si="5"/>
        <v>73아1299</v>
      </c>
      <c r="H29" s="132">
        <f t="shared" si="6"/>
        <v>1</v>
      </c>
      <c r="I29" s="133">
        <f t="shared" si="7"/>
        <v>651.18499999999995</v>
      </c>
      <c r="J29" s="134">
        <f t="shared" si="8"/>
        <v>1.7455559783636575E-2</v>
      </c>
      <c r="K29" s="134">
        <f t="shared" si="9"/>
        <v>0.35238710371274512</v>
      </c>
      <c r="L29" s="134">
        <f t="shared" si="10"/>
        <v>0.2380275958444989</v>
      </c>
      <c r="M29" s="135">
        <f t="shared" si="11"/>
        <v>19.413</v>
      </c>
      <c r="N29" s="136">
        <f t="shared" si="12"/>
        <v>0</v>
      </c>
      <c r="O29" s="136">
        <f t="shared" si="13"/>
        <v>44.994893924153665</v>
      </c>
      <c r="P29" s="218">
        <f t="shared" si="14"/>
        <v>15</v>
      </c>
      <c r="Q29" s="219">
        <f t="shared" si="15"/>
        <v>0</v>
      </c>
      <c r="R29" s="219">
        <f t="shared" si="16"/>
        <v>293</v>
      </c>
      <c r="T29">
        <v>516</v>
      </c>
      <c r="U29">
        <v>1906</v>
      </c>
      <c r="V29" t="s">
        <v>298</v>
      </c>
      <c r="W29">
        <v>651.18499999999995</v>
      </c>
      <c r="X29">
        <v>359.983</v>
      </c>
      <c r="Y29">
        <v>1.8089999999999999</v>
      </c>
      <c r="Z29">
        <v>19.413</v>
      </c>
      <c r="AA29">
        <v>33.083041000000001</v>
      </c>
      <c r="AB29">
        <v>0.57748299999999997</v>
      </c>
      <c r="AC29">
        <v>11.658037</v>
      </c>
      <c r="AD29" s="1">
        <v>155</v>
      </c>
      <c r="AE29">
        <v>0</v>
      </c>
      <c r="AF29">
        <v>293</v>
      </c>
      <c r="AG29">
        <v>79</v>
      </c>
      <c r="AH29">
        <v>19.683347000000001</v>
      </c>
      <c r="AI29">
        <v>614.1</v>
      </c>
      <c r="AJ29">
        <v>0</v>
      </c>
      <c r="AK29">
        <v>15</v>
      </c>
      <c r="AL29">
        <v>1957</v>
      </c>
      <c r="AM29" t="s">
        <v>299</v>
      </c>
      <c r="AN29" t="s">
        <v>693</v>
      </c>
      <c r="AO29">
        <v>651.18499999999995</v>
      </c>
      <c r="AR29" t="s">
        <v>116</v>
      </c>
      <c r="AS29" t="s">
        <v>121</v>
      </c>
      <c r="AT29" t="s">
        <v>259</v>
      </c>
      <c r="AU29" t="s">
        <v>298</v>
      </c>
      <c r="AV29" t="s">
        <v>48</v>
      </c>
      <c r="AW29">
        <v>1</v>
      </c>
      <c r="BB29">
        <v>0.90449999999999997</v>
      </c>
      <c r="BC29" t="s">
        <v>67</v>
      </c>
      <c r="BF29" t="s">
        <v>116</v>
      </c>
      <c r="BG29" t="s">
        <v>121</v>
      </c>
      <c r="BH29" t="s">
        <v>298</v>
      </c>
      <c r="BI29">
        <v>1906</v>
      </c>
      <c r="BJ29">
        <v>1</v>
      </c>
      <c r="BK29" t="s">
        <v>259</v>
      </c>
      <c r="BL29" t="s">
        <v>174</v>
      </c>
      <c r="BM29">
        <v>0.90449999999999997</v>
      </c>
      <c r="BN29" t="s">
        <v>67</v>
      </c>
      <c r="BO29" t="s">
        <v>175</v>
      </c>
      <c r="BP29">
        <v>651.18499999999995</v>
      </c>
    </row>
    <row r="30" spans="1:68" ht="16.5" x14ac:dyDescent="0.25">
      <c r="A30" s="108" t="str">
        <f t="shared" si="0"/>
        <v>선진여객</v>
      </c>
      <c r="B30" s="109" t="str">
        <f t="shared" si="17"/>
        <v>김대식</v>
      </c>
      <c r="C30" s="110" t="str">
        <f t="shared" si="1"/>
        <v>B</v>
      </c>
      <c r="D30" s="111">
        <f t="shared" si="2"/>
        <v>0.91349999999999998</v>
      </c>
      <c r="E30" s="112">
        <f t="shared" si="3"/>
        <v>3119</v>
      </c>
      <c r="F30" s="113" t="str">
        <f t="shared" si="4"/>
        <v>87</v>
      </c>
      <c r="G30" s="114" t="str">
        <f t="shared" si="5"/>
        <v>71바5759</v>
      </c>
      <c r="H30" s="115">
        <f t="shared" si="6"/>
        <v>1</v>
      </c>
      <c r="I30" s="116">
        <f t="shared" si="7"/>
        <v>504.82299999999998</v>
      </c>
      <c r="J30" s="117">
        <f t="shared" si="8"/>
        <v>1.4769618712726482E-2</v>
      </c>
      <c r="K30" s="117">
        <f t="shared" si="9"/>
        <v>0.32236844496200417</v>
      </c>
      <c r="L30" s="117">
        <f t="shared" si="10"/>
        <v>0.27732492378516826</v>
      </c>
      <c r="M30" s="118">
        <f t="shared" si="11"/>
        <v>20.052</v>
      </c>
      <c r="N30" s="119">
        <f t="shared" si="12"/>
        <v>0</v>
      </c>
      <c r="O30" s="119">
        <f t="shared" si="13"/>
        <v>38.231221636098198</v>
      </c>
      <c r="P30" s="220">
        <f t="shared" si="14"/>
        <v>7</v>
      </c>
      <c r="Q30" s="221">
        <f t="shared" si="15"/>
        <v>0</v>
      </c>
      <c r="R30" s="221">
        <f t="shared" si="16"/>
        <v>193</v>
      </c>
      <c r="T30">
        <v>516</v>
      </c>
      <c r="U30">
        <v>3119</v>
      </c>
      <c r="V30" t="s">
        <v>300</v>
      </c>
      <c r="W30">
        <v>504.82299999999998</v>
      </c>
      <c r="X30">
        <v>276.25099999999998</v>
      </c>
      <c r="Y30">
        <v>1.827</v>
      </c>
      <c r="Z30">
        <v>20.052</v>
      </c>
      <c r="AA30">
        <v>23.113596000000001</v>
      </c>
      <c r="AB30">
        <v>0.34137899999999999</v>
      </c>
      <c r="AC30">
        <v>7.4510940000000003</v>
      </c>
      <c r="AD30" s="1">
        <v>140</v>
      </c>
      <c r="AE30">
        <v>0</v>
      </c>
      <c r="AF30">
        <v>193</v>
      </c>
      <c r="AG30">
        <v>81</v>
      </c>
      <c r="AH30">
        <v>21.840954</v>
      </c>
      <c r="AI30">
        <v>1099.9000000000001</v>
      </c>
      <c r="AJ30">
        <v>0</v>
      </c>
      <c r="AK30">
        <v>7</v>
      </c>
      <c r="AL30">
        <v>1227</v>
      </c>
      <c r="AM30" t="s">
        <v>301</v>
      </c>
      <c r="AN30" t="s">
        <v>694</v>
      </c>
      <c r="AO30">
        <v>504.82299999999998</v>
      </c>
      <c r="AR30" t="s">
        <v>116</v>
      </c>
      <c r="AS30" t="s">
        <v>121</v>
      </c>
      <c r="AT30" t="s">
        <v>255</v>
      </c>
      <c r="AU30" t="s">
        <v>300</v>
      </c>
      <c r="AV30" t="s">
        <v>48</v>
      </c>
      <c r="AW30">
        <v>1</v>
      </c>
      <c r="BB30">
        <v>0.91349999999999998</v>
      </c>
      <c r="BC30" t="s">
        <v>67</v>
      </c>
      <c r="BF30" t="s">
        <v>116</v>
      </c>
      <c r="BG30" t="s">
        <v>121</v>
      </c>
      <c r="BH30" t="s">
        <v>300</v>
      </c>
      <c r="BI30">
        <v>3119</v>
      </c>
      <c r="BJ30">
        <v>1</v>
      </c>
      <c r="BK30" t="s">
        <v>255</v>
      </c>
      <c r="BL30" t="s">
        <v>174</v>
      </c>
      <c r="BM30">
        <v>0.91349999999999998</v>
      </c>
      <c r="BN30" t="s">
        <v>67</v>
      </c>
      <c r="BO30" t="s">
        <v>175</v>
      </c>
      <c r="BP30">
        <v>504.82299999999998</v>
      </c>
    </row>
    <row r="31" spans="1:68" ht="16.5" x14ac:dyDescent="0.25">
      <c r="A31" s="125" t="str">
        <f t="shared" si="0"/>
        <v>선진여객</v>
      </c>
      <c r="B31" s="126" t="str">
        <f t="shared" si="17"/>
        <v>김도윤</v>
      </c>
      <c r="C31" s="127" t="str">
        <f t="shared" si="1"/>
        <v>F</v>
      </c>
      <c r="D31" s="128">
        <f t="shared" si="2"/>
        <v>0.79700345109137982</v>
      </c>
      <c r="E31" s="129">
        <f t="shared" si="3"/>
        <v>3253</v>
      </c>
      <c r="F31" s="130" t="str">
        <f t="shared" si="4"/>
        <v>예비</v>
      </c>
      <c r="G31" s="131" t="str">
        <f t="shared" si="5"/>
        <v>78바1167</v>
      </c>
      <c r="H31" s="132">
        <f t="shared" si="6"/>
        <v>6</v>
      </c>
      <c r="I31" s="133">
        <f t="shared" si="7"/>
        <v>1066.4899999999998</v>
      </c>
      <c r="J31" s="134">
        <f t="shared" si="8"/>
        <v>1.4328721262933577E-2</v>
      </c>
      <c r="K31" s="134">
        <f t="shared" si="9"/>
        <v>0.35502429312501516</v>
      </c>
      <c r="L31" s="134">
        <f t="shared" si="10"/>
        <v>0.22503727179814162</v>
      </c>
      <c r="M31" s="135">
        <f t="shared" si="11"/>
        <v>13.364000000000001</v>
      </c>
      <c r="N31" s="136">
        <f t="shared" si="12"/>
        <v>0</v>
      </c>
      <c r="O31" s="136">
        <f t="shared" si="13"/>
        <v>36.091740530678415</v>
      </c>
      <c r="P31" s="218">
        <f t="shared" si="14"/>
        <v>0</v>
      </c>
      <c r="Q31" s="219">
        <f t="shared" si="15"/>
        <v>0</v>
      </c>
      <c r="R31" s="219">
        <f t="shared" si="16"/>
        <v>417</v>
      </c>
      <c r="T31">
        <v>516</v>
      </c>
      <c r="U31">
        <v>3253</v>
      </c>
      <c r="V31" t="s">
        <v>302</v>
      </c>
      <c r="W31">
        <v>1155.3889999999999</v>
      </c>
      <c r="X31">
        <v>567.04200000000003</v>
      </c>
      <c r="Y31">
        <v>2.0379999999999998</v>
      </c>
      <c r="Z31">
        <v>13.364000000000001</v>
      </c>
      <c r="AA31">
        <v>68.431089</v>
      </c>
      <c r="AB31">
        <v>0.98053000000000001</v>
      </c>
      <c r="AC31">
        <v>24.294699000000001</v>
      </c>
      <c r="AD31" s="1">
        <v>240</v>
      </c>
      <c r="AE31">
        <v>0</v>
      </c>
      <c r="AF31">
        <v>417</v>
      </c>
      <c r="AG31">
        <v>85</v>
      </c>
      <c r="AH31">
        <v>16.883977000000002</v>
      </c>
      <c r="AI31">
        <v>2102.1999999999998</v>
      </c>
      <c r="AJ31">
        <v>1.8</v>
      </c>
      <c r="AK31">
        <v>0</v>
      </c>
      <c r="AL31">
        <v>0</v>
      </c>
      <c r="AM31" t="s">
        <v>303</v>
      </c>
      <c r="AN31" t="s">
        <v>695</v>
      </c>
      <c r="AO31">
        <v>262.601</v>
      </c>
      <c r="AR31" t="s">
        <v>116</v>
      </c>
      <c r="AS31" t="s">
        <v>89</v>
      </c>
      <c r="AT31" t="s">
        <v>279</v>
      </c>
      <c r="AU31" t="s">
        <v>302</v>
      </c>
      <c r="AV31" t="s">
        <v>48</v>
      </c>
      <c r="AW31">
        <v>6</v>
      </c>
      <c r="BB31">
        <v>0.79700345109137982</v>
      </c>
      <c r="BC31" t="s">
        <v>69</v>
      </c>
      <c r="BF31" t="s">
        <v>116</v>
      </c>
      <c r="BG31" t="s">
        <v>89</v>
      </c>
      <c r="BH31" t="s">
        <v>302</v>
      </c>
      <c r="BI31">
        <v>3253</v>
      </c>
      <c r="BJ31">
        <v>6</v>
      </c>
      <c r="BK31" t="s">
        <v>279</v>
      </c>
      <c r="BL31" t="s">
        <v>225</v>
      </c>
      <c r="BM31">
        <v>0.79700345109137982</v>
      </c>
      <c r="BN31" t="s">
        <v>69</v>
      </c>
      <c r="BO31" t="s">
        <v>186</v>
      </c>
      <c r="BP31">
        <v>1066.4899999999998</v>
      </c>
    </row>
    <row r="32" spans="1:68" ht="16.5" x14ac:dyDescent="0.25">
      <c r="A32" s="108" t="str">
        <f t="shared" si="0"/>
        <v>선진여객</v>
      </c>
      <c r="B32" s="109" t="str">
        <f t="shared" si="17"/>
        <v>김동건</v>
      </c>
      <c r="C32" s="110" t="str">
        <f t="shared" si="1"/>
        <v>C</v>
      </c>
      <c r="D32" s="111">
        <f t="shared" si="2"/>
        <v>0.88153846153846138</v>
      </c>
      <c r="E32" s="112">
        <f t="shared" si="3"/>
        <v>6117</v>
      </c>
      <c r="F32" s="113" t="str">
        <f t="shared" si="4"/>
        <v>80</v>
      </c>
      <c r="G32" s="114" t="str">
        <f t="shared" si="5"/>
        <v>78바1152</v>
      </c>
      <c r="H32" s="115">
        <f t="shared" si="6"/>
        <v>1</v>
      </c>
      <c r="I32" s="116">
        <f t="shared" si="7"/>
        <v>2122.7739999999999</v>
      </c>
      <c r="J32" s="117">
        <f t="shared" si="8"/>
        <v>2.9037930473461509E-3</v>
      </c>
      <c r="K32" s="117">
        <f t="shared" si="9"/>
        <v>0.34093555045092949</v>
      </c>
      <c r="L32" s="117">
        <f t="shared" si="10"/>
        <v>0.13425828656277117</v>
      </c>
      <c r="M32" s="118">
        <f t="shared" si="11"/>
        <v>11.967000000000001</v>
      </c>
      <c r="N32" s="119">
        <f t="shared" si="12"/>
        <v>0.47108170723779358</v>
      </c>
      <c r="O32" s="119">
        <f t="shared" si="13"/>
        <v>15.687020851018527</v>
      </c>
      <c r="P32" s="220">
        <f t="shared" si="14"/>
        <v>0</v>
      </c>
      <c r="Q32" s="221">
        <f t="shared" si="15"/>
        <v>10</v>
      </c>
      <c r="R32" s="221">
        <f t="shared" si="16"/>
        <v>333</v>
      </c>
      <c r="T32">
        <v>516</v>
      </c>
      <c r="U32">
        <v>6117</v>
      </c>
      <c r="V32" t="s">
        <v>304</v>
      </c>
      <c r="W32">
        <v>2122.7739999999999</v>
      </c>
      <c r="X32">
        <v>926.18899999999996</v>
      </c>
      <c r="Y32">
        <v>2.2919999999999998</v>
      </c>
      <c r="Z32">
        <v>11.967000000000001</v>
      </c>
      <c r="AA32">
        <v>142.898269</v>
      </c>
      <c r="AB32">
        <v>0.41494700000000001</v>
      </c>
      <c r="AC32">
        <v>48.719099999999997</v>
      </c>
      <c r="AD32" s="1">
        <v>285</v>
      </c>
      <c r="AE32">
        <v>10</v>
      </c>
      <c r="AF32">
        <v>333</v>
      </c>
      <c r="AG32">
        <v>65</v>
      </c>
      <c r="AH32">
        <v>14.855141</v>
      </c>
      <c r="AI32">
        <v>4.4000000000000004</v>
      </c>
      <c r="AJ32">
        <v>0</v>
      </c>
      <c r="AK32">
        <v>0</v>
      </c>
      <c r="AL32">
        <v>0</v>
      </c>
      <c r="AM32" t="s">
        <v>305</v>
      </c>
      <c r="AN32" t="s">
        <v>696</v>
      </c>
      <c r="AO32">
        <v>2122.7739999999999</v>
      </c>
      <c r="AR32" t="s">
        <v>116</v>
      </c>
      <c r="AS32" t="s">
        <v>120</v>
      </c>
      <c r="AT32" t="s">
        <v>241</v>
      </c>
      <c r="AU32" t="s">
        <v>304</v>
      </c>
      <c r="AV32" t="s">
        <v>48</v>
      </c>
      <c r="AW32">
        <v>1</v>
      </c>
      <c r="BB32">
        <v>0.88153846153846138</v>
      </c>
      <c r="BC32" t="s">
        <v>68</v>
      </c>
      <c r="BF32" t="s">
        <v>116</v>
      </c>
      <c r="BG32" t="s">
        <v>120</v>
      </c>
      <c r="BH32" t="s">
        <v>304</v>
      </c>
      <c r="BI32">
        <v>6117</v>
      </c>
      <c r="BJ32">
        <v>1</v>
      </c>
      <c r="BK32" t="s">
        <v>241</v>
      </c>
      <c r="BL32" t="s">
        <v>174</v>
      </c>
      <c r="BM32">
        <v>0.88153846153846138</v>
      </c>
      <c r="BN32" t="s">
        <v>68</v>
      </c>
      <c r="BO32" t="s">
        <v>176</v>
      </c>
      <c r="BP32">
        <v>2122.7739999999999</v>
      </c>
    </row>
    <row r="33" spans="1:68" ht="16.5" x14ac:dyDescent="0.25">
      <c r="A33" s="125" t="str">
        <f t="shared" si="0"/>
        <v>선진여객</v>
      </c>
      <c r="B33" s="126" t="str">
        <f t="shared" si="17"/>
        <v>김동우</v>
      </c>
      <c r="C33" s="127" t="str">
        <f t="shared" si="1"/>
        <v>D</v>
      </c>
      <c r="D33" s="128">
        <f t="shared" si="2"/>
        <v>0.83065206727188101</v>
      </c>
      <c r="E33" s="129">
        <f t="shared" si="3"/>
        <v>4202</v>
      </c>
      <c r="F33" s="130" t="str">
        <f t="shared" si="4"/>
        <v>80</v>
      </c>
      <c r="G33" s="131" t="str">
        <f t="shared" si="5"/>
        <v>78바1146</v>
      </c>
      <c r="H33" s="132">
        <f t="shared" si="6"/>
        <v>12</v>
      </c>
      <c r="I33" s="133">
        <f t="shared" si="7"/>
        <v>1957.1849999999999</v>
      </c>
      <c r="J33" s="134">
        <f t="shared" si="8"/>
        <v>1.004839704625737E-2</v>
      </c>
      <c r="K33" s="134">
        <f t="shared" si="9"/>
        <v>0.36702191190230982</v>
      </c>
      <c r="L33" s="134">
        <f t="shared" si="10"/>
        <v>0.21868142255331</v>
      </c>
      <c r="M33" s="135">
        <f t="shared" si="11"/>
        <v>14.592000000000001</v>
      </c>
      <c r="N33" s="136">
        <f t="shared" si="12"/>
        <v>5.1093790316193925E-2</v>
      </c>
      <c r="O33" s="136">
        <f t="shared" si="13"/>
        <v>25.444707577464573</v>
      </c>
      <c r="P33" s="218">
        <f t="shared" si="14"/>
        <v>0</v>
      </c>
      <c r="Q33" s="219">
        <f t="shared" si="15"/>
        <v>1</v>
      </c>
      <c r="R33" s="219">
        <f t="shared" si="16"/>
        <v>498</v>
      </c>
      <c r="T33">
        <v>516</v>
      </c>
      <c r="U33">
        <v>4202</v>
      </c>
      <c r="V33" t="s">
        <v>306</v>
      </c>
      <c r="W33">
        <v>1957.1849999999999</v>
      </c>
      <c r="X33">
        <v>907.40499999999997</v>
      </c>
      <c r="Y33">
        <v>2.157</v>
      </c>
      <c r="Z33">
        <v>14.592000000000001</v>
      </c>
      <c r="AA33">
        <v>122.15580199999999</v>
      </c>
      <c r="AB33">
        <v>1.2274700000000001</v>
      </c>
      <c r="AC33">
        <v>44.833855999999997</v>
      </c>
      <c r="AD33" s="1">
        <v>428</v>
      </c>
      <c r="AE33">
        <v>1</v>
      </c>
      <c r="AF33">
        <v>498</v>
      </c>
      <c r="AG33">
        <v>75</v>
      </c>
      <c r="AH33">
        <v>16.022037999999998</v>
      </c>
      <c r="AI33">
        <v>832</v>
      </c>
      <c r="AJ33">
        <v>0</v>
      </c>
      <c r="AK33">
        <v>0</v>
      </c>
      <c r="AL33">
        <v>0</v>
      </c>
      <c r="AM33" t="s">
        <v>307</v>
      </c>
      <c r="AN33" t="s">
        <v>697</v>
      </c>
      <c r="AO33">
        <v>346.19400000000002</v>
      </c>
      <c r="AR33" t="s">
        <v>116</v>
      </c>
      <c r="AS33" t="s">
        <v>120</v>
      </c>
      <c r="AT33" t="s">
        <v>236</v>
      </c>
      <c r="AU33" t="s">
        <v>306</v>
      </c>
      <c r="AV33" t="s">
        <v>48</v>
      </c>
      <c r="AW33">
        <v>12</v>
      </c>
      <c r="BB33">
        <v>0.83065206727188101</v>
      </c>
      <c r="BC33" t="s">
        <v>66</v>
      </c>
      <c r="BF33" t="s">
        <v>116</v>
      </c>
      <c r="BG33" t="s">
        <v>120</v>
      </c>
      <c r="BH33" t="s">
        <v>306</v>
      </c>
      <c r="BI33">
        <v>4202</v>
      </c>
      <c r="BJ33">
        <v>12</v>
      </c>
      <c r="BK33" t="s">
        <v>236</v>
      </c>
      <c r="BL33" t="s">
        <v>229</v>
      </c>
      <c r="BM33">
        <v>0.83065206727188101</v>
      </c>
      <c r="BN33" t="s">
        <v>66</v>
      </c>
      <c r="BO33" t="s">
        <v>177</v>
      </c>
      <c r="BP33">
        <v>1957.1849999999999</v>
      </c>
    </row>
    <row r="34" spans="1:68" ht="16.5" x14ac:dyDescent="0.25">
      <c r="A34" s="108" t="str">
        <f t="shared" si="0"/>
        <v>선진여객</v>
      </c>
      <c r="B34" s="109" t="str">
        <f t="shared" si="17"/>
        <v>김동일</v>
      </c>
      <c r="C34" s="110" t="str">
        <f t="shared" si="1"/>
        <v>C</v>
      </c>
      <c r="D34" s="111">
        <f t="shared" si="2"/>
        <v>0.85807692307692296</v>
      </c>
      <c r="E34" s="112">
        <f t="shared" si="3"/>
        <v>6010</v>
      </c>
      <c r="F34" s="113" t="str">
        <f t="shared" si="4"/>
        <v>80</v>
      </c>
      <c r="G34" s="114" t="str">
        <f t="shared" si="5"/>
        <v>78바1146</v>
      </c>
      <c r="H34" s="115">
        <f t="shared" si="6"/>
        <v>1</v>
      </c>
      <c r="I34" s="116">
        <f t="shared" si="7"/>
        <v>2444.3910000000001</v>
      </c>
      <c r="J34" s="117">
        <f t="shared" si="8"/>
        <v>7.5904508208645303E-3</v>
      </c>
      <c r="K34" s="117">
        <f t="shared" si="9"/>
        <v>0.36176779783087265</v>
      </c>
      <c r="L34" s="117">
        <f t="shared" si="10"/>
        <v>0.15463974462350744</v>
      </c>
      <c r="M34" s="118">
        <f t="shared" si="11"/>
        <v>12.755000000000001</v>
      </c>
      <c r="N34" s="119">
        <f t="shared" si="12"/>
        <v>0.12272995605040274</v>
      </c>
      <c r="O34" s="119">
        <f t="shared" si="13"/>
        <v>14.441224828597388</v>
      </c>
      <c r="P34" s="220">
        <f t="shared" si="14"/>
        <v>5</v>
      </c>
      <c r="Q34" s="221">
        <f t="shared" si="15"/>
        <v>3</v>
      </c>
      <c r="R34" s="221">
        <f t="shared" si="16"/>
        <v>353</v>
      </c>
      <c r="T34">
        <v>516</v>
      </c>
      <c r="U34">
        <v>6010</v>
      </c>
      <c r="V34" t="s">
        <v>308</v>
      </c>
      <c r="W34">
        <v>2444.3910000000001</v>
      </c>
      <c r="X34">
        <v>1095.807</v>
      </c>
      <c r="Y34">
        <v>2.2309999999999999</v>
      </c>
      <c r="Z34">
        <v>12.755000000000001</v>
      </c>
      <c r="AA34">
        <v>158.345799</v>
      </c>
      <c r="AB34">
        <v>1.201916</v>
      </c>
      <c r="AC34">
        <v>57.284410999999999</v>
      </c>
      <c r="AD34" s="1">
        <v>378</v>
      </c>
      <c r="AE34">
        <v>3</v>
      </c>
      <c r="AF34">
        <v>353</v>
      </c>
      <c r="AG34">
        <v>83</v>
      </c>
      <c r="AH34">
        <v>15.437042999999999</v>
      </c>
      <c r="AI34">
        <v>579.6</v>
      </c>
      <c r="AJ34">
        <v>23.1</v>
      </c>
      <c r="AK34">
        <v>5</v>
      </c>
      <c r="AL34">
        <v>1014</v>
      </c>
      <c r="AM34" t="s">
        <v>309</v>
      </c>
      <c r="AN34" t="s">
        <v>698</v>
      </c>
      <c r="AO34">
        <v>2444.3910000000001</v>
      </c>
      <c r="AR34" t="s">
        <v>116</v>
      </c>
      <c r="AS34" t="s">
        <v>120</v>
      </c>
      <c r="AT34" t="s">
        <v>236</v>
      </c>
      <c r="AU34" t="s">
        <v>308</v>
      </c>
      <c r="AV34" t="s">
        <v>48</v>
      </c>
      <c r="AW34">
        <v>1</v>
      </c>
      <c r="BB34">
        <v>0.85807692307692296</v>
      </c>
      <c r="BC34" t="s">
        <v>68</v>
      </c>
      <c r="BF34" t="s">
        <v>116</v>
      </c>
      <c r="BG34" t="s">
        <v>120</v>
      </c>
      <c r="BH34" t="s">
        <v>308</v>
      </c>
      <c r="BI34">
        <v>6010</v>
      </c>
      <c r="BJ34">
        <v>1</v>
      </c>
      <c r="BK34" t="s">
        <v>236</v>
      </c>
      <c r="BL34" t="s">
        <v>174</v>
      </c>
      <c r="BM34">
        <v>0.85807692307692296</v>
      </c>
      <c r="BN34" t="s">
        <v>68</v>
      </c>
      <c r="BO34" t="s">
        <v>176</v>
      </c>
      <c r="BP34">
        <v>2444.3910000000001</v>
      </c>
    </row>
    <row r="35" spans="1:68" ht="16.5" x14ac:dyDescent="0.25">
      <c r="A35" s="125" t="str">
        <f t="shared" si="0"/>
        <v>선진여객</v>
      </c>
      <c r="B35" s="126" t="str">
        <f t="shared" si="17"/>
        <v>김동희</v>
      </c>
      <c r="C35" s="127" t="str">
        <f t="shared" si="1"/>
        <v>F</v>
      </c>
      <c r="D35" s="128">
        <f t="shared" si="2"/>
        <v>0.73875000000000002</v>
      </c>
      <c r="E35" s="129">
        <f t="shared" si="3"/>
        <v>4536</v>
      </c>
      <c r="F35" s="130" t="str">
        <f t="shared" si="4"/>
        <v>87</v>
      </c>
      <c r="G35" s="131" t="str">
        <f t="shared" si="5"/>
        <v>73아1418</v>
      </c>
      <c r="H35" s="132">
        <f t="shared" si="6"/>
        <v>1</v>
      </c>
      <c r="I35" s="133">
        <f t="shared" si="7"/>
        <v>1997.412</v>
      </c>
      <c r="J35" s="134">
        <f t="shared" si="8"/>
        <v>1.5031565049916594E-2</v>
      </c>
      <c r="K35" s="134">
        <f t="shared" si="9"/>
        <v>0.33275235341285631</v>
      </c>
      <c r="L35" s="134">
        <f t="shared" si="10"/>
        <v>7.8601710613533909E-2</v>
      </c>
      <c r="M35" s="135">
        <f t="shared" si="11"/>
        <v>12.708</v>
      </c>
      <c r="N35" s="136">
        <f t="shared" si="12"/>
        <v>5.0064783830276377E-2</v>
      </c>
      <c r="O35" s="136">
        <f t="shared" si="13"/>
        <v>3.6547292196101755</v>
      </c>
      <c r="P35" s="218">
        <f t="shared" si="14"/>
        <v>0</v>
      </c>
      <c r="Q35" s="219">
        <f t="shared" si="15"/>
        <v>1</v>
      </c>
      <c r="R35" s="219">
        <f t="shared" si="16"/>
        <v>73</v>
      </c>
      <c r="T35">
        <v>516</v>
      </c>
      <c r="U35">
        <v>4536</v>
      </c>
      <c r="V35" t="s">
        <v>310</v>
      </c>
      <c r="W35">
        <v>1997.412</v>
      </c>
      <c r="X35">
        <v>1126.519</v>
      </c>
      <c r="Y35">
        <v>1.7729999999999999</v>
      </c>
      <c r="Z35">
        <v>12.708</v>
      </c>
      <c r="AA35">
        <v>134.06774300000001</v>
      </c>
      <c r="AB35">
        <v>2.0152480000000002</v>
      </c>
      <c r="AC35">
        <v>44.611356999999998</v>
      </c>
      <c r="AD35" s="1">
        <v>157</v>
      </c>
      <c r="AE35">
        <v>1</v>
      </c>
      <c r="AF35">
        <v>73</v>
      </c>
      <c r="AG35">
        <v>82</v>
      </c>
      <c r="AH35">
        <v>14.898527</v>
      </c>
      <c r="AI35">
        <v>373.4</v>
      </c>
      <c r="AJ35">
        <v>0</v>
      </c>
      <c r="AK35">
        <v>0</v>
      </c>
      <c r="AL35">
        <v>0</v>
      </c>
      <c r="AM35" t="s">
        <v>311</v>
      </c>
      <c r="AN35" t="s">
        <v>699</v>
      </c>
      <c r="AO35">
        <v>1997.412</v>
      </c>
      <c r="AR35" t="s">
        <v>116</v>
      </c>
      <c r="AS35" t="s">
        <v>121</v>
      </c>
      <c r="AT35" t="s">
        <v>260</v>
      </c>
      <c r="AU35" t="s">
        <v>310</v>
      </c>
      <c r="AV35" t="s">
        <v>48</v>
      </c>
      <c r="AW35">
        <v>1</v>
      </c>
      <c r="BB35">
        <v>0.73875000000000002</v>
      </c>
      <c r="BC35" t="s">
        <v>69</v>
      </c>
      <c r="BF35" t="s">
        <v>116</v>
      </c>
      <c r="BG35" t="s">
        <v>121</v>
      </c>
      <c r="BH35" t="s">
        <v>310</v>
      </c>
      <c r="BI35">
        <v>4536</v>
      </c>
      <c r="BJ35">
        <v>1</v>
      </c>
      <c r="BK35" t="s">
        <v>260</v>
      </c>
      <c r="BL35" t="s">
        <v>174</v>
      </c>
      <c r="BM35">
        <v>0.73875000000000002</v>
      </c>
      <c r="BN35" t="s">
        <v>69</v>
      </c>
      <c r="BO35" t="s">
        <v>186</v>
      </c>
      <c r="BP35">
        <v>1997.412</v>
      </c>
    </row>
    <row r="36" spans="1:68" ht="16.5" x14ac:dyDescent="0.25">
      <c r="A36" s="108" t="str">
        <f t="shared" si="0"/>
        <v>선진여객</v>
      </c>
      <c r="B36" s="109" t="str">
        <f t="shared" si="17"/>
        <v>김명중</v>
      </c>
      <c r="C36" s="110" t="str">
        <f t="shared" si="1"/>
        <v>F</v>
      </c>
      <c r="D36" s="111">
        <f t="shared" si="2"/>
        <v>0.69038461538461537</v>
      </c>
      <c r="E36" s="112">
        <f t="shared" si="3"/>
        <v>9675</v>
      </c>
      <c r="F36" s="113" t="str">
        <f t="shared" si="4"/>
        <v>72</v>
      </c>
      <c r="G36" s="114" t="str">
        <f t="shared" si="5"/>
        <v>78바1180</v>
      </c>
      <c r="H36" s="115">
        <f t="shared" si="6"/>
        <v>1</v>
      </c>
      <c r="I36" s="116">
        <f t="shared" si="7"/>
        <v>2516.0949999999998</v>
      </c>
      <c r="J36" s="117">
        <f t="shared" si="8"/>
        <v>2.4443371539994291E-2</v>
      </c>
      <c r="K36" s="117">
        <f t="shared" si="9"/>
        <v>0.36476550250606177</v>
      </c>
      <c r="L36" s="117">
        <f t="shared" si="10"/>
        <v>0.16414324578364492</v>
      </c>
      <c r="M36" s="118">
        <f t="shared" si="11"/>
        <v>16.501999999999999</v>
      </c>
      <c r="N36" s="119">
        <f t="shared" si="12"/>
        <v>0.198720636541943</v>
      </c>
      <c r="O36" s="119">
        <f t="shared" si="13"/>
        <v>11.327076282890751</v>
      </c>
      <c r="P36" s="220">
        <f t="shared" si="14"/>
        <v>31</v>
      </c>
      <c r="Q36" s="221">
        <f t="shared" si="15"/>
        <v>5</v>
      </c>
      <c r="R36" s="221">
        <f t="shared" si="16"/>
        <v>285</v>
      </c>
      <c r="T36">
        <v>516</v>
      </c>
      <c r="U36">
        <v>9675</v>
      </c>
      <c r="V36" t="s">
        <v>312</v>
      </c>
      <c r="W36">
        <v>2516.0949999999998</v>
      </c>
      <c r="X36">
        <v>1401.6610000000001</v>
      </c>
      <c r="Y36">
        <v>1.7949999999999999</v>
      </c>
      <c r="Z36">
        <v>16.501999999999999</v>
      </c>
      <c r="AA36">
        <v>140.584125</v>
      </c>
      <c r="AB36">
        <v>3.43635</v>
      </c>
      <c r="AC36">
        <v>51.280239000000002</v>
      </c>
      <c r="AD36" s="1">
        <v>413</v>
      </c>
      <c r="AE36">
        <v>5</v>
      </c>
      <c r="AF36">
        <v>285</v>
      </c>
      <c r="AG36">
        <v>80</v>
      </c>
      <c r="AH36">
        <v>17.897432999999999</v>
      </c>
      <c r="AI36">
        <v>4380.6000000000004</v>
      </c>
      <c r="AJ36">
        <v>0</v>
      </c>
      <c r="AK36">
        <v>31</v>
      </c>
      <c r="AL36">
        <v>7088</v>
      </c>
      <c r="AM36" t="s">
        <v>313</v>
      </c>
      <c r="AN36" t="s">
        <v>700</v>
      </c>
      <c r="AO36">
        <v>2516.0949999999998</v>
      </c>
      <c r="AR36" t="s">
        <v>116</v>
      </c>
      <c r="AS36" t="s">
        <v>119</v>
      </c>
      <c r="AT36" t="s">
        <v>220</v>
      </c>
      <c r="AU36" t="s">
        <v>312</v>
      </c>
      <c r="AV36" t="s">
        <v>48</v>
      </c>
      <c r="AW36">
        <v>1</v>
      </c>
      <c r="BB36">
        <v>0.69038461538461537</v>
      </c>
      <c r="BC36" t="s">
        <v>69</v>
      </c>
      <c r="BF36" t="s">
        <v>116</v>
      </c>
      <c r="BG36" t="s">
        <v>119</v>
      </c>
      <c r="BH36" t="s">
        <v>312</v>
      </c>
      <c r="BI36">
        <v>9675</v>
      </c>
      <c r="BJ36">
        <v>1</v>
      </c>
      <c r="BK36" t="s">
        <v>220</v>
      </c>
      <c r="BL36" t="s">
        <v>174</v>
      </c>
      <c r="BM36">
        <v>0.69038461538461537</v>
      </c>
      <c r="BN36" t="s">
        <v>69</v>
      </c>
      <c r="BO36" t="s">
        <v>186</v>
      </c>
      <c r="BP36">
        <v>2516.0949999999998</v>
      </c>
    </row>
    <row r="37" spans="1:68" ht="16.5" x14ac:dyDescent="0.25">
      <c r="A37" s="125" t="str">
        <f t="shared" ref="A37:A68" si="18">BF37</f>
        <v>선진여객</v>
      </c>
      <c r="B37" s="126" t="str">
        <f t="shared" si="17"/>
        <v>김복기</v>
      </c>
      <c r="C37" s="127" t="str">
        <f t="shared" ref="C37:C68" si="19">BN37</f>
        <v>F</v>
      </c>
      <c r="D37" s="128">
        <f t="shared" ref="D37:D68" si="20">BM37</f>
        <v>0.72347638823377003</v>
      </c>
      <c r="E37" s="129">
        <f t="shared" ref="E37:E68" si="21">U37</f>
        <v>4889</v>
      </c>
      <c r="F37" s="130" t="str">
        <f t="shared" ref="F37:F68" si="22">BG37</f>
        <v>87</v>
      </c>
      <c r="G37" s="131" t="str">
        <f t="shared" ref="G37:G68" si="23">BK37</f>
        <v>73아1419</v>
      </c>
      <c r="H37" s="132">
        <f t="shared" ref="H37:H68" si="24">BJ37</f>
        <v>3</v>
      </c>
      <c r="I37" s="133">
        <f t="shared" ref="I37:I68" si="25">BP37</f>
        <v>1758.1789999999999</v>
      </c>
      <c r="J37" s="134">
        <f t="shared" ref="J37:J68" si="26">AB37/AA37</f>
        <v>2.0560901842416601E-2</v>
      </c>
      <c r="K37" s="134">
        <f t="shared" ref="K37:K68" si="27">AC37/AA37</f>
        <v>0.3634738315008515</v>
      </c>
      <c r="L37" s="134">
        <f t="shared" ref="L37:L68" si="28">AD37/I37</f>
        <v>0.17063109046348524</v>
      </c>
      <c r="M37" s="135">
        <f t="shared" ref="M37:M68" si="29">Z37</f>
        <v>14.641999999999999</v>
      </c>
      <c r="N37" s="136">
        <f t="shared" ref="N37:N68" si="30">AE37*100/W37</f>
        <v>0</v>
      </c>
      <c r="O37" s="136">
        <f t="shared" ref="O37:O68" si="31">AF37*100/W37</f>
        <v>42.714649646025798</v>
      </c>
      <c r="P37" s="218">
        <f t="shared" ref="P37:P68" si="32">AK37</f>
        <v>17</v>
      </c>
      <c r="Q37" s="219">
        <f t="shared" ref="Q37:Q68" si="33">AE37</f>
        <v>0</v>
      </c>
      <c r="R37" s="219">
        <f t="shared" ref="R37:R68" si="34">AF37</f>
        <v>751</v>
      </c>
      <c r="T37">
        <v>516</v>
      </c>
      <c r="U37">
        <v>4889</v>
      </c>
      <c r="V37" t="s">
        <v>314</v>
      </c>
      <c r="W37">
        <v>1758.1790000000001</v>
      </c>
      <c r="X37">
        <v>1016.09</v>
      </c>
      <c r="Y37">
        <v>1.73</v>
      </c>
      <c r="Z37">
        <v>14.641999999999999</v>
      </c>
      <c r="AA37">
        <v>115.05025500000001</v>
      </c>
      <c r="AB37">
        <v>2.3655369999999998</v>
      </c>
      <c r="AC37">
        <v>41.817757</v>
      </c>
      <c r="AD37" s="1">
        <v>300</v>
      </c>
      <c r="AE37">
        <v>0</v>
      </c>
      <c r="AF37">
        <v>751</v>
      </c>
      <c r="AG37">
        <v>83</v>
      </c>
      <c r="AH37">
        <v>15.281834</v>
      </c>
      <c r="AI37">
        <v>1429</v>
      </c>
      <c r="AJ37">
        <v>8.5</v>
      </c>
      <c r="AK37">
        <v>17</v>
      </c>
      <c r="AL37">
        <v>3043</v>
      </c>
      <c r="AM37" t="s">
        <v>315</v>
      </c>
      <c r="AN37" t="s">
        <v>701</v>
      </c>
      <c r="AO37">
        <v>1587.5909999999999</v>
      </c>
      <c r="AR37" t="s">
        <v>116</v>
      </c>
      <c r="AS37" t="s">
        <v>121</v>
      </c>
      <c r="AT37" t="s">
        <v>261</v>
      </c>
      <c r="AU37" t="s">
        <v>314</v>
      </c>
      <c r="AV37" t="s">
        <v>48</v>
      </c>
      <c r="AW37">
        <v>3</v>
      </c>
      <c r="BB37">
        <v>0.72347638823377003</v>
      </c>
      <c r="BC37" t="s">
        <v>69</v>
      </c>
      <c r="BF37" t="s">
        <v>116</v>
      </c>
      <c r="BG37" t="s">
        <v>121</v>
      </c>
      <c r="BH37" t="s">
        <v>314</v>
      </c>
      <c r="BI37">
        <v>4889</v>
      </c>
      <c r="BJ37">
        <v>3</v>
      </c>
      <c r="BK37" t="s">
        <v>261</v>
      </c>
      <c r="BL37" t="s">
        <v>266</v>
      </c>
      <c r="BM37">
        <v>0.72347638823377003</v>
      </c>
      <c r="BN37" t="s">
        <v>69</v>
      </c>
      <c r="BO37" t="s">
        <v>186</v>
      </c>
      <c r="BP37">
        <v>1758.1789999999999</v>
      </c>
    </row>
    <row r="38" spans="1:68" ht="16.5" x14ac:dyDescent="0.25">
      <c r="A38" s="108" t="str">
        <f t="shared" si="18"/>
        <v>선진여객</v>
      </c>
      <c r="B38" s="109" t="str">
        <f t="shared" si="17"/>
        <v>김석진</v>
      </c>
      <c r="C38" s="110" t="str">
        <f t="shared" si="19"/>
        <v>D</v>
      </c>
      <c r="D38" s="111">
        <f t="shared" si="20"/>
        <v>0.8388461538461538</v>
      </c>
      <c r="E38" s="112">
        <f t="shared" si="21"/>
        <v>6915</v>
      </c>
      <c r="F38" s="113" t="str">
        <f t="shared" si="22"/>
        <v>80</v>
      </c>
      <c r="G38" s="114" t="str">
        <f t="shared" si="23"/>
        <v>73아1437</v>
      </c>
      <c r="H38" s="115">
        <f t="shared" si="24"/>
        <v>1</v>
      </c>
      <c r="I38" s="116">
        <f t="shared" si="25"/>
        <v>1348.135</v>
      </c>
      <c r="J38" s="117">
        <f t="shared" si="26"/>
        <v>2.5053363643464662E-2</v>
      </c>
      <c r="K38" s="117">
        <f t="shared" si="27"/>
        <v>0.35151048115069716</v>
      </c>
      <c r="L38" s="117">
        <f t="shared" si="28"/>
        <v>0.23143082851494842</v>
      </c>
      <c r="M38" s="118">
        <f t="shared" si="29"/>
        <v>14.137</v>
      </c>
      <c r="N38" s="119">
        <f t="shared" si="30"/>
        <v>0</v>
      </c>
      <c r="O38" s="119">
        <f t="shared" si="31"/>
        <v>11.052305592540806</v>
      </c>
      <c r="P38" s="220">
        <f t="shared" si="32"/>
        <v>4</v>
      </c>
      <c r="Q38" s="221">
        <f t="shared" si="33"/>
        <v>0</v>
      </c>
      <c r="R38" s="221">
        <f t="shared" si="34"/>
        <v>149</v>
      </c>
      <c r="T38">
        <v>516</v>
      </c>
      <c r="U38">
        <v>6915</v>
      </c>
      <c r="V38" t="s">
        <v>316</v>
      </c>
      <c r="W38">
        <v>1348.135</v>
      </c>
      <c r="X38">
        <v>618.05499999999995</v>
      </c>
      <c r="Y38">
        <v>2.181</v>
      </c>
      <c r="Z38">
        <v>14.137</v>
      </c>
      <c r="AA38">
        <v>88.642747999999997</v>
      </c>
      <c r="AB38">
        <v>2.220799</v>
      </c>
      <c r="AC38">
        <v>31.158854999999999</v>
      </c>
      <c r="AD38" s="1">
        <v>312</v>
      </c>
      <c r="AE38">
        <v>0</v>
      </c>
      <c r="AF38">
        <v>149</v>
      </c>
      <c r="AG38">
        <v>74</v>
      </c>
      <c r="AH38">
        <v>15.208632</v>
      </c>
      <c r="AI38">
        <v>453.8</v>
      </c>
      <c r="AJ38">
        <v>0</v>
      </c>
      <c r="AK38">
        <v>4</v>
      </c>
      <c r="AL38">
        <v>444</v>
      </c>
      <c r="AM38" t="s">
        <v>317</v>
      </c>
      <c r="AN38" t="s">
        <v>702</v>
      </c>
      <c r="AO38">
        <v>1348.135</v>
      </c>
      <c r="AR38" t="s">
        <v>116</v>
      </c>
      <c r="AS38" t="s">
        <v>120</v>
      </c>
      <c r="AT38" t="s">
        <v>227</v>
      </c>
      <c r="AU38" t="s">
        <v>316</v>
      </c>
      <c r="AV38" t="s">
        <v>48</v>
      </c>
      <c r="AW38">
        <v>1</v>
      </c>
      <c r="BB38">
        <v>0.8388461538461538</v>
      </c>
      <c r="BC38" t="s">
        <v>66</v>
      </c>
      <c r="BF38" t="s">
        <v>116</v>
      </c>
      <c r="BG38" t="s">
        <v>120</v>
      </c>
      <c r="BH38" t="s">
        <v>316</v>
      </c>
      <c r="BI38">
        <v>6915</v>
      </c>
      <c r="BJ38">
        <v>1</v>
      </c>
      <c r="BK38" t="s">
        <v>227</v>
      </c>
      <c r="BL38" t="s">
        <v>174</v>
      </c>
      <c r="BM38">
        <v>0.8388461538461538</v>
      </c>
      <c r="BN38" t="s">
        <v>66</v>
      </c>
      <c r="BO38" t="s">
        <v>177</v>
      </c>
      <c r="BP38">
        <v>1348.135</v>
      </c>
    </row>
    <row r="39" spans="1:68" ht="16.5" x14ac:dyDescent="0.25">
      <c r="A39" s="125" t="str">
        <f t="shared" si="18"/>
        <v>선진여객</v>
      </c>
      <c r="B39" s="126" t="str">
        <f t="shared" si="17"/>
        <v>김성근</v>
      </c>
      <c r="C39" s="127" t="str">
        <f t="shared" si="19"/>
        <v>F</v>
      </c>
      <c r="D39" s="128">
        <f t="shared" si="20"/>
        <v>0.76863228850303411</v>
      </c>
      <c r="E39" s="129">
        <f t="shared" si="21"/>
        <v>6569</v>
      </c>
      <c r="F39" s="130" t="str">
        <f t="shared" si="22"/>
        <v>87</v>
      </c>
      <c r="G39" s="131" t="str">
        <f t="shared" si="23"/>
        <v>73아1418</v>
      </c>
      <c r="H39" s="132">
        <f t="shared" si="24"/>
        <v>11</v>
      </c>
      <c r="I39" s="133">
        <f t="shared" si="25"/>
        <v>1085.606</v>
      </c>
      <c r="J39" s="134">
        <f t="shared" si="26"/>
        <v>1.4691756906331923E-2</v>
      </c>
      <c r="K39" s="134">
        <f t="shared" si="27"/>
        <v>0.37238579846843917</v>
      </c>
      <c r="L39" s="134">
        <f t="shared" si="28"/>
        <v>0.24870901597817255</v>
      </c>
      <c r="M39" s="135">
        <f t="shared" si="29"/>
        <v>16.524999999999999</v>
      </c>
      <c r="N39" s="136">
        <f t="shared" si="30"/>
        <v>8.8525579908942595E-2</v>
      </c>
      <c r="O39" s="136">
        <f t="shared" si="31"/>
        <v>36.384013342575408</v>
      </c>
      <c r="P39" s="218">
        <f t="shared" si="32"/>
        <v>2</v>
      </c>
      <c r="Q39" s="219">
        <f t="shared" si="33"/>
        <v>1</v>
      </c>
      <c r="R39" s="219">
        <f t="shared" si="34"/>
        <v>411</v>
      </c>
      <c r="T39">
        <v>516</v>
      </c>
      <c r="U39">
        <v>6569</v>
      </c>
      <c r="V39" t="s">
        <v>192</v>
      </c>
      <c r="W39">
        <v>1129.617</v>
      </c>
      <c r="X39">
        <v>637.93100000000004</v>
      </c>
      <c r="Y39">
        <v>1.7709999999999999</v>
      </c>
      <c r="Z39">
        <v>16.524999999999999</v>
      </c>
      <c r="AA39">
        <v>71.183589999999995</v>
      </c>
      <c r="AB39">
        <v>1.045812</v>
      </c>
      <c r="AC39">
        <v>26.507757999999999</v>
      </c>
      <c r="AD39" s="1">
        <v>270</v>
      </c>
      <c r="AE39">
        <v>1</v>
      </c>
      <c r="AF39">
        <v>411</v>
      </c>
      <c r="AG39">
        <v>90</v>
      </c>
      <c r="AH39">
        <v>15.869064</v>
      </c>
      <c r="AI39">
        <v>707.3</v>
      </c>
      <c r="AJ39">
        <v>45</v>
      </c>
      <c r="AK39">
        <v>2</v>
      </c>
      <c r="AL39">
        <v>177</v>
      </c>
      <c r="AM39" t="s">
        <v>318</v>
      </c>
      <c r="AN39" t="s">
        <v>703</v>
      </c>
      <c r="AO39">
        <v>172.95500000000001</v>
      </c>
      <c r="AR39" t="s">
        <v>116</v>
      </c>
      <c r="AS39" t="s">
        <v>121</v>
      </c>
      <c r="AT39" t="s">
        <v>260</v>
      </c>
      <c r="AU39" t="s">
        <v>192</v>
      </c>
      <c r="AV39" t="s">
        <v>48</v>
      </c>
      <c r="AW39">
        <v>11</v>
      </c>
      <c r="BB39">
        <v>0.76863228850303411</v>
      </c>
      <c r="BC39" t="s">
        <v>69</v>
      </c>
      <c r="BF39" t="s">
        <v>116</v>
      </c>
      <c r="BG39" t="s">
        <v>121</v>
      </c>
      <c r="BH39" t="s">
        <v>192</v>
      </c>
      <c r="BI39">
        <v>6569</v>
      </c>
      <c r="BJ39">
        <v>11</v>
      </c>
      <c r="BK39" t="s">
        <v>260</v>
      </c>
      <c r="BL39" t="s">
        <v>277</v>
      </c>
      <c r="BM39">
        <v>0.76863228850303411</v>
      </c>
      <c r="BN39" t="s">
        <v>69</v>
      </c>
      <c r="BO39" t="s">
        <v>186</v>
      </c>
      <c r="BP39">
        <v>1085.606</v>
      </c>
    </row>
    <row r="40" spans="1:68" ht="16.5" x14ac:dyDescent="0.25">
      <c r="A40" s="108" t="str">
        <f t="shared" si="18"/>
        <v>선진여객</v>
      </c>
      <c r="B40" s="109" t="str">
        <f t="shared" si="17"/>
        <v>김성진</v>
      </c>
      <c r="C40" s="110" t="str">
        <f t="shared" si="19"/>
        <v>F</v>
      </c>
      <c r="D40" s="111">
        <f t="shared" si="20"/>
        <v>0.6842307692307692</v>
      </c>
      <c r="E40" s="112">
        <f t="shared" si="21"/>
        <v>2283</v>
      </c>
      <c r="F40" s="113" t="str">
        <f t="shared" si="22"/>
        <v>72</v>
      </c>
      <c r="G40" s="114" t="str">
        <f t="shared" si="23"/>
        <v>78바1173</v>
      </c>
      <c r="H40" s="115">
        <f t="shared" si="24"/>
        <v>1</v>
      </c>
      <c r="I40" s="116">
        <f t="shared" si="25"/>
        <v>2674.2109999999998</v>
      </c>
      <c r="J40" s="117">
        <f t="shared" si="26"/>
        <v>2.5854756960922119E-2</v>
      </c>
      <c r="K40" s="117">
        <f t="shared" si="27"/>
        <v>0.40305501306693742</v>
      </c>
      <c r="L40" s="117">
        <f t="shared" si="28"/>
        <v>0.22810466339417498</v>
      </c>
      <c r="M40" s="118">
        <f t="shared" si="29"/>
        <v>15.465999999999999</v>
      </c>
      <c r="N40" s="119">
        <f t="shared" si="30"/>
        <v>3.7394207113799177E-2</v>
      </c>
      <c r="O40" s="119">
        <f t="shared" si="31"/>
        <v>14.808106017064473</v>
      </c>
      <c r="P40" s="220">
        <f t="shared" si="32"/>
        <v>55</v>
      </c>
      <c r="Q40" s="221">
        <f t="shared" si="33"/>
        <v>1</v>
      </c>
      <c r="R40" s="221">
        <f t="shared" si="34"/>
        <v>396</v>
      </c>
      <c r="T40">
        <v>516</v>
      </c>
      <c r="U40">
        <v>2283</v>
      </c>
      <c r="V40" t="s">
        <v>193</v>
      </c>
      <c r="W40">
        <v>2674.2109999999998</v>
      </c>
      <c r="X40">
        <v>1503.499</v>
      </c>
      <c r="Y40">
        <v>1.7789999999999999</v>
      </c>
      <c r="Z40">
        <v>15.465999999999999</v>
      </c>
      <c r="AA40">
        <v>172.24273299999999</v>
      </c>
      <c r="AB40">
        <v>4.4532939999999996</v>
      </c>
      <c r="AC40">
        <v>69.423297000000005</v>
      </c>
      <c r="AD40" s="1">
        <v>610</v>
      </c>
      <c r="AE40">
        <v>1</v>
      </c>
      <c r="AF40">
        <v>396</v>
      </c>
      <c r="AG40">
        <v>78</v>
      </c>
      <c r="AH40">
        <v>15.525827</v>
      </c>
      <c r="AI40">
        <v>4504.1000000000004</v>
      </c>
      <c r="AJ40">
        <v>0</v>
      </c>
      <c r="AK40">
        <v>55</v>
      </c>
      <c r="AL40">
        <v>38359</v>
      </c>
      <c r="AM40" t="s">
        <v>319</v>
      </c>
      <c r="AN40" t="s">
        <v>704</v>
      </c>
      <c r="AO40">
        <v>2674.2109999999998</v>
      </c>
      <c r="AR40" t="s">
        <v>116</v>
      </c>
      <c r="AS40" t="s">
        <v>119</v>
      </c>
      <c r="AT40" t="s">
        <v>219</v>
      </c>
      <c r="AU40" t="s">
        <v>193</v>
      </c>
      <c r="AV40" t="s">
        <v>48</v>
      </c>
      <c r="AW40">
        <v>1</v>
      </c>
      <c r="BB40">
        <v>0.6842307692307692</v>
      </c>
      <c r="BC40" t="s">
        <v>69</v>
      </c>
      <c r="BF40" t="s">
        <v>116</v>
      </c>
      <c r="BG40" t="s">
        <v>119</v>
      </c>
      <c r="BH40" t="s">
        <v>193</v>
      </c>
      <c r="BI40">
        <v>2283</v>
      </c>
      <c r="BJ40">
        <v>1</v>
      </c>
      <c r="BK40" t="s">
        <v>219</v>
      </c>
      <c r="BL40" t="s">
        <v>174</v>
      </c>
      <c r="BM40">
        <v>0.6842307692307692</v>
      </c>
      <c r="BN40" t="s">
        <v>69</v>
      </c>
      <c r="BO40" t="s">
        <v>186</v>
      </c>
      <c r="BP40">
        <v>2674.2109999999998</v>
      </c>
    </row>
    <row r="41" spans="1:68" ht="16.5" x14ac:dyDescent="0.25">
      <c r="A41" s="125" t="str">
        <f t="shared" si="18"/>
        <v>선진여객</v>
      </c>
      <c r="B41" s="126" t="str">
        <f t="shared" si="17"/>
        <v>김성현</v>
      </c>
      <c r="C41" s="127" t="str">
        <f t="shared" si="19"/>
        <v>D</v>
      </c>
      <c r="D41" s="128">
        <f t="shared" si="20"/>
        <v>0.82639999999999991</v>
      </c>
      <c r="E41" s="129">
        <f t="shared" si="21"/>
        <v>7542</v>
      </c>
      <c r="F41" s="130" t="str">
        <f t="shared" si="22"/>
        <v>80</v>
      </c>
      <c r="G41" s="131" t="str">
        <f t="shared" si="23"/>
        <v>78바1139</v>
      </c>
      <c r="H41" s="132">
        <f t="shared" si="24"/>
        <v>1</v>
      </c>
      <c r="I41" s="133">
        <f t="shared" si="25"/>
        <v>1918.2940000000001</v>
      </c>
      <c r="J41" s="134">
        <f t="shared" si="26"/>
        <v>6.5498934634035111E-3</v>
      </c>
      <c r="K41" s="134">
        <f t="shared" si="27"/>
        <v>0.3612813727220639</v>
      </c>
      <c r="L41" s="134">
        <f t="shared" si="28"/>
        <v>0.22832787883400563</v>
      </c>
      <c r="M41" s="135">
        <f t="shared" si="29"/>
        <v>13.15</v>
      </c>
      <c r="N41" s="136">
        <f t="shared" si="30"/>
        <v>0.10425930540365554</v>
      </c>
      <c r="O41" s="136">
        <f t="shared" si="31"/>
        <v>5.577872839095571</v>
      </c>
      <c r="P41" s="218">
        <f t="shared" si="32"/>
        <v>0</v>
      </c>
      <c r="Q41" s="219">
        <f t="shared" si="33"/>
        <v>2</v>
      </c>
      <c r="R41" s="219">
        <f t="shared" si="34"/>
        <v>107</v>
      </c>
      <c r="T41">
        <v>516</v>
      </c>
      <c r="U41">
        <v>7542</v>
      </c>
      <c r="V41" t="s">
        <v>320</v>
      </c>
      <c r="W41">
        <v>1918.2940000000001</v>
      </c>
      <c r="X41">
        <v>928.62099999999998</v>
      </c>
      <c r="Y41">
        <v>2.0659999999999998</v>
      </c>
      <c r="Z41">
        <v>13.15</v>
      </c>
      <c r="AA41">
        <v>129.044389</v>
      </c>
      <c r="AB41">
        <v>0.84522699999999995</v>
      </c>
      <c r="AC41">
        <v>46.621333999999997</v>
      </c>
      <c r="AD41" s="1">
        <v>438</v>
      </c>
      <c r="AE41">
        <v>2</v>
      </c>
      <c r="AF41">
        <v>107</v>
      </c>
      <c r="AG41">
        <v>66</v>
      </c>
      <c r="AH41">
        <v>14.86538</v>
      </c>
      <c r="AI41">
        <v>23</v>
      </c>
      <c r="AJ41">
        <v>0</v>
      </c>
      <c r="AK41">
        <v>0</v>
      </c>
      <c r="AL41">
        <v>0</v>
      </c>
      <c r="AM41" t="s">
        <v>321</v>
      </c>
      <c r="AN41" t="s">
        <v>705</v>
      </c>
      <c r="AO41">
        <v>1918.2940000000001</v>
      </c>
      <c r="AR41" t="s">
        <v>116</v>
      </c>
      <c r="AS41" t="s">
        <v>120</v>
      </c>
      <c r="AT41" t="s">
        <v>231</v>
      </c>
      <c r="AU41" t="s">
        <v>320</v>
      </c>
      <c r="AV41" t="s">
        <v>48</v>
      </c>
      <c r="AW41">
        <v>1</v>
      </c>
      <c r="BB41">
        <v>0.82639999999999991</v>
      </c>
      <c r="BC41" t="s">
        <v>66</v>
      </c>
      <c r="BF41" t="s">
        <v>116</v>
      </c>
      <c r="BG41" t="s">
        <v>120</v>
      </c>
      <c r="BH41" t="s">
        <v>320</v>
      </c>
      <c r="BI41">
        <v>7542</v>
      </c>
      <c r="BJ41">
        <v>1</v>
      </c>
      <c r="BK41" t="s">
        <v>231</v>
      </c>
      <c r="BL41" t="s">
        <v>174</v>
      </c>
      <c r="BM41">
        <v>0.82639999999999991</v>
      </c>
      <c r="BN41" t="s">
        <v>66</v>
      </c>
      <c r="BO41" t="s">
        <v>177</v>
      </c>
      <c r="BP41">
        <v>1918.2940000000001</v>
      </c>
    </row>
    <row r="42" spans="1:68" ht="16.5" x14ac:dyDescent="0.25">
      <c r="A42" s="108" t="str">
        <f t="shared" si="18"/>
        <v>선진여객</v>
      </c>
      <c r="B42" s="109" t="str">
        <f t="shared" si="17"/>
        <v>김성환</v>
      </c>
      <c r="C42" s="110" t="str">
        <f t="shared" si="19"/>
        <v>C</v>
      </c>
      <c r="D42" s="111">
        <f t="shared" si="20"/>
        <v>0.85041666666666671</v>
      </c>
      <c r="E42" s="112">
        <f t="shared" si="21"/>
        <v>7866</v>
      </c>
      <c r="F42" s="113" t="str">
        <f t="shared" si="22"/>
        <v>87</v>
      </c>
      <c r="G42" s="114" t="str">
        <f t="shared" si="23"/>
        <v>78바1187</v>
      </c>
      <c r="H42" s="115">
        <f t="shared" si="24"/>
        <v>1</v>
      </c>
      <c r="I42" s="116">
        <f t="shared" si="25"/>
        <v>2037.751</v>
      </c>
      <c r="J42" s="117">
        <f t="shared" si="26"/>
        <v>2.2102224364013013E-3</v>
      </c>
      <c r="K42" s="117">
        <f t="shared" si="27"/>
        <v>0.33842776025182936</v>
      </c>
      <c r="L42" s="117">
        <f t="shared" si="28"/>
        <v>0.15261923561809074</v>
      </c>
      <c r="M42" s="118">
        <f t="shared" si="29"/>
        <v>10.829000000000001</v>
      </c>
      <c r="N42" s="119">
        <f t="shared" si="30"/>
        <v>4.9073709201958436E-2</v>
      </c>
      <c r="O42" s="119">
        <f t="shared" si="31"/>
        <v>22.622979942102837</v>
      </c>
      <c r="P42" s="220">
        <f t="shared" si="32"/>
        <v>9</v>
      </c>
      <c r="Q42" s="221">
        <f t="shared" si="33"/>
        <v>1</v>
      </c>
      <c r="R42" s="221">
        <f t="shared" si="34"/>
        <v>461</v>
      </c>
      <c r="T42">
        <v>516</v>
      </c>
      <c r="U42">
        <v>7866</v>
      </c>
      <c r="V42" t="s">
        <v>322</v>
      </c>
      <c r="W42">
        <v>2037.751</v>
      </c>
      <c r="X42">
        <v>998.24099999999999</v>
      </c>
      <c r="Y42">
        <v>2.0409999999999999</v>
      </c>
      <c r="Z42">
        <v>10.829000000000001</v>
      </c>
      <c r="AA42">
        <v>122.277738</v>
      </c>
      <c r="AB42">
        <v>0.27026099999999997</v>
      </c>
      <c r="AC42">
        <v>41.382181000000003</v>
      </c>
      <c r="AD42" s="1">
        <v>311</v>
      </c>
      <c r="AE42">
        <v>1</v>
      </c>
      <c r="AF42">
        <v>461</v>
      </c>
      <c r="AG42">
        <v>90</v>
      </c>
      <c r="AH42">
        <v>16.664937999999999</v>
      </c>
      <c r="AI42">
        <v>927.2</v>
      </c>
      <c r="AJ42">
        <v>126.9</v>
      </c>
      <c r="AK42">
        <v>9</v>
      </c>
      <c r="AL42">
        <v>1084</v>
      </c>
      <c r="AM42" t="s">
        <v>323</v>
      </c>
      <c r="AN42" t="s">
        <v>706</v>
      </c>
      <c r="AO42">
        <v>2037.751</v>
      </c>
      <c r="AR42" t="s">
        <v>116</v>
      </c>
      <c r="AS42" t="s">
        <v>121</v>
      </c>
      <c r="AT42" t="s">
        <v>272</v>
      </c>
      <c r="AU42" t="s">
        <v>322</v>
      </c>
      <c r="AV42" t="s">
        <v>48</v>
      </c>
      <c r="AW42">
        <v>1</v>
      </c>
      <c r="BB42">
        <v>0.85041666666666671</v>
      </c>
      <c r="BC42" t="s">
        <v>68</v>
      </c>
      <c r="BF42" t="s">
        <v>116</v>
      </c>
      <c r="BG42" t="s">
        <v>121</v>
      </c>
      <c r="BH42" t="s">
        <v>322</v>
      </c>
      <c r="BI42">
        <v>7866</v>
      </c>
      <c r="BJ42">
        <v>1</v>
      </c>
      <c r="BK42" t="s">
        <v>272</v>
      </c>
      <c r="BL42" t="s">
        <v>174</v>
      </c>
      <c r="BM42">
        <v>0.85041666666666671</v>
      </c>
      <c r="BN42" t="s">
        <v>68</v>
      </c>
      <c r="BO42" t="s">
        <v>176</v>
      </c>
      <c r="BP42">
        <v>2037.751</v>
      </c>
    </row>
    <row r="43" spans="1:68" ht="16.5" x14ac:dyDescent="0.25">
      <c r="A43" s="125" t="str">
        <f t="shared" si="18"/>
        <v>선진여객</v>
      </c>
      <c r="B43" s="126" t="str">
        <f t="shared" si="17"/>
        <v>김양현</v>
      </c>
      <c r="C43" s="127" t="str">
        <f t="shared" si="19"/>
        <v>C</v>
      </c>
      <c r="D43" s="128">
        <f t="shared" si="20"/>
        <v>0.86450000000000005</v>
      </c>
      <c r="E43" s="129">
        <f t="shared" si="21"/>
        <v>1087</v>
      </c>
      <c r="F43" s="130" t="str">
        <f t="shared" si="22"/>
        <v>87</v>
      </c>
      <c r="G43" s="131" t="str">
        <f t="shared" si="23"/>
        <v>70바3824</v>
      </c>
      <c r="H43" s="132">
        <f t="shared" si="24"/>
        <v>1</v>
      </c>
      <c r="I43" s="133">
        <f t="shared" si="25"/>
        <v>1366.778</v>
      </c>
      <c r="J43" s="134">
        <f t="shared" si="26"/>
        <v>9.1001039097627148E-3</v>
      </c>
      <c r="K43" s="134">
        <f t="shared" si="27"/>
        <v>0.36185778776786182</v>
      </c>
      <c r="L43" s="134">
        <f t="shared" si="28"/>
        <v>0.28900084724805347</v>
      </c>
      <c r="M43" s="135">
        <f t="shared" si="29"/>
        <v>18.834</v>
      </c>
      <c r="N43" s="136">
        <f t="shared" si="30"/>
        <v>0</v>
      </c>
      <c r="O43" s="136">
        <f t="shared" si="31"/>
        <v>6.8774885167891204</v>
      </c>
      <c r="P43" s="218">
        <f t="shared" si="32"/>
        <v>3</v>
      </c>
      <c r="Q43" s="219">
        <f t="shared" si="33"/>
        <v>0</v>
      </c>
      <c r="R43" s="219">
        <f t="shared" si="34"/>
        <v>94</v>
      </c>
      <c r="T43">
        <v>516</v>
      </c>
      <c r="U43">
        <v>1087</v>
      </c>
      <c r="V43" t="s">
        <v>324</v>
      </c>
      <c r="W43">
        <v>1366.778</v>
      </c>
      <c r="X43">
        <v>790.39099999999996</v>
      </c>
      <c r="Y43">
        <v>1.7290000000000001</v>
      </c>
      <c r="Z43">
        <v>18.834</v>
      </c>
      <c r="AA43">
        <v>77.346919</v>
      </c>
      <c r="AB43">
        <v>0.70386499999999996</v>
      </c>
      <c r="AC43">
        <v>27.988585</v>
      </c>
      <c r="AD43" s="1">
        <v>395</v>
      </c>
      <c r="AE43">
        <v>0</v>
      </c>
      <c r="AF43">
        <v>94</v>
      </c>
      <c r="AG43">
        <v>79</v>
      </c>
      <c r="AH43">
        <v>17.670749000000001</v>
      </c>
      <c r="AI43">
        <v>1214.5999999999999</v>
      </c>
      <c r="AJ43">
        <v>0</v>
      </c>
      <c r="AK43">
        <v>3</v>
      </c>
      <c r="AL43">
        <v>603</v>
      </c>
      <c r="AM43" t="s">
        <v>325</v>
      </c>
      <c r="AN43" t="s">
        <v>707</v>
      </c>
      <c r="AO43">
        <v>1366.778</v>
      </c>
      <c r="AR43" t="s">
        <v>116</v>
      </c>
      <c r="AS43" t="s">
        <v>121</v>
      </c>
      <c r="AT43" t="s">
        <v>250</v>
      </c>
      <c r="AU43" t="s">
        <v>324</v>
      </c>
      <c r="AV43" t="s">
        <v>48</v>
      </c>
      <c r="AW43">
        <v>1</v>
      </c>
      <c r="BB43">
        <v>0.86450000000000005</v>
      </c>
      <c r="BC43" t="s">
        <v>68</v>
      </c>
      <c r="BF43" t="s">
        <v>116</v>
      </c>
      <c r="BG43" t="s">
        <v>121</v>
      </c>
      <c r="BH43" t="s">
        <v>324</v>
      </c>
      <c r="BI43">
        <v>1087</v>
      </c>
      <c r="BJ43">
        <v>1</v>
      </c>
      <c r="BK43" t="s">
        <v>250</v>
      </c>
      <c r="BL43" t="s">
        <v>174</v>
      </c>
      <c r="BM43">
        <v>0.86450000000000005</v>
      </c>
      <c r="BN43" t="s">
        <v>68</v>
      </c>
      <c r="BO43" t="s">
        <v>176</v>
      </c>
      <c r="BP43">
        <v>1366.778</v>
      </c>
    </row>
    <row r="44" spans="1:68" ht="16.5" x14ac:dyDescent="0.25">
      <c r="A44" s="108" t="str">
        <f t="shared" si="18"/>
        <v>선진여객</v>
      </c>
      <c r="B44" s="109" t="str">
        <f t="shared" si="17"/>
        <v>김용록</v>
      </c>
      <c r="C44" s="110" t="str">
        <f t="shared" si="19"/>
        <v>F</v>
      </c>
      <c r="D44" s="111">
        <f t="shared" si="20"/>
        <v>0.70442621828915231</v>
      </c>
      <c r="E44" s="112">
        <f t="shared" si="21"/>
        <v>4214</v>
      </c>
      <c r="F44" s="113" t="str">
        <f t="shared" si="22"/>
        <v>87</v>
      </c>
      <c r="G44" s="114" t="str">
        <f t="shared" si="23"/>
        <v>78바1165</v>
      </c>
      <c r="H44" s="115">
        <f t="shared" si="24"/>
        <v>8</v>
      </c>
      <c r="I44" s="116">
        <f t="shared" si="25"/>
        <v>3876.366</v>
      </c>
      <c r="J44" s="117">
        <f t="shared" si="26"/>
        <v>1.384061124209938E-2</v>
      </c>
      <c r="K44" s="117">
        <f t="shared" si="27"/>
        <v>0.38157231912857742</v>
      </c>
      <c r="L44" s="117">
        <f t="shared" si="28"/>
        <v>0.18703084280483318</v>
      </c>
      <c r="M44" s="118">
        <f t="shared" si="29"/>
        <v>17.905000000000001</v>
      </c>
      <c r="N44" s="119">
        <f t="shared" si="30"/>
        <v>0.15051117357324814</v>
      </c>
      <c r="O44" s="119">
        <f t="shared" si="31"/>
        <v>28.521867392130524</v>
      </c>
      <c r="P44" s="220">
        <f t="shared" si="32"/>
        <v>23</v>
      </c>
      <c r="Q44" s="221">
        <f t="shared" si="33"/>
        <v>6</v>
      </c>
      <c r="R44" s="221">
        <f t="shared" si="34"/>
        <v>1137</v>
      </c>
      <c r="T44">
        <v>516</v>
      </c>
      <c r="U44">
        <v>4214</v>
      </c>
      <c r="V44" t="s">
        <v>326</v>
      </c>
      <c r="W44">
        <v>3986.415</v>
      </c>
      <c r="X44">
        <v>2278.2660000000001</v>
      </c>
      <c r="Y44">
        <v>1.75</v>
      </c>
      <c r="Z44">
        <v>17.905000000000001</v>
      </c>
      <c r="AA44">
        <v>256.36519500000003</v>
      </c>
      <c r="AB44">
        <v>3.548251</v>
      </c>
      <c r="AC44">
        <v>97.821861999999996</v>
      </c>
      <c r="AD44" s="1">
        <v>725</v>
      </c>
      <c r="AE44">
        <v>6</v>
      </c>
      <c r="AF44">
        <v>1137</v>
      </c>
      <c r="AG44">
        <v>85</v>
      </c>
      <c r="AH44">
        <v>15.549751000000001</v>
      </c>
      <c r="AI44">
        <v>2234</v>
      </c>
      <c r="AJ44">
        <v>1.2</v>
      </c>
      <c r="AK44">
        <v>23</v>
      </c>
      <c r="AL44">
        <v>3328</v>
      </c>
      <c r="AM44" t="s">
        <v>327</v>
      </c>
      <c r="AN44" t="s">
        <v>708</v>
      </c>
      <c r="AO44">
        <v>2974.538</v>
      </c>
      <c r="AR44" t="s">
        <v>116</v>
      </c>
      <c r="AS44" t="s">
        <v>121</v>
      </c>
      <c r="AT44" t="s">
        <v>265</v>
      </c>
      <c r="AU44" t="s">
        <v>326</v>
      </c>
      <c r="AV44" t="s">
        <v>48</v>
      </c>
      <c r="AW44">
        <v>8</v>
      </c>
      <c r="BB44">
        <v>0.70442621828915231</v>
      </c>
      <c r="BC44" t="s">
        <v>69</v>
      </c>
      <c r="BF44" t="s">
        <v>116</v>
      </c>
      <c r="BG44" t="s">
        <v>121</v>
      </c>
      <c r="BH44" t="s">
        <v>326</v>
      </c>
      <c r="BI44">
        <v>4214</v>
      </c>
      <c r="BJ44">
        <v>8</v>
      </c>
      <c r="BK44" t="s">
        <v>265</v>
      </c>
      <c r="BL44" t="s">
        <v>273</v>
      </c>
      <c r="BM44">
        <v>0.70442621828915231</v>
      </c>
      <c r="BN44" t="s">
        <v>69</v>
      </c>
      <c r="BO44" t="s">
        <v>186</v>
      </c>
      <c r="BP44">
        <v>3876.366</v>
      </c>
    </row>
    <row r="45" spans="1:68" ht="16.5" x14ac:dyDescent="0.25">
      <c r="A45" s="125" t="str">
        <f t="shared" si="18"/>
        <v>선진여객</v>
      </c>
      <c r="B45" s="126" t="str">
        <f t="shared" si="17"/>
        <v>김용삼</v>
      </c>
      <c r="C45" s="127" t="str">
        <f t="shared" si="19"/>
        <v>C</v>
      </c>
      <c r="D45" s="128">
        <f t="shared" si="20"/>
        <v>0.87040088146407057</v>
      </c>
      <c r="E45" s="129">
        <f t="shared" si="21"/>
        <v>7713</v>
      </c>
      <c r="F45" s="130" t="str">
        <f t="shared" si="22"/>
        <v>80</v>
      </c>
      <c r="G45" s="131" t="str">
        <f t="shared" si="23"/>
        <v>78바1147</v>
      </c>
      <c r="H45" s="132">
        <f t="shared" si="24"/>
        <v>15</v>
      </c>
      <c r="I45" s="133">
        <f t="shared" si="25"/>
        <v>1881.5509999999997</v>
      </c>
      <c r="J45" s="134">
        <f t="shared" si="26"/>
        <v>1.3703181022640287E-2</v>
      </c>
      <c r="K45" s="134">
        <f t="shared" si="27"/>
        <v>0.34746683599335498</v>
      </c>
      <c r="L45" s="134">
        <f t="shared" si="28"/>
        <v>0.19983513601278949</v>
      </c>
      <c r="M45" s="135">
        <f t="shared" si="29"/>
        <v>10.981</v>
      </c>
      <c r="N45" s="136">
        <f t="shared" si="30"/>
        <v>0</v>
      </c>
      <c r="O45" s="136">
        <f t="shared" si="31"/>
        <v>4.6769925449801786</v>
      </c>
      <c r="P45" s="218">
        <f t="shared" si="32"/>
        <v>7</v>
      </c>
      <c r="Q45" s="219">
        <f t="shared" si="33"/>
        <v>0</v>
      </c>
      <c r="R45" s="219">
        <f t="shared" si="34"/>
        <v>88</v>
      </c>
      <c r="T45">
        <v>516</v>
      </c>
      <c r="U45">
        <v>7713</v>
      </c>
      <c r="V45" t="s">
        <v>328</v>
      </c>
      <c r="W45">
        <v>1881.5509999999999</v>
      </c>
      <c r="X45">
        <v>836.83500000000004</v>
      </c>
      <c r="Y45">
        <v>2.2480000000000002</v>
      </c>
      <c r="Z45">
        <v>10.981</v>
      </c>
      <c r="AA45">
        <v>131.05081200000001</v>
      </c>
      <c r="AB45">
        <v>1.7958130000000001</v>
      </c>
      <c r="AC45">
        <v>45.535811000000002</v>
      </c>
      <c r="AD45" s="1">
        <v>376</v>
      </c>
      <c r="AE45">
        <v>0</v>
      </c>
      <c r="AF45">
        <v>88</v>
      </c>
      <c r="AG45">
        <v>67</v>
      </c>
      <c r="AH45">
        <v>14.357415</v>
      </c>
      <c r="AI45">
        <v>110</v>
      </c>
      <c r="AJ45">
        <v>0</v>
      </c>
      <c r="AK45">
        <v>7</v>
      </c>
      <c r="AL45">
        <v>2581</v>
      </c>
      <c r="AM45" t="s">
        <v>329</v>
      </c>
      <c r="AN45" t="s">
        <v>709</v>
      </c>
      <c r="AO45">
        <v>217.685</v>
      </c>
      <c r="AR45" t="s">
        <v>116</v>
      </c>
      <c r="AS45" t="s">
        <v>120</v>
      </c>
      <c r="AT45" t="s">
        <v>237</v>
      </c>
      <c r="AU45" t="s">
        <v>328</v>
      </c>
      <c r="AV45" t="s">
        <v>48</v>
      </c>
      <c r="AW45">
        <v>15</v>
      </c>
      <c r="BB45">
        <v>0.87040088146407057</v>
      </c>
      <c r="BC45" t="s">
        <v>68</v>
      </c>
      <c r="BF45" t="s">
        <v>116</v>
      </c>
      <c r="BG45" t="s">
        <v>120</v>
      </c>
      <c r="BH45" t="s">
        <v>328</v>
      </c>
      <c r="BI45">
        <v>7713</v>
      </c>
      <c r="BJ45">
        <v>15</v>
      </c>
      <c r="BK45" t="s">
        <v>237</v>
      </c>
      <c r="BL45" t="s">
        <v>244</v>
      </c>
      <c r="BM45">
        <v>0.87040088146407057</v>
      </c>
      <c r="BN45" t="s">
        <v>68</v>
      </c>
      <c r="BO45" t="s">
        <v>176</v>
      </c>
      <c r="BP45">
        <v>1881.5509999999997</v>
      </c>
    </row>
    <row r="46" spans="1:68" ht="16.5" x14ac:dyDescent="0.25">
      <c r="A46" s="108" t="str">
        <f t="shared" si="18"/>
        <v>선진여객</v>
      </c>
      <c r="B46" s="109" t="str">
        <f t="shared" si="17"/>
        <v>김은환</v>
      </c>
      <c r="C46" s="110" t="str">
        <f t="shared" si="19"/>
        <v>F</v>
      </c>
      <c r="D46" s="111">
        <f t="shared" si="20"/>
        <v>0.65535714285714286</v>
      </c>
      <c r="E46" s="112">
        <f t="shared" si="21"/>
        <v>3970</v>
      </c>
      <c r="F46" s="113" t="str">
        <f t="shared" si="22"/>
        <v>예비</v>
      </c>
      <c r="G46" s="114" t="str">
        <f t="shared" si="23"/>
        <v>78바1167</v>
      </c>
      <c r="H46" s="115">
        <f t="shared" si="24"/>
        <v>1</v>
      </c>
      <c r="I46" s="116">
        <f t="shared" si="25"/>
        <v>1549.7850000000001</v>
      </c>
      <c r="J46" s="117">
        <f t="shared" si="26"/>
        <v>1.1172435065471066E-2</v>
      </c>
      <c r="K46" s="117">
        <f t="shared" si="27"/>
        <v>0.34913921832111849</v>
      </c>
      <c r="L46" s="117">
        <f t="shared" si="28"/>
        <v>0.26519807586213573</v>
      </c>
      <c r="M46" s="118">
        <f t="shared" si="29"/>
        <v>16.713999999999999</v>
      </c>
      <c r="N46" s="119">
        <f t="shared" si="30"/>
        <v>0.25810031714076465</v>
      </c>
      <c r="O46" s="119">
        <f t="shared" si="31"/>
        <v>19.163948547701779</v>
      </c>
      <c r="P46" s="220">
        <f t="shared" si="32"/>
        <v>5</v>
      </c>
      <c r="Q46" s="221">
        <f t="shared" si="33"/>
        <v>4</v>
      </c>
      <c r="R46" s="221">
        <f t="shared" si="34"/>
        <v>297</v>
      </c>
      <c r="T46">
        <v>516</v>
      </c>
      <c r="U46">
        <v>3970</v>
      </c>
      <c r="V46" t="s">
        <v>330</v>
      </c>
      <c r="W46">
        <v>1549.7850000000001</v>
      </c>
      <c r="X46">
        <v>844.36599999999999</v>
      </c>
      <c r="Y46">
        <v>1.835</v>
      </c>
      <c r="Z46">
        <v>16.713999999999999</v>
      </c>
      <c r="AA46">
        <v>105.216633</v>
      </c>
      <c r="AB46">
        <v>1.1755260000000001</v>
      </c>
      <c r="AC46">
        <v>36.735253</v>
      </c>
      <c r="AD46" s="1">
        <v>411</v>
      </c>
      <c r="AE46">
        <v>4</v>
      </c>
      <c r="AF46">
        <v>297</v>
      </c>
      <c r="AG46">
        <v>66</v>
      </c>
      <c r="AH46">
        <v>14.729467</v>
      </c>
      <c r="AI46">
        <v>139.1</v>
      </c>
      <c r="AJ46">
        <v>0</v>
      </c>
      <c r="AK46">
        <v>5</v>
      </c>
      <c r="AL46">
        <v>154</v>
      </c>
      <c r="AM46" t="s">
        <v>331</v>
      </c>
      <c r="AN46" t="s">
        <v>710</v>
      </c>
      <c r="AO46">
        <v>1549.7850000000001</v>
      </c>
      <c r="AR46" t="s">
        <v>116</v>
      </c>
      <c r="AS46" t="s">
        <v>89</v>
      </c>
      <c r="AT46" t="s">
        <v>279</v>
      </c>
      <c r="AU46" t="s">
        <v>330</v>
      </c>
      <c r="AV46" t="s">
        <v>48</v>
      </c>
      <c r="AW46">
        <v>1</v>
      </c>
      <c r="BB46">
        <v>0.65535714285714286</v>
      </c>
      <c r="BC46" t="s">
        <v>69</v>
      </c>
      <c r="BF46" t="s">
        <v>116</v>
      </c>
      <c r="BG46" t="s">
        <v>89</v>
      </c>
      <c r="BH46" t="s">
        <v>330</v>
      </c>
      <c r="BI46">
        <v>3970</v>
      </c>
      <c r="BJ46">
        <v>1</v>
      </c>
      <c r="BK46" t="s">
        <v>279</v>
      </c>
      <c r="BL46" t="s">
        <v>174</v>
      </c>
      <c r="BM46">
        <v>0.65535714285714286</v>
      </c>
      <c r="BN46" t="s">
        <v>69</v>
      </c>
      <c r="BO46" t="s">
        <v>186</v>
      </c>
      <c r="BP46">
        <v>1549.7850000000001</v>
      </c>
    </row>
    <row r="47" spans="1:68" ht="16.5" x14ac:dyDescent="0.25">
      <c r="A47" s="125" t="str">
        <f t="shared" si="18"/>
        <v>선진여객</v>
      </c>
      <c r="B47" s="126" t="str">
        <f t="shared" si="17"/>
        <v>김재규</v>
      </c>
      <c r="C47" s="127" t="str">
        <f t="shared" si="19"/>
        <v>D</v>
      </c>
      <c r="D47" s="128">
        <f t="shared" si="20"/>
        <v>0.8044</v>
      </c>
      <c r="E47" s="129">
        <f t="shared" si="21"/>
        <v>3426</v>
      </c>
      <c r="F47" s="130" t="str">
        <f t="shared" si="22"/>
        <v>80</v>
      </c>
      <c r="G47" s="131" t="str">
        <f t="shared" si="23"/>
        <v>78바1137</v>
      </c>
      <c r="H47" s="132">
        <f t="shared" si="24"/>
        <v>1</v>
      </c>
      <c r="I47" s="133">
        <f t="shared" si="25"/>
        <v>1975.2049999999999</v>
      </c>
      <c r="J47" s="134">
        <f t="shared" si="26"/>
        <v>2.9986500075883403E-2</v>
      </c>
      <c r="K47" s="134">
        <f t="shared" si="27"/>
        <v>0.32832848387886404</v>
      </c>
      <c r="L47" s="134">
        <f t="shared" si="28"/>
        <v>0.15188296910953547</v>
      </c>
      <c r="M47" s="135">
        <f t="shared" si="29"/>
        <v>14.991</v>
      </c>
      <c r="N47" s="136">
        <f t="shared" si="30"/>
        <v>0.10125531273969031</v>
      </c>
      <c r="O47" s="136">
        <f t="shared" si="31"/>
        <v>10.429297212188102</v>
      </c>
      <c r="P47" s="218">
        <f t="shared" si="32"/>
        <v>6</v>
      </c>
      <c r="Q47" s="219">
        <f t="shared" si="33"/>
        <v>2</v>
      </c>
      <c r="R47" s="219">
        <f t="shared" si="34"/>
        <v>206</v>
      </c>
      <c r="T47">
        <v>516</v>
      </c>
      <c r="U47">
        <v>3426</v>
      </c>
      <c r="V47" t="s">
        <v>332</v>
      </c>
      <c r="W47">
        <v>1975.2049999999999</v>
      </c>
      <c r="X47">
        <v>982.12</v>
      </c>
      <c r="Y47">
        <v>2.0110000000000001</v>
      </c>
      <c r="Z47">
        <v>14.991</v>
      </c>
      <c r="AA47">
        <v>123.202174</v>
      </c>
      <c r="AB47">
        <v>3.6944020000000002</v>
      </c>
      <c r="AC47">
        <v>40.450783000000001</v>
      </c>
      <c r="AD47" s="1">
        <v>300</v>
      </c>
      <c r="AE47">
        <v>2</v>
      </c>
      <c r="AF47">
        <v>206</v>
      </c>
      <c r="AG47">
        <v>85</v>
      </c>
      <c r="AH47">
        <v>16.032225</v>
      </c>
      <c r="AI47">
        <v>508.5</v>
      </c>
      <c r="AJ47">
        <v>0</v>
      </c>
      <c r="AK47">
        <v>6</v>
      </c>
      <c r="AL47">
        <v>854</v>
      </c>
      <c r="AM47" t="s">
        <v>333</v>
      </c>
      <c r="AN47" t="s">
        <v>711</v>
      </c>
      <c r="AO47">
        <v>1975.2049999999999</v>
      </c>
      <c r="AR47" t="s">
        <v>116</v>
      </c>
      <c r="AS47" t="s">
        <v>120</v>
      </c>
      <c r="AT47" t="s">
        <v>229</v>
      </c>
      <c r="AU47" t="s">
        <v>332</v>
      </c>
      <c r="AV47" t="s">
        <v>48</v>
      </c>
      <c r="AW47">
        <v>1</v>
      </c>
      <c r="BB47">
        <v>0.8044</v>
      </c>
      <c r="BC47" t="s">
        <v>66</v>
      </c>
      <c r="BF47" t="s">
        <v>116</v>
      </c>
      <c r="BG47" t="s">
        <v>120</v>
      </c>
      <c r="BH47" t="s">
        <v>332</v>
      </c>
      <c r="BI47">
        <v>3426</v>
      </c>
      <c r="BJ47">
        <v>1</v>
      </c>
      <c r="BK47" t="s">
        <v>229</v>
      </c>
      <c r="BL47" t="s">
        <v>174</v>
      </c>
      <c r="BM47">
        <v>0.8044</v>
      </c>
      <c r="BN47" t="s">
        <v>66</v>
      </c>
      <c r="BO47" t="s">
        <v>177</v>
      </c>
      <c r="BP47">
        <v>1975.2049999999999</v>
      </c>
    </row>
    <row r="48" spans="1:68" ht="16.5" x14ac:dyDescent="0.25">
      <c r="A48" s="108" t="str">
        <f t="shared" si="18"/>
        <v>선진여객</v>
      </c>
      <c r="B48" s="109" t="str">
        <f t="shared" si="17"/>
        <v>김중근</v>
      </c>
      <c r="C48" s="110" t="str">
        <f t="shared" si="19"/>
        <v>F</v>
      </c>
      <c r="D48" s="111">
        <f t="shared" si="20"/>
        <v>0.72936203900343743</v>
      </c>
      <c r="E48" s="112">
        <f t="shared" si="21"/>
        <v>3782</v>
      </c>
      <c r="F48" s="113" t="str">
        <f t="shared" si="22"/>
        <v>300</v>
      </c>
      <c r="G48" s="114" t="str">
        <f t="shared" si="23"/>
        <v>73아1099</v>
      </c>
      <c r="H48" s="115">
        <f t="shared" si="24"/>
        <v>6</v>
      </c>
      <c r="I48" s="116">
        <f t="shared" si="25"/>
        <v>890.11</v>
      </c>
      <c r="J48" s="117">
        <f t="shared" si="26"/>
        <v>1.8432467731021192E-2</v>
      </c>
      <c r="K48" s="117">
        <f t="shared" si="27"/>
        <v>0.41041331598134473</v>
      </c>
      <c r="L48" s="117">
        <f t="shared" si="28"/>
        <v>0.17301232431946614</v>
      </c>
      <c r="M48" s="118">
        <f t="shared" si="29"/>
        <v>20.936</v>
      </c>
      <c r="N48" s="119">
        <f t="shared" si="30"/>
        <v>0</v>
      </c>
      <c r="O48" s="119">
        <f t="shared" si="31"/>
        <v>61.228387502668205</v>
      </c>
      <c r="P48" s="220">
        <f t="shared" si="32"/>
        <v>17</v>
      </c>
      <c r="Q48" s="221">
        <f t="shared" si="33"/>
        <v>0</v>
      </c>
      <c r="R48" s="221">
        <f t="shared" si="34"/>
        <v>545</v>
      </c>
      <c r="T48">
        <v>516</v>
      </c>
      <c r="U48">
        <v>3782</v>
      </c>
      <c r="V48" t="s">
        <v>334</v>
      </c>
      <c r="W48">
        <v>890.11</v>
      </c>
      <c r="X48">
        <v>479.142</v>
      </c>
      <c r="Y48">
        <v>1.8580000000000001</v>
      </c>
      <c r="Z48">
        <v>20.936</v>
      </c>
      <c r="AA48">
        <v>50.122208999999998</v>
      </c>
      <c r="AB48">
        <v>0.92387600000000003</v>
      </c>
      <c r="AC48">
        <v>20.570822</v>
      </c>
      <c r="AD48" s="1">
        <v>154</v>
      </c>
      <c r="AE48">
        <v>0</v>
      </c>
      <c r="AF48">
        <v>545</v>
      </c>
      <c r="AG48">
        <v>89</v>
      </c>
      <c r="AH48">
        <v>17.758794000000002</v>
      </c>
      <c r="AI48">
        <v>1855.7</v>
      </c>
      <c r="AJ48">
        <v>17.399999999999999</v>
      </c>
      <c r="AK48">
        <v>17</v>
      </c>
      <c r="AL48">
        <v>6074</v>
      </c>
      <c r="AM48" t="s">
        <v>335</v>
      </c>
      <c r="AN48" t="s">
        <v>712</v>
      </c>
      <c r="AO48">
        <v>319.02800000000002</v>
      </c>
      <c r="AR48" t="s">
        <v>116</v>
      </c>
      <c r="AS48" t="s">
        <v>117</v>
      </c>
      <c r="AT48" t="s">
        <v>197</v>
      </c>
      <c r="AU48" t="s">
        <v>334</v>
      </c>
      <c r="AV48" t="s">
        <v>48</v>
      </c>
      <c r="AW48">
        <v>6</v>
      </c>
      <c r="BB48">
        <v>0.72936203900343743</v>
      </c>
      <c r="BC48" t="s">
        <v>69</v>
      </c>
      <c r="BF48" t="s">
        <v>116</v>
      </c>
      <c r="BG48" t="s">
        <v>117</v>
      </c>
      <c r="BH48" t="s">
        <v>334</v>
      </c>
      <c r="BI48">
        <v>3782</v>
      </c>
      <c r="BJ48">
        <v>6</v>
      </c>
      <c r="BK48" t="s">
        <v>197</v>
      </c>
      <c r="BL48" t="s">
        <v>617</v>
      </c>
      <c r="BM48">
        <v>0.72936203900343743</v>
      </c>
      <c r="BN48" t="s">
        <v>69</v>
      </c>
      <c r="BO48" t="s">
        <v>186</v>
      </c>
      <c r="BP48">
        <v>890.11</v>
      </c>
    </row>
    <row r="49" spans="1:68" ht="16.5" x14ac:dyDescent="0.25">
      <c r="A49" s="125" t="str">
        <f t="shared" si="18"/>
        <v>선진여객</v>
      </c>
      <c r="B49" s="126" t="str">
        <f t="shared" si="17"/>
        <v>김중원</v>
      </c>
      <c r="C49" s="127" t="str">
        <f t="shared" si="19"/>
        <v>D</v>
      </c>
      <c r="D49" s="128">
        <f t="shared" si="20"/>
        <v>0.83098494179880233</v>
      </c>
      <c r="E49" s="129">
        <f t="shared" si="21"/>
        <v>3735</v>
      </c>
      <c r="F49" s="130" t="str">
        <f t="shared" si="22"/>
        <v>80</v>
      </c>
      <c r="G49" s="131" t="str">
        <f t="shared" si="23"/>
        <v>78바1140</v>
      </c>
      <c r="H49" s="132">
        <f t="shared" si="24"/>
        <v>13</v>
      </c>
      <c r="I49" s="133">
        <f t="shared" si="25"/>
        <v>2238.4960000000001</v>
      </c>
      <c r="J49" s="134">
        <f t="shared" si="26"/>
        <v>1.4675551429462533E-2</v>
      </c>
      <c r="K49" s="134">
        <f t="shared" si="27"/>
        <v>0.37734546977003242</v>
      </c>
      <c r="L49" s="134">
        <f t="shared" si="28"/>
        <v>0.22649135848355323</v>
      </c>
      <c r="M49" s="135">
        <f t="shared" si="29"/>
        <v>13.88</v>
      </c>
      <c r="N49" s="136">
        <f t="shared" si="30"/>
        <v>0.17869140708761597</v>
      </c>
      <c r="O49" s="136">
        <f t="shared" si="31"/>
        <v>21.308950295198205</v>
      </c>
      <c r="P49" s="218">
        <f t="shared" si="32"/>
        <v>2</v>
      </c>
      <c r="Q49" s="219">
        <f t="shared" si="33"/>
        <v>4</v>
      </c>
      <c r="R49" s="219">
        <f t="shared" si="34"/>
        <v>477</v>
      </c>
      <c r="T49">
        <v>516</v>
      </c>
      <c r="U49">
        <v>3735</v>
      </c>
      <c r="V49" t="s">
        <v>336</v>
      </c>
      <c r="W49">
        <v>2238.4960000000001</v>
      </c>
      <c r="X49">
        <v>1033.6959999999999</v>
      </c>
      <c r="Y49">
        <v>2.1659999999999999</v>
      </c>
      <c r="Z49">
        <v>13.88</v>
      </c>
      <c r="AA49">
        <v>147.749133</v>
      </c>
      <c r="AB49">
        <v>2.1682999999999999</v>
      </c>
      <c r="AC49">
        <v>55.752465999999998</v>
      </c>
      <c r="AD49" s="1">
        <v>507</v>
      </c>
      <c r="AE49">
        <v>4</v>
      </c>
      <c r="AF49">
        <v>477</v>
      </c>
      <c r="AG49">
        <v>89</v>
      </c>
      <c r="AH49">
        <v>15.150653999999999</v>
      </c>
      <c r="AI49">
        <v>1043.9000000000001</v>
      </c>
      <c r="AJ49">
        <v>39.4</v>
      </c>
      <c r="AK49">
        <v>2</v>
      </c>
      <c r="AL49">
        <v>207</v>
      </c>
      <c r="AM49" t="s">
        <v>337</v>
      </c>
      <c r="AN49" t="s">
        <v>713</v>
      </c>
      <c r="AO49">
        <v>381.41199999999998</v>
      </c>
      <c r="AR49" t="s">
        <v>116</v>
      </c>
      <c r="AS49" t="s">
        <v>120</v>
      </c>
      <c r="AT49" t="s">
        <v>232</v>
      </c>
      <c r="AU49" t="s">
        <v>336</v>
      </c>
      <c r="AV49" t="s">
        <v>48</v>
      </c>
      <c r="AW49">
        <v>13</v>
      </c>
      <c r="BB49">
        <v>0.83098494179880233</v>
      </c>
      <c r="BC49" t="s">
        <v>66</v>
      </c>
      <c r="BF49" t="s">
        <v>116</v>
      </c>
      <c r="BG49" t="s">
        <v>120</v>
      </c>
      <c r="BH49" t="s">
        <v>336</v>
      </c>
      <c r="BI49">
        <v>3735</v>
      </c>
      <c r="BJ49">
        <v>13</v>
      </c>
      <c r="BK49" t="s">
        <v>232</v>
      </c>
      <c r="BL49" t="s">
        <v>240</v>
      </c>
      <c r="BM49">
        <v>0.83098494179880233</v>
      </c>
      <c r="BN49" t="s">
        <v>66</v>
      </c>
      <c r="BO49" t="s">
        <v>177</v>
      </c>
      <c r="BP49">
        <v>2238.4960000000001</v>
      </c>
    </row>
    <row r="50" spans="1:68" ht="16.5" x14ac:dyDescent="0.25">
      <c r="A50" s="108" t="str">
        <f t="shared" si="18"/>
        <v>선진여객</v>
      </c>
      <c r="B50" s="109" t="str">
        <f t="shared" si="17"/>
        <v>김철민</v>
      </c>
      <c r="C50" s="110" t="str">
        <f t="shared" si="19"/>
        <v>D</v>
      </c>
      <c r="D50" s="111">
        <f t="shared" si="20"/>
        <v>0.82307692307692315</v>
      </c>
      <c r="E50" s="112">
        <f t="shared" si="21"/>
        <v>3169</v>
      </c>
      <c r="F50" s="113" t="str">
        <f t="shared" si="22"/>
        <v>80</v>
      </c>
      <c r="G50" s="114" t="str">
        <f t="shared" si="23"/>
        <v>78바1145</v>
      </c>
      <c r="H50" s="115">
        <f t="shared" si="24"/>
        <v>1</v>
      </c>
      <c r="I50" s="116">
        <f t="shared" si="25"/>
        <v>1995.0409999999999</v>
      </c>
      <c r="J50" s="117">
        <f t="shared" si="26"/>
        <v>5.1501908909983261E-3</v>
      </c>
      <c r="K50" s="117">
        <f t="shared" si="27"/>
        <v>0.35784137044615766</v>
      </c>
      <c r="L50" s="117">
        <f t="shared" si="28"/>
        <v>0.18094866220794462</v>
      </c>
      <c r="M50" s="118">
        <f t="shared" si="29"/>
        <v>14.342000000000001</v>
      </c>
      <c r="N50" s="119">
        <f t="shared" si="30"/>
        <v>0.30074569896057274</v>
      </c>
      <c r="O50" s="119">
        <f t="shared" si="31"/>
        <v>5.1126768823297368</v>
      </c>
      <c r="P50" s="220">
        <f t="shared" si="32"/>
        <v>0</v>
      </c>
      <c r="Q50" s="221">
        <f t="shared" si="33"/>
        <v>6</v>
      </c>
      <c r="R50" s="221">
        <f t="shared" si="34"/>
        <v>102</v>
      </c>
      <c r="T50">
        <v>516</v>
      </c>
      <c r="U50">
        <v>3169</v>
      </c>
      <c r="V50" t="s">
        <v>569</v>
      </c>
      <c r="W50">
        <v>1995.0409999999999</v>
      </c>
      <c r="X50">
        <v>932.27599999999995</v>
      </c>
      <c r="Y50">
        <v>2.14</v>
      </c>
      <c r="Z50">
        <v>14.342000000000001</v>
      </c>
      <c r="AA50">
        <v>129.65383499999999</v>
      </c>
      <c r="AB50">
        <v>0.66774199999999995</v>
      </c>
      <c r="AC50">
        <v>46.395505999999997</v>
      </c>
      <c r="AD50" s="1">
        <v>361</v>
      </c>
      <c r="AE50">
        <v>6</v>
      </c>
      <c r="AF50">
        <v>102</v>
      </c>
      <c r="AG50">
        <v>82</v>
      </c>
      <c r="AH50">
        <v>15.387442999999999</v>
      </c>
      <c r="AI50">
        <v>73.7</v>
      </c>
      <c r="AJ50">
        <v>0</v>
      </c>
      <c r="AK50">
        <v>0</v>
      </c>
      <c r="AL50">
        <v>0</v>
      </c>
      <c r="AM50" t="s">
        <v>570</v>
      </c>
      <c r="AN50" t="s">
        <v>714</v>
      </c>
      <c r="AO50">
        <v>1995.0409999999999</v>
      </c>
      <c r="AR50" t="s">
        <v>116</v>
      </c>
      <c r="AS50" t="s">
        <v>120</v>
      </c>
      <c r="AT50" t="s">
        <v>235</v>
      </c>
      <c r="AU50" t="s">
        <v>569</v>
      </c>
      <c r="AV50" t="s">
        <v>48</v>
      </c>
      <c r="AW50">
        <v>1</v>
      </c>
      <c r="BB50">
        <v>0.82307692307692315</v>
      </c>
      <c r="BC50" t="s">
        <v>66</v>
      </c>
      <c r="BF50" t="s">
        <v>116</v>
      </c>
      <c r="BG50" t="s">
        <v>120</v>
      </c>
      <c r="BH50" t="s">
        <v>569</v>
      </c>
      <c r="BI50">
        <v>3169</v>
      </c>
      <c r="BJ50">
        <v>1</v>
      </c>
      <c r="BK50" t="s">
        <v>235</v>
      </c>
      <c r="BL50" t="s">
        <v>174</v>
      </c>
      <c r="BM50">
        <v>0.82307692307692315</v>
      </c>
      <c r="BN50" t="s">
        <v>66</v>
      </c>
      <c r="BO50" t="s">
        <v>177</v>
      </c>
      <c r="BP50">
        <v>1995.0409999999999</v>
      </c>
    </row>
    <row r="51" spans="1:68" ht="16.5" x14ac:dyDescent="0.25">
      <c r="A51" s="125" t="str">
        <f t="shared" si="18"/>
        <v>선진여객</v>
      </c>
      <c r="B51" s="126" t="str">
        <f t="shared" si="17"/>
        <v>김충국</v>
      </c>
      <c r="C51" s="127" t="str">
        <f t="shared" si="19"/>
        <v>F</v>
      </c>
      <c r="D51" s="128">
        <f t="shared" si="20"/>
        <v>0.76751079506807107</v>
      </c>
      <c r="E51" s="129">
        <f t="shared" si="21"/>
        <v>3278</v>
      </c>
      <c r="F51" s="130" t="str">
        <f t="shared" si="22"/>
        <v>87</v>
      </c>
      <c r="G51" s="131" t="str">
        <f t="shared" si="23"/>
        <v>78바1183</v>
      </c>
      <c r="H51" s="132">
        <f t="shared" si="24"/>
        <v>9</v>
      </c>
      <c r="I51" s="133">
        <f t="shared" si="25"/>
        <v>1013.52</v>
      </c>
      <c r="J51" s="134">
        <f t="shared" si="26"/>
        <v>1.2557918151512727E-2</v>
      </c>
      <c r="K51" s="134">
        <f t="shared" si="27"/>
        <v>0.37311176046803296</v>
      </c>
      <c r="L51" s="134">
        <f t="shared" si="28"/>
        <v>0.20522535322440602</v>
      </c>
      <c r="M51" s="135">
        <f t="shared" si="29"/>
        <v>18.193999999999999</v>
      </c>
      <c r="N51" s="136">
        <f t="shared" si="30"/>
        <v>9.1505373195514036E-2</v>
      </c>
      <c r="O51" s="136">
        <f t="shared" si="31"/>
        <v>20.680214342186172</v>
      </c>
      <c r="P51" s="218">
        <f t="shared" si="32"/>
        <v>11</v>
      </c>
      <c r="Q51" s="219">
        <f t="shared" si="33"/>
        <v>1</v>
      </c>
      <c r="R51" s="219">
        <f t="shared" si="34"/>
        <v>226</v>
      </c>
      <c r="T51">
        <v>516</v>
      </c>
      <c r="U51">
        <v>3278</v>
      </c>
      <c r="V51" t="s">
        <v>338</v>
      </c>
      <c r="W51">
        <v>1092.8320000000001</v>
      </c>
      <c r="X51">
        <v>596.428</v>
      </c>
      <c r="Y51">
        <v>1.8320000000000001</v>
      </c>
      <c r="Z51">
        <v>18.193999999999999</v>
      </c>
      <c r="AA51">
        <v>64.034976999999998</v>
      </c>
      <c r="AB51">
        <v>0.80414600000000003</v>
      </c>
      <c r="AC51">
        <v>23.892202999999999</v>
      </c>
      <c r="AD51" s="1">
        <v>208</v>
      </c>
      <c r="AE51">
        <v>1</v>
      </c>
      <c r="AF51">
        <v>226</v>
      </c>
      <c r="AG51">
        <v>81</v>
      </c>
      <c r="AH51">
        <v>17.066172999999999</v>
      </c>
      <c r="AI51">
        <v>551.20000000000005</v>
      </c>
      <c r="AJ51">
        <v>0</v>
      </c>
      <c r="AK51">
        <v>11</v>
      </c>
      <c r="AL51">
        <v>1153</v>
      </c>
      <c r="AM51" t="s">
        <v>339</v>
      </c>
      <c r="AN51" t="s">
        <v>715</v>
      </c>
      <c r="AO51">
        <v>204.566</v>
      </c>
      <c r="AR51" t="s">
        <v>116</v>
      </c>
      <c r="AS51" t="s">
        <v>121</v>
      </c>
      <c r="AT51" t="s">
        <v>268</v>
      </c>
      <c r="AU51" t="s">
        <v>338</v>
      </c>
      <c r="AV51" t="s">
        <v>48</v>
      </c>
      <c r="AW51">
        <v>9</v>
      </c>
      <c r="BB51">
        <v>0.76751079506807107</v>
      </c>
      <c r="BC51" t="s">
        <v>69</v>
      </c>
      <c r="BF51" t="s">
        <v>116</v>
      </c>
      <c r="BG51" t="s">
        <v>121</v>
      </c>
      <c r="BH51" t="s">
        <v>338</v>
      </c>
      <c r="BI51">
        <v>3278</v>
      </c>
      <c r="BJ51">
        <v>9</v>
      </c>
      <c r="BK51" t="s">
        <v>268</v>
      </c>
      <c r="BL51" t="s">
        <v>278</v>
      </c>
      <c r="BM51">
        <v>0.76751079506807107</v>
      </c>
      <c r="BN51" t="s">
        <v>69</v>
      </c>
      <c r="BO51" t="s">
        <v>186</v>
      </c>
      <c r="BP51">
        <v>1013.52</v>
      </c>
    </row>
    <row r="52" spans="1:68" ht="16.5" x14ac:dyDescent="0.25">
      <c r="A52" s="108" t="str">
        <f t="shared" si="18"/>
        <v>선진여객</v>
      </c>
      <c r="B52" s="109" t="str">
        <f t="shared" si="17"/>
        <v>김태섭</v>
      </c>
      <c r="C52" s="110" t="str">
        <f t="shared" si="19"/>
        <v>F</v>
      </c>
      <c r="D52" s="111">
        <f t="shared" si="20"/>
        <v>0.79004922965286561</v>
      </c>
      <c r="E52" s="112">
        <f t="shared" si="21"/>
        <v>3647</v>
      </c>
      <c r="F52" s="113" t="str">
        <f t="shared" si="22"/>
        <v>80</v>
      </c>
      <c r="G52" s="114" t="str">
        <f t="shared" si="23"/>
        <v>78바1160</v>
      </c>
      <c r="H52" s="115">
        <f t="shared" si="24"/>
        <v>2</v>
      </c>
      <c r="I52" s="116">
        <f t="shared" si="25"/>
        <v>1951.3879999999999</v>
      </c>
      <c r="J52" s="117">
        <f t="shared" si="26"/>
        <v>1.8207239981755531E-2</v>
      </c>
      <c r="K52" s="117">
        <f t="shared" si="27"/>
        <v>0.37115466932925723</v>
      </c>
      <c r="L52" s="117">
        <f t="shared" si="28"/>
        <v>0.18499652555001878</v>
      </c>
      <c r="M52" s="118">
        <f t="shared" si="29"/>
        <v>14.682</v>
      </c>
      <c r="N52" s="119">
        <f t="shared" si="30"/>
        <v>0.10249114988920707</v>
      </c>
      <c r="O52" s="119">
        <f t="shared" si="31"/>
        <v>11.222780912868174</v>
      </c>
      <c r="P52" s="220">
        <f t="shared" si="32"/>
        <v>2</v>
      </c>
      <c r="Q52" s="221">
        <f t="shared" si="33"/>
        <v>2</v>
      </c>
      <c r="R52" s="221">
        <f t="shared" si="34"/>
        <v>219</v>
      </c>
      <c r="T52">
        <v>516</v>
      </c>
      <c r="U52">
        <v>3647</v>
      </c>
      <c r="V52" t="s">
        <v>340</v>
      </c>
      <c r="W52">
        <v>1951.3879999999999</v>
      </c>
      <c r="X52">
        <v>950.14700000000005</v>
      </c>
      <c r="Y52">
        <v>2.0539999999999998</v>
      </c>
      <c r="Z52">
        <v>14.682</v>
      </c>
      <c r="AA52">
        <v>129.220519</v>
      </c>
      <c r="AB52">
        <v>2.3527490000000002</v>
      </c>
      <c r="AC52">
        <v>47.960799000000002</v>
      </c>
      <c r="AD52" s="1">
        <v>361</v>
      </c>
      <c r="AE52">
        <v>2</v>
      </c>
      <c r="AF52">
        <v>219</v>
      </c>
      <c r="AG52">
        <v>86</v>
      </c>
      <c r="AH52">
        <v>15.101222999999999</v>
      </c>
      <c r="AI52">
        <v>116</v>
      </c>
      <c r="AJ52">
        <v>3.6</v>
      </c>
      <c r="AK52">
        <v>2</v>
      </c>
      <c r="AL52">
        <v>1618</v>
      </c>
      <c r="AM52" t="s">
        <v>341</v>
      </c>
      <c r="AN52" t="s">
        <v>716</v>
      </c>
      <c r="AO52">
        <v>1888.9449999999999</v>
      </c>
      <c r="AR52" t="s">
        <v>116</v>
      </c>
      <c r="AS52" t="s">
        <v>120</v>
      </c>
      <c r="AT52" t="s">
        <v>247</v>
      </c>
      <c r="AU52" t="s">
        <v>340</v>
      </c>
      <c r="AV52" t="s">
        <v>48</v>
      </c>
      <c r="AW52">
        <v>2</v>
      </c>
      <c r="BB52">
        <v>0.79004922965286561</v>
      </c>
      <c r="BC52" t="s">
        <v>69</v>
      </c>
      <c r="BF52" t="s">
        <v>116</v>
      </c>
      <c r="BG52" t="s">
        <v>120</v>
      </c>
      <c r="BH52" t="s">
        <v>340</v>
      </c>
      <c r="BI52">
        <v>3647</v>
      </c>
      <c r="BJ52">
        <v>2</v>
      </c>
      <c r="BK52" t="s">
        <v>247</v>
      </c>
      <c r="BL52" t="s">
        <v>232</v>
      </c>
      <c r="BM52">
        <v>0.79004922965286561</v>
      </c>
      <c r="BN52" t="s">
        <v>69</v>
      </c>
      <c r="BO52" t="s">
        <v>186</v>
      </c>
      <c r="BP52">
        <v>1951.3879999999999</v>
      </c>
    </row>
    <row r="53" spans="1:68" ht="16.5" x14ac:dyDescent="0.25">
      <c r="A53" s="125" t="str">
        <f t="shared" si="18"/>
        <v>선진여객</v>
      </c>
      <c r="B53" s="126" t="str">
        <f t="shared" si="17"/>
        <v>김태일</v>
      </c>
      <c r="C53" s="127" t="str">
        <f t="shared" si="19"/>
        <v>C</v>
      </c>
      <c r="D53" s="128">
        <f t="shared" si="20"/>
        <v>0.88451587398860454</v>
      </c>
      <c r="E53" s="129">
        <f t="shared" si="21"/>
        <v>131</v>
      </c>
      <c r="F53" s="130" t="str">
        <f t="shared" si="22"/>
        <v>87</v>
      </c>
      <c r="G53" s="131" t="str">
        <f t="shared" si="23"/>
        <v>78바1176</v>
      </c>
      <c r="H53" s="132">
        <f t="shared" si="24"/>
        <v>5</v>
      </c>
      <c r="I53" s="133">
        <f t="shared" si="25"/>
        <v>2394.3500000000004</v>
      </c>
      <c r="J53" s="134">
        <f t="shared" si="26"/>
        <v>3.9235617260272816E-3</v>
      </c>
      <c r="K53" s="134">
        <f t="shared" si="27"/>
        <v>0.37733184109632484</v>
      </c>
      <c r="L53" s="134">
        <f t="shared" si="28"/>
        <v>0.11568901789629751</v>
      </c>
      <c r="M53" s="135">
        <f t="shared" si="29"/>
        <v>11.468</v>
      </c>
      <c r="N53" s="136">
        <f t="shared" si="30"/>
        <v>0</v>
      </c>
      <c r="O53" s="136">
        <f t="shared" si="31"/>
        <v>1.7123645248188444</v>
      </c>
      <c r="P53" s="218">
        <f t="shared" si="32"/>
        <v>0</v>
      </c>
      <c r="Q53" s="219">
        <f t="shared" si="33"/>
        <v>0</v>
      </c>
      <c r="R53" s="219">
        <f t="shared" si="34"/>
        <v>41</v>
      </c>
      <c r="T53">
        <v>516</v>
      </c>
      <c r="U53">
        <v>131</v>
      </c>
      <c r="V53" t="s">
        <v>342</v>
      </c>
      <c r="W53">
        <v>2394.35</v>
      </c>
      <c r="X53">
        <v>1063.098</v>
      </c>
      <c r="Y53">
        <v>2.2519999999999998</v>
      </c>
      <c r="Z53">
        <v>11.468</v>
      </c>
      <c r="AA53">
        <v>175.71024700000001</v>
      </c>
      <c r="AB53">
        <v>0.68940999999999997</v>
      </c>
      <c r="AC53">
        <v>66.301070999999993</v>
      </c>
      <c r="AD53" s="1">
        <v>277</v>
      </c>
      <c r="AE53">
        <v>0</v>
      </c>
      <c r="AF53">
        <v>41</v>
      </c>
      <c r="AG53">
        <v>80</v>
      </c>
      <c r="AH53">
        <v>13.626695</v>
      </c>
      <c r="AI53">
        <v>33.799999999999997</v>
      </c>
      <c r="AJ53">
        <v>0</v>
      </c>
      <c r="AK53">
        <v>0</v>
      </c>
      <c r="AL53">
        <v>0</v>
      </c>
      <c r="AM53" t="s">
        <v>343</v>
      </c>
      <c r="AN53" t="s">
        <v>717</v>
      </c>
      <c r="AO53">
        <v>1947.087</v>
      </c>
      <c r="AR53" t="s">
        <v>116</v>
      </c>
      <c r="AS53" t="s">
        <v>121</v>
      </c>
      <c r="AT53" t="s">
        <v>267</v>
      </c>
      <c r="AU53" t="s">
        <v>342</v>
      </c>
      <c r="AV53" t="s">
        <v>48</v>
      </c>
      <c r="AW53">
        <v>5</v>
      </c>
      <c r="BB53">
        <v>0.88451587398860454</v>
      </c>
      <c r="BC53" t="s">
        <v>68</v>
      </c>
      <c r="BF53" t="s">
        <v>116</v>
      </c>
      <c r="BG53" t="s">
        <v>121</v>
      </c>
      <c r="BH53" t="s">
        <v>342</v>
      </c>
      <c r="BI53">
        <v>131</v>
      </c>
      <c r="BJ53">
        <v>5</v>
      </c>
      <c r="BK53" t="s">
        <v>267</v>
      </c>
      <c r="BL53" t="s">
        <v>274</v>
      </c>
      <c r="BM53">
        <v>0.88451587398860454</v>
      </c>
      <c r="BN53" t="s">
        <v>68</v>
      </c>
      <c r="BO53" t="s">
        <v>176</v>
      </c>
      <c r="BP53">
        <v>2394.3500000000004</v>
      </c>
    </row>
    <row r="54" spans="1:68" ht="16.5" x14ac:dyDescent="0.25">
      <c r="A54" s="108" t="str">
        <f t="shared" si="18"/>
        <v>선진여객</v>
      </c>
      <c r="B54" s="109" t="str">
        <f t="shared" si="17"/>
        <v>김현동</v>
      </c>
      <c r="C54" s="110" t="str">
        <f t="shared" si="19"/>
        <v>F</v>
      </c>
      <c r="D54" s="111">
        <f t="shared" si="20"/>
        <v>0.70905604910067921</v>
      </c>
      <c r="E54" s="112">
        <f t="shared" si="21"/>
        <v>8303</v>
      </c>
      <c r="F54" s="113" t="str">
        <f t="shared" si="22"/>
        <v>87</v>
      </c>
      <c r="G54" s="114" t="str">
        <f t="shared" si="23"/>
        <v>78바1188</v>
      </c>
      <c r="H54" s="115">
        <f t="shared" si="24"/>
        <v>3</v>
      </c>
      <c r="I54" s="116">
        <f t="shared" si="25"/>
        <v>1290.4370000000001</v>
      </c>
      <c r="J54" s="117">
        <f t="shared" si="26"/>
        <v>8.8898031825529519E-3</v>
      </c>
      <c r="K54" s="117">
        <f t="shared" si="27"/>
        <v>0.36718317197724615</v>
      </c>
      <c r="L54" s="117">
        <f t="shared" si="28"/>
        <v>0.21310610281633274</v>
      </c>
      <c r="M54" s="118">
        <f t="shared" si="29"/>
        <v>18.241</v>
      </c>
      <c r="N54" s="119">
        <f t="shared" si="30"/>
        <v>0</v>
      </c>
      <c r="O54" s="119">
        <f t="shared" si="31"/>
        <v>26.213094273954109</v>
      </c>
      <c r="P54" s="220">
        <f t="shared" si="32"/>
        <v>1</v>
      </c>
      <c r="Q54" s="221">
        <f t="shared" si="33"/>
        <v>0</v>
      </c>
      <c r="R54" s="221">
        <f t="shared" si="34"/>
        <v>346</v>
      </c>
      <c r="T54">
        <v>516</v>
      </c>
      <c r="U54">
        <v>8303</v>
      </c>
      <c r="V54" t="s">
        <v>344</v>
      </c>
      <c r="W54">
        <v>1319.951</v>
      </c>
      <c r="X54">
        <v>777.84299999999996</v>
      </c>
      <c r="Y54">
        <v>1.6970000000000001</v>
      </c>
      <c r="Z54">
        <v>18.241</v>
      </c>
      <c r="AA54">
        <v>82.613865000000004</v>
      </c>
      <c r="AB54">
        <v>0.73442099999999999</v>
      </c>
      <c r="AC54">
        <v>30.334420999999999</v>
      </c>
      <c r="AD54" s="1">
        <v>275</v>
      </c>
      <c r="AE54">
        <v>0</v>
      </c>
      <c r="AF54">
        <v>346</v>
      </c>
      <c r="AG54">
        <v>85</v>
      </c>
      <c r="AH54">
        <v>15.977354</v>
      </c>
      <c r="AI54">
        <v>983.8</v>
      </c>
      <c r="AJ54">
        <v>8.6999999999999993</v>
      </c>
      <c r="AK54">
        <v>1</v>
      </c>
      <c r="AL54">
        <v>41</v>
      </c>
      <c r="AM54" t="s">
        <v>345</v>
      </c>
      <c r="AN54" t="s">
        <v>718</v>
      </c>
      <c r="AO54">
        <v>1062.864</v>
      </c>
      <c r="AR54" t="s">
        <v>116</v>
      </c>
      <c r="AS54" t="s">
        <v>121</v>
      </c>
      <c r="AT54" t="s">
        <v>273</v>
      </c>
      <c r="AU54" t="s">
        <v>344</v>
      </c>
      <c r="AV54" t="s">
        <v>48</v>
      </c>
      <c r="AW54">
        <v>3</v>
      </c>
      <c r="BB54">
        <v>0.70905604910067921</v>
      </c>
      <c r="BC54" t="s">
        <v>69</v>
      </c>
      <c r="BF54" t="s">
        <v>116</v>
      </c>
      <c r="BG54" t="s">
        <v>121</v>
      </c>
      <c r="BH54" t="s">
        <v>344</v>
      </c>
      <c r="BI54">
        <v>8303</v>
      </c>
      <c r="BJ54">
        <v>3</v>
      </c>
      <c r="BK54" t="s">
        <v>273</v>
      </c>
      <c r="BL54" t="s">
        <v>260</v>
      </c>
      <c r="BM54">
        <v>0.70905604910067921</v>
      </c>
      <c r="BN54" t="s">
        <v>69</v>
      </c>
      <c r="BO54" t="s">
        <v>186</v>
      </c>
      <c r="BP54">
        <v>1290.4370000000001</v>
      </c>
    </row>
    <row r="55" spans="1:68" ht="16.5" x14ac:dyDescent="0.25">
      <c r="A55" s="125" t="str">
        <f t="shared" si="18"/>
        <v>선진여객</v>
      </c>
      <c r="B55" s="126" t="str">
        <f t="shared" si="17"/>
        <v>김홍규</v>
      </c>
      <c r="C55" s="127" t="str">
        <f t="shared" si="19"/>
        <v>B</v>
      </c>
      <c r="D55" s="128">
        <f t="shared" si="20"/>
        <v>0.90199999999999991</v>
      </c>
      <c r="E55" s="129">
        <f t="shared" si="21"/>
        <v>6869</v>
      </c>
      <c r="F55" s="130" t="str">
        <f t="shared" si="22"/>
        <v>80</v>
      </c>
      <c r="G55" s="131" t="str">
        <f t="shared" si="23"/>
        <v>78바1147</v>
      </c>
      <c r="H55" s="132">
        <f t="shared" si="24"/>
        <v>1</v>
      </c>
      <c r="I55" s="133">
        <f t="shared" si="25"/>
        <v>2156.6280000000002</v>
      </c>
      <c r="J55" s="134">
        <f t="shared" si="26"/>
        <v>5.3947639639251518E-3</v>
      </c>
      <c r="K55" s="134">
        <f t="shared" si="27"/>
        <v>0.33544936069729836</v>
      </c>
      <c r="L55" s="134">
        <f t="shared" si="28"/>
        <v>0.13446918059118215</v>
      </c>
      <c r="M55" s="135">
        <f t="shared" si="29"/>
        <v>11.637</v>
      </c>
      <c r="N55" s="136">
        <f t="shared" si="30"/>
        <v>4.6368682962476607E-2</v>
      </c>
      <c r="O55" s="136">
        <f t="shared" si="31"/>
        <v>9.4128426413827508</v>
      </c>
      <c r="P55" s="218">
        <f t="shared" si="32"/>
        <v>0</v>
      </c>
      <c r="Q55" s="219">
        <f t="shared" si="33"/>
        <v>1</v>
      </c>
      <c r="R55" s="219">
        <f t="shared" si="34"/>
        <v>203</v>
      </c>
      <c r="T55">
        <v>516</v>
      </c>
      <c r="U55">
        <v>6869</v>
      </c>
      <c r="V55" t="s">
        <v>346</v>
      </c>
      <c r="W55">
        <v>2156.6280000000002</v>
      </c>
      <c r="X55">
        <v>956.32100000000003</v>
      </c>
      <c r="Y55">
        <v>2.2549999999999999</v>
      </c>
      <c r="Z55">
        <v>11.637</v>
      </c>
      <c r="AA55">
        <v>135.46579700000001</v>
      </c>
      <c r="AB55">
        <v>0.73080599999999996</v>
      </c>
      <c r="AC55">
        <v>45.441915000000002</v>
      </c>
      <c r="AD55" s="1">
        <v>290</v>
      </c>
      <c r="AE55">
        <v>1</v>
      </c>
      <c r="AF55">
        <v>203</v>
      </c>
      <c r="AG55">
        <v>86</v>
      </c>
      <c r="AH55">
        <v>15.920092</v>
      </c>
      <c r="AI55">
        <v>85.7</v>
      </c>
      <c r="AJ55">
        <v>3</v>
      </c>
      <c r="AK55">
        <v>0</v>
      </c>
      <c r="AL55">
        <v>0</v>
      </c>
      <c r="AM55" t="s">
        <v>347</v>
      </c>
      <c r="AN55" t="s">
        <v>719</v>
      </c>
      <c r="AO55">
        <v>2156.6280000000002</v>
      </c>
      <c r="AR55" t="s">
        <v>116</v>
      </c>
      <c r="AS55" t="s">
        <v>120</v>
      </c>
      <c r="AT55" t="s">
        <v>237</v>
      </c>
      <c r="AU55" t="s">
        <v>346</v>
      </c>
      <c r="AV55" t="s">
        <v>48</v>
      </c>
      <c r="AW55">
        <v>1</v>
      </c>
      <c r="BB55">
        <v>0.90199999999999991</v>
      </c>
      <c r="BC55" t="s">
        <v>67</v>
      </c>
      <c r="BF55" t="s">
        <v>116</v>
      </c>
      <c r="BG55" t="s">
        <v>120</v>
      </c>
      <c r="BH55" t="s">
        <v>346</v>
      </c>
      <c r="BI55">
        <v>6869</v>
      </c>
      <c r="BJ55">
        <v>1</v>
      </c>
      <c r="BK55" t="s">
        <v>237</v>
      </c>
      <c r="BL55" t="s">
        <v>174</v>
      </c>
      <c r="BM55">
        <v>0.90199999999999991</v>
      </c>
      <c r="BN55" t="s">
        <v>67</v>
      </c>
      <c r="BO55" t="s">
        <v>175</v>
      </c>
      <c r="BP55">
        <v>2156.6280000000002</v>
      </c>
    </row>
    <row r="56" spans="1:68" ht="16.5" x14ac:dyDescent="0.25">
      <c r="A56" s="108" t="str">
        <f t="shared" si="18"/>
        <v>선진여객</v>
      </c>
      <c r="B56" s="109" t="str">
        <f t="shared" si="17"/>
        <v>김홍민</v>
      </c>
      <c r="C56" s="110" t="str">
        <f t="shared" si="19"/>
        <v>D</v>
      </c>
      <c r="D56" s="111">
        <f t="shared" si="20"/>
        <v>0.83307692307692305</v>
      </c>
      <c r="E56" s="112">
        <f t="shared" si="21"/>
        <v>4782</v>
      </c>
      <c r="F56" s="113" t="str">
        <f t="shared" si="22"/>
        <v>80</v>
      </c>
      <c r="G56" s="114" t="str">
        <f t="shared" si="23"/>
        <v>78바1140</v>
      </c>
      <c r="H56" s="115">
        <f t="shared" si="24"/>
        <v>1</v>
      </c>
      <c r="I56" s="116">
        <f t="shared" si="25"/>
        <v>2148.77</v>
      </c>
      <c r="J56" s="117">
        <f t="shared" si="26"/>
        <v>1.3070068852924627E-2</v>
      </c>
      <c r="K56" s="117">
        <f t="shared" si="27"/>
        <v>0.37072117329806409</v>
      </c>
      <c r="L56" s="117">
        <f t="shared" si="28"/>
        <v>0.31134090665822772</v>
      </c>
      <c r="M56" s="118">
        <f t="shared" si="29"/>
        <v>13.901</v>
      </c>
      <c r="N56" s="119">
        <f t="shared" si="30"/>
        <v>0.18615300846530805</v>
      </c>
      <c r="O56" s="119">
        <f t="shared" si="31"/>
        <v>26.619880210539051</v>
      </c>
      <c r="P56" s="220">
        <f t="shared" si="32"/>
        <v>0</v>
      </c>
      <c r="Q56" s="221">
        <f t="shared" si="33"/>
        <v>4</v>
      </c>
      <c r="R56" s="221">
        <f t="shared" si="34"/>
        <v>572</v>
      </c>
      <c r="T56">
        <v>516</v>
      </c>
      <c r="U56">
        <v>4782</v>
      </c>
      <c r="V56" t="s">
        <v>348</v>
      </c>
      <c r="W56">
        <v>2148.77</v>
      </c>
      <c r="X56">
        <v>991.84799999999996</v>
      </c>
      <c r="Y56">
        <v>2.1659999999999999</v>
      </c>
      <c r="Z56">
        <v>13.901</v>
      </c>
      <c r="AA56">
        <v>140.90468999999999</v>
      </c>
      <c r="AB56">
        <v>1.841634</v>
      </c>
      <c r="AC56">
        <v>52.236351999999997</v>
      </c>
      <c r="AD56" s="1">
        <v>669</v>
      </c>
      <c r="AE56">
        <v>4</v>
      </c>
      <c r="AF56">
        <v>572</v>
      </c>
      <c r="AG56">
        <v>64</v>
      </c>
      <c r="AH56">
        <v>15.249810999999999</v>
      </c>
      <c r="AI56">
        <v>57.1</v>
      </c>
      <c r="AJ56">
        <v>0</v>
      </c>
      <c r="AK56">
        <v>0</v>
      </c>
      <c r="AL56">
        <v>0</v>
      </c>
      <c r="AM56" t="s">
        <v>349</v>
      </c>
      <c r="AN56" t="s">
        <v>720</v>
      </c>
      <c r="AO56">
        <v>2148.77</v>
      </c>
      <c r="AR56" t="s">
        <v>116</v>
      </c>
      <c r="AS56" t="s">
        <v>120</v>
      </c>
      <c r="AT56" t="s">
        <v>232</v>
      </c>
      <c r="AU56" t="s">
        <v>348</v>
      </c>
      <c r="AV56" t="s">
        <v>48</v>
      </c>
      <c r="AW56">
        <v>1</v>
      </c>
      <c r="BB56">
        <v>0.83307692307692305</v>
      </c>
      <c r="BC56" t="s">
        <v>66</v>
      </c>
      <c r="BF56" t="s">
        <v>116</v>
      </c>
      <c r="BG56" t="s">
        <v>120</v>
      </c>
      <c r="BH56" t="s">
        <v>348</v>
      </c>
      <c r="BI56">
        <v>4782</v>
      </c>
      <c r="BJ56">
        <v>1</v>
      </c>
      <c r="BK56" t="s">
        <v>232</v>
      </c>
      <c r="BL56" t="s">
        <v>174</v>
      </c>
      <c r="BM56">
        <v>0.83307692307692305</v>
      </c>
      <c r="BN56" t="s">
        <v>66</v>
      </c>
      <c r="BO56" t="s">
        <v>177</v>
      </c>
      <c r="BP56">
        <v>2148.77</v>
      </c>
    </row>
    <row r="57" spans="1:68" ht="16.5" x14ac:dyDescent="0.25">
      <c r="A57" s="125" t="str">
        <f t="shared" si="18"/>
        <v>선진여객</v>
      </c>
      <c r="B57" s="126" t="str">
        <f t="shared" si="17"/>
        <v>김황남</v>
      </c>
      <c r="C57" s="127" t="str">
        <f t="shared" si="19"/>
        <v>F</v>
      </c>
      <c r="D57" s="128">
        <f t="shared" si="20"/>
        <v>0.72684161174899942</v>
      </c>
      <c r="E57" s="129">
        <f t="shared" si="21"/>
        <v>4002</v>
      </c>
      <c r="F57" s="130" t="str">
        <f t="shared" si="22"/>
        <v>87</v>
      </c>
      <c r="G57" s="131" t="str">
        <f t="shared" si="23"/>
        <v>78바1198</v>
      </c>
      <c r="H57" s="132">
        <f t="shared" si="24"/>
        <v>3</v>
      </c>
      <c r="I57" s="133">
        <f t="shared" si="25"/>
        <v>1784.1859999999999</v>
      </c>
      <c r="J57" s="134">
        <f t="shared" si="26"/>
        <v>1.0532609303068773E-2</v>
      </c>
      <c r="K57" s="134">
        <f t="shared" si="27"/>
        <v>0.39869997080916852</v>
      </c>
      <c r="L57" s="134">
        <f t="shared" si="28"/>
        <v>0.18271637598322149</v>
      </c>
      <c r="M57" s="135">
        <f t="shared" si="29"/>
        <v>17.12</v>
      </c>
      <c r="N57" s="136">
        <f t="shared" si="30"/>
        <v>0</v>
      </c>
      <c r="O57" s="136">
        <f t="shared" si="31"/>
        <v>38.953337824643846</v>
      </c>
      <c r="P57" s="218">
        <f t="shared" si="32"/>
        <v>5</v>
      </c>
      <c r="Q57" s="219">
        <f t="shared" si="33"/>
        <v>0</v>
      </c>
      <c r="R57" s="219">
        <f t="shared" si="34"/>
        <v>695</v>
      </c>
      <c r="T57">
        <v>516</v>
      </c>
      <c r="U57">
        <v>4002</v>
      </c>
      <c r="V57" t="s">
        <v>548</v>
      </c>
      <c r="W57">
        <v>1784.1859999999999</v>
      </c>
      <c r="X57">
        <v>999.10599999999999</v>
      </c>
      <c r="Y57">
        <v>1.786</v>
      </c>
      <c r="Z57">
        <v>17.12</v>
      </c>
      <c r="AA57">
        <v>119.071634</v>
      </c>
      <c r="AB57">
        <v>1.254135</v>
      </c>
      <c r="AC57">
        <v>47.473857000000002</v>
      </c>
      <c r="AD57" s="1">
        <v>326</v>
      </c>
      <c r="AE57">
        <v>0</v>
      </c>
      <c r="AF57">
        <v>695</v>
      </c>
      <c r="AG57">
        <v>79</v>
      </c>
      <c r="AH57">
        <v>14.984139000000001</v>
      </c>
      <c r="AI57">
        <v>835.4</v>
      </c>
      <c r="AJ57">
        <v>0</v>
      </c>
      <c r="AK57">
        <v>5</v>
      </c>
      <c r="AL57">
        <v>334</v>
      </c>
      <c r="AM57" t="s">
        <v>549</v>
      </c>
      <c r="AN57" t="s">
        <v>721</v>
      </c>
      <c r="AO57">
        <v>1655.009</v>
      </c>
      <c r="AR57" t="s">
        <v>116</v>
      </c>
      <c r="AS57" t="s">
        <v>121</v>
      </c>
      <c r="AT57" t="s">
        <v>278</v>
      </c>
      <c r="AU57" t="s">
        <v>548</v>
      </c>
      <c r="AV57" t="s">
        <v>48</v>
      </c>
      <c r="AW57">
        <v>3</v>
      </c>
      <c r="BB57">
        <v>0.72684161174899942</v>
      </c>
      <c r="BC57" t="s">
        <v>69</v>
      </c>
      <c r="BF57" t="s">
        <v>116</v>
      </c>
      <c r="BG57" t="s">
        <v>121</v>
      </c>
      <c r="BH57" t="s">
        <v>548</v>
      </c>
      <c r="BI57">
        <v>4002</v>
      </c>
      <c r="BJ57">
        <v>3</v>
      </c>
      <c r="BK57" t="s">
        <v>278</v>
      </c>
      <c r="BL57" t="s">
        <v>253</v>
      </c>
      <c r="BM57">
        <v>0.72684161174899942</v>
      </c>
      <c r="BN57" t="s">
        <v>69</v>
      </c>
      <c r="BO57" t="s">
        <v>186</v>
      </c>
      <c r="BP57">
        <v>1784.1859999999999</v>
      </c>
    </row>
    <row r="58" spans="1:68" ht="16.5" x14ac:dyDescent="0.25">
      <c r="A58" s="108" t="str">
        <f t="shared" si="18"/>
        <v>선진여객</v>
      </c>
      <c r="B58" s="109" t="str">
        <f t="shared" si="17"/>
        <v>김희문</v>
      </c>
      <c r="C58" s="110" t="str">
        <f t="shared" si="19"/>
        <v>F</v>
      </c>
      <c r="D58" s="111">
        <f t="shared" si="20"/>
        <v>0.79845440216211672</v>
      </c>
      <c r="E58" s="112">
        <f t="shared" si="21"/>
        <v>8651</v>
      </c>
      <c r="F58" s="113" t="str">
        <f t="shared" si="22"/>
        <v>80</v>
      </c>
      <c r="G58" s="114" t="str">
        <f t="shared" si="23"/>
        <v>73아1437</v>
      </c>
      <c r="H58" s="115">
        <f t="shared" si="24"/>
        <v>12</v>
      </c>
      <c r="I58" s="116">
        <f t="shared" si="25"/>
        <v>1832.25</v>
      </c>
      <c r="J58" s="117">
        <f t="shared" si="26"/>
        <v>1.1701681991569818E-2</v>
      </c>
      <c r="K58" s="117">
        <f t="shared" si="27"/>
        <v>0.36246325383586636</v>
      </c>
      <c r="L58" s="117">
        <f t="shared" si="28"/>
        <v>0.23086369218174377</v>
      </c>
      <c r="M58" s="118">
        <f t="shared" si="29"/>
        <v>15.167</v>
      </c>
      <c r="N58" s="119">
        <f t="shared" si="30"/>
        <v>0.10915541001500886</v>
      </c>
      <c r="O58" s="119">
        <f t="shared" si="31"/>
        <v>24.942011188429525</v>
      </c>
      <c r="P58" s="220">
        <f t="shared" si="32"/>
        <v>0</v>
      </c>
      <c r="Q58" s="221">
        <f t="shared" si="33"/>
        <v>2</v>
      </c>
      <c r="R58" s="221">
        <f t="shared" si="34"/>
        <v>457</v>
      </c>
      <c r="T58">
        <v>516</v>
      </c>
      <c r="U58">
        <v>8651</v>
      </c>
      <c r="V58" t="s">
        <v>591</v>
      </c>
      <c r="W58">
        <v>1832.25</v>
      </c>
      <c r="X58">
        <v>888.26</v>
      </c>
      <c r="Y58">
        <v>2.0630000000000002</v>
      </c>
      <c r="Z58">
        <v>15.167</v>
      </c>
      <c r="AA58">
        <v>116.148858</v>
      </c>
      <c r="AB58">
        <v>1.359137</v>
      </c>
      <c r="AC58">
        <v>42.099693000000002</v>
      </c>
      <c r="AD58" s="1">
        <v>423</v>
      </c>
      <c r="AE58">
        <v>2</v>
      </c>
      <c r="AF58">
        <v>457</v>
      </c>
      <c r="AG58">
        <v>78</v>
      </c>
      <c r="AH58">
        <v>15.775015</v>
      </c>
      <c r="AI58">
        <v>626.79999999999995</v>
      </c>
      <c r="AJ58">
        <v>0</v>
      </c>
      <c r="AK58">
        <v>0</v>
      </c>
      <c r="AL58">
        <v>0</v>
      </c>
      <c r="AM58" t="s">
        <v>592</v>
      </c>
      <c r="AN58" t="s">
        <v>722</v>
      </c>
      <c r="AO58">
        <v>276.012</v>
      </c>
      <c r="AR58" t="s">
        <v>116</v>
      </c>
      <c r="AS58" t="s">
        <v>120</v>
      </c>
      <c r="AT58" t="s">
        <v>227</v>
      </c>
      <c r="AU58" t="s">
        <v>591</v>
      </c>
      <c r="AV58" t="s">
        <v>48</v>
      </c>
      <c r="AW58">
        <v>12</v>
      </c>
      <c r="BB58">
        <v>0.79845440216211672</v>
      </c>
      <c r="BC58" t="s">
        <v>69</v>
      </c>
      <c r="BF58" t="s">
        <v>116</v>
      </c>
      <c r="BG58" t="s">
        <v>120</v>
      </c>
      <c r="BH58" t="s">
        <v>591</v>
      </c>
      <c r="BI58">
        <v>8651</v>
      </c>
      <c r="BJ58">
        <v>12</v>
      </c>
      <c r="BK58" t="s">
        <v>227</v>
      </c>
      <c r="BL58" t="s">
        <v>233</v>
      </c>
      <c r="BM58">
        <v>0.79845440216211672</v>
      </c>
      <c r="BN58" t="s">
        <v>69</v>
      </c>
      <c r="BO58" t="s">
        <v>186</v>
      </c>
      <c r="BP58">
        <v>1832.25</v>
      </c>
    </row>
    <row r="59" spans="1:68" ht="16.5" x14ac:dyDescent="0.25">
      <c r="A59" s="125" t="str">
        <f t="shared" si="18"/>
        <v>선진여객</v>
      </c>
      <c r="B59" s="126" t="str">
        <f t="shared" si="17"/>
        <v>김희찬</v>
      </c>
      <c r="C59" s="127" t="str">
        <f t="shared" si="19"/>
        <v>D</v>
      </c>
      <c r="D59" s="128">
        <f t="shared" si="20"/>
        <v>0.83717677324488771</v>
      </c>
      <c r="E59" s="129">
        <f t="shared" si="21"/>
        <v>2644</v>
      </c>
      <c r="F59" s="130" t="str">
        <f t="shared" si="22"/>
        <v>72</v>
      </c>
      <c r="G59" s="131" t="str">
        <f t="shared" si="23"/>
        <v>78바1192</v>
      </c>
      <c r="H59" s="132">
        <f t="shared" si="24"/>
        <v>2</v>
      </c>
      <c r="I59" s="133">
        <f t="shared" si="25"/>
        <v>1651.7190000000001</v>
      </c>
      <c r="J59" s="134">
        <f t="shared" si="26"/>
        <v>3.2027732030175352E-2</v>
      </c>
      <c r="K59" s="134">
        <f t="shared" si="27"/>
        <v>0.30407603263026722</v>
      </c>
      <c r="L59" s="134">
        <f t="shared" si="28"/>
        <v>0.15075203469839604</v>
      </c>
      <c r="M59" s="135">
        <f t="shared" si="29"/>
        <v>15.372999999999999</v>
      </c>
      <c r="N59" s="136">
        <f t="shared" si="30"/>
        <v>0</v>
      </c>
      <c r="O59" s="136">
        <f t="shared" si="31"/>
        <v>24.217194329059602</v>
      </c>
      <c r="P59" s="218">
        <f t="shared" si="32"/>
        <v>2</v>
      </c>
      <c r="Q59" s="219">
        <f t="shared" si="33"/>
        <v>0</v>
      </c>
      <c r="R59" s="219">
        <f t="shared" si="34"/>
        <v>400</v>
      </c>
      <c r="T59">
        <v>516</v>
      </c>
      <c r="U59">
        <v>2644</v>
      </c>
      <c r="V59" t="s">
        <v>350</v>
      </c>
      <c r="W59">
        <v>1651.7190000000001</v>
      </c>
      <c r="X59">
        <v>896.86800000000005</v>
      </c>
      <c r="Y59">
        <v>1.8420000000000001</v>
      </c>
      <c r="Z59">
        <v>15.372999999999999</v>
      </c>
      <c r="AA59">
        <v>79.686628999999996</v>
      </c>
      <c r="AB59">
        <v>2.5521820000000002</v>
      </c>
      <c r="AC59">
        <v>24.230793999999999</v>
      </c>
      <c r="AD59" s="1">
        <v>249</v>
      </c>
      <c r="AE59">
        <v>0</v>
      </c>
      <c r="AF59">
        <v>400</v>
      </c>
      <c r="AG59">
        <v>88</v>
      </c>
      <c r="AH59">
        <v>20.727679999999999</v>
      </c>
      <c r="AI59">
        <v>2738.7</v>
      </c>
      <c r="AJ59">
        <v>65.5</v>
      </c>
      <c r="AK59">
        <v>2</v>
      </c>
      <c r="AL59">
        <v>268</v>
      </c>
      <c r="AM59" t="s">
        <v>351</v>
      </c>
      <c r="AN59" t="s">
        <v>723</v>
      </c>
      <c r="AO59">
        <v>1591.5440000000001</v>
      </c>
      <c r="AR59" t="s">
        <v>116</v>
      </c>
      <c r="AS59" t="s">
        <v>119</v>
      </c>
      <c r="AT59" t="s">
        <v>225</v>
      </c>
      <c r="AU59" t="s">
        <v>350</v>
      </c>
      <c r="AV59" t="s">
        <v>48</v>
      </c>
      <c r="AW59">
        <v>2</v>
      </c>
      <c r="BB59">
        <v>0.83717677324488771</v>
      </c>
      <c r="BC59" t="s">
        <v>66</v>
      </c>
      <c r="BF59" t="s">
        <v>116</v>
      </c>
      <c r="BG59" t="s">
        <v>119</v>
      </c>
      <c r="BH59" t="s">
        <v>350</v>
      </c>
      <c r="BI59">
        <v>2644</v>
      </c>
      <c r="BJ59">
        <v>2</v>
      </c>
      <c r="BK59" t="s">
        <v>225</v>
      </c>
      <c r="BL59" t="s">
        <v>226</v>
      </c>
      <c r="BM59">
        <v>0.83717677324488771</v>
      </c>
      <c r="BN59" t="s">
        <v>66</v>
      </c>
      <c r="BO59" t="s">
        <v>177</v>
      </c>
      <c r="BP59">
        <v>1651.7190000000001</v>
      </c>
    </row>
    <row r="60" spans="1:68" ht="16.5" x14ac:dyDescent="0.25">
      <c r="A60" s="108" t="str">
        <f t="shared" si="18"/>
        <v>선진여객</v>
      </c>
      <c r="B60" s="109" t="str">
        <f t="shared" si="17"/>
        <v>문남주</v>
      </c>
      <c r="C60" s="110" t="str">
        <f t="shared" si="19"/>
        <v>F</v>
      </c>
      <c r="D60" s="111">
        <f t="shared" si="20"/>
        <v>0.74857142857142867</v>
      </c>
      <c r="E60" s="112">
        <f t="shared" si="21"/>
        <v>2414</v>
      </c>
      <c r="F60" s="113" t="str">
        <f t="shared" si="22"/>
        <v>595</v>
      </c>
      <c r="G60" s="114" t="str">
        <f t="shared" si="23"/>
        <v>73아1093</v>
      </c>
      <c r="H60" s="115">
        <f t="shared" si="24"/>
        <v>1</v>
      </c>
      <c r="I60" s="116">
        <f t="shared" si="25"/>
        <v>2141.107</v>
      </c>
      <c r="J60" s="117">
        <f t="shared" si="26"/>
        <v>5.1239560664995201E-3</v>
      </c>
      <c r="K60" s="117">
        <f t="shared" si="27"/>
        <v>0.30025818796773168</v>
      </c>
      <c r="L60" s="117">
        <f t="shared" si="28"/>
        <v>0.10228353837524234</v>
      </c>
      <c r="M60" s="118">
        <f t="shared" si="29"/>
        <v>9.3439999999999994</v>
      </c>
      <c r="N60" s="119">
        <f t="shared" si="30"/>
        <v>0</v>
      </c>
      <c r="O60" s="119">
        <f t="shared" si="31"/>
        <v>2.1141211805068836</v>
      </c>
      <c r="P60" s="220">
        <f t="shared" si="32"/>
        <v>1</v>
      </c>
      <c r="Q60" s="221">
        <f t="shared" si="33"/>
        <v>0</v>
      </c>
      <c r="R60" s="221">
        <f t="shared" si="34"/>
        <v>46</v>
      </c>
      <c r="T60">
        <v>516</v>
      </c>
      <c r="U60">
        <v>2414</v>
      </c>
      <c r="V60" t="s">
        <v>352</v>
      </c>
      <c r="W60">
        <v>2175.8449999999998</v>
      </c>
      <c r="X60">
        <v>1038.5319999999999</v>
      </c>
      <c r="Y60">
        <v>2.0950000000000002</v>
      </c>
      <c r="Z60">
        <v>9.3439999999999994</v>
      </c>
      <c r="AA60">
        <v>150.91718</v>
      </c>
      <c r="AB60">
        <v>0.77329300000000001</v>
      </c>
      <c r="AC60">
        <v>45.314118999999998</v>
      </c>
      <c r="AD60" s="1">
        <v>219</v>
      </c>
      <c r="AE60">
        <v>0</v>
      </c>
      <c r="AF60">
        <v>46</v>
      </c>
      <c r="AG60">
        <v>66</v>
      </c>
      <c r="AH60">
        <v>14.417477</v>
      </c>
      <c r="AI60">
        <v>51.2</v>
      </c>
      <c r="AJ60">
        <v>0</v>
      </c>
      <c r="AK60">
        <v>1</v>
      </c>
      <c r="AL60">
        <v>17</v>
      </c>
      <c r="AM60" t="s">
        <v>353</v>
      </c>
      <c r="AN60" t="s">
        <v>724</v>
      </c>
      <c r="AO60">
        <v>2141.107</v>
      </c>
      <c r="AR60" t="s">
        <v>116</v>
      </c>
      <c r="AS60" t="s">
        <v>118</v>
      </c>
      <c r="AT60" t="s">
        <v>205</v>
      </c>
      <c r="AU60" t="s">
        <v>352</v>
      </c>
      <c r="AV60" t="s">
        <v>48</v>
      </c>
      <c r="AW60">
        <v>1</v>
      </c>
      <c r="BB60">
        <v>0.74857142857142867</v>
      </c>
      <c r="BC60" t="s">
        <v>69</v>
      </c>
      <c r="BF60" t="s">
        <v>116</v>
      </c>
      <c r="BG60" t="s">
        <v>118</v>
      </c>
      <c r="BH60" t="s">
        <v>352</v>
      </c>
      <c r="BI60">
        <v>2414</v>
      </c>
      <c r="BJ60">
        <v>1</v>
      </c>
      <c r="BK60" t="s">
        <v>205</v>
      </c>
      <c r="BL60" t="s">
        <v>174</v>
      </c>
      <c r="BM60">
        <v>0.74857142857142867</v>
      </c>
      <c r="BN60" t="s">
        <v>69</v>
      </c>
      <c r="BO60" t="s">
        <v>186</v>
      </c>
      <c r="BP60">
        <v>2141.107</v>
      </c>
    </row>
    <row r="61" spans="1:68" ht="16.5" x14ac:dyDescent="0.25">
      <c r="A61" s="125" t="str">
        <f t="shared" si="18"/>
        <v>선진여객</v>
      </c>
      <c r="B61" s="126" t="str">
        <f t="shared" si="17"/>
        <v>문승철</v>
      </c>
      <c r="C61" s="127" t="str">
        <f t="shared" si="19"/>
        <v>F</v>
      </c>
      <c r="D61" s="128">
        <f t="shared" si="20"/>
        <v>0.73387096774193539</v>
      </c>
      <c r="E61" s="129">
        <f t="shared" si="21"/>
        <v>5546</v>
      </c>
      <c r="F61" s="130" t="str">
        <f t="shared" si="22"/>
        <v>300</v>
      </c>
      <c r="G61" s="131" t="str">
        <f t="shared" si="23"/>
        <v>73아1099</v>
      </c>
      <c r="H61" s="132">
        <f t="shared" si="24"/>
        <v>1</v>
      </c>
      <c r="I61" s="133">
        <f t="shared" si="25"/>
        <v>1954.2650000000001</v>
      </c>
      <c r="J61" s="134">
        <f t="shared" si="26"/>
        <v>1.1211188280734082E-2</v>
      </c>
      <c r="K61" s="134">
        <f t="shared" si="27"/>
        <v>0.36907513087928895</v>
      </c>
      <c r="L61" s="134">
        <f t="shared" si="28"/>
        <v>0.21900816931173611</v>
      </c>
      <c r="M61" s="135">
        <f t="shared" si="29"/>
        <v>14.978999999999999</v>
      </c>
      <c r="N61" s="136">
        <f t="shared" si="30"/>
        <v>0</v>
      </c>
      <c r="O61" s="136">
        <f t="shared" si="31"/>
        <v>16.42561269838021</v>
      </c>
      <c r="P61" s="218">
        <f t="shared" si="32"/>
        <v>8</v>
      </c>
      <c r="Q61" s="219">
        <f t="shared" si="33"/>
        <v>0</v>
      </c>
      <c r="R61" s="219">
        <f t="shared" si="34"/>
        <v>321</v>
      </c>
      <c r="T61">
        <v>516</v>
      </c>
      <c r="U61">
        <v>5546</v>
      </c>
      <c r="V61" t="s">
        <v>354</v>
      </c>
      <c r="W61">
        <v>1954.2650000000001</v>
      </c>
      <c r="X61">
        <v>858.86199999999997</v>
      </c>
      <c r="Y61">
        <v>2.2749999999999999</v>
      </c>
      <c r="Z61">
        <v>14.978999999999999</v>
      </c>
      <c r="AA61">
        <v>119.1747</v>
      </c>
      <c r="AB61">
        <v>1.33609</v>
      </c>
      <c r="AC61">
        <v>43.984417999999998</v>
      </c>
      <c r="AD61" s="1">
        <v>428</v>
      </c>
      <c r="AE61">
        <v>0</v>
      </c>
      <c r="AF61">
        <v>321</v>
      </c>
      <c r="AG61">
        <v>85</v>
      </c>
      <c r="AH61">
        <v>16.398320999999999</v>
      </c>
      <c r="AI61">
        <v>1486.3</v>
      </c>
      <c r="AJ61">
        <v>11.3</v>
      </c>
      <c r="AK61">
        <v>8</v>
      </c>
      <c r="AL61">
        <v>655</v>
      </c>
      <c r="AM61" t="s">
        <v>355</v>
      </c>
      <c r="AN61" t="s">
        <v>725</v>
      </c>
      <c r="AO61">
        <v>1954.2650000000001</v>
      </c>
      <c r="AR61" t="s">
        <v>116</v>
      </c>
      <c r="AS61" t="s">
        <v>117</v>
      </c>
      <c r="AT61" t="s">
        <v>197</v>
      </c>
      <c r="AU61" t="s">
        <v>354</v>
      </c>
      <c r="AV61" t="s">
        <v>48</v>
      </c>
      <c r="AW61">
        <v>1</v>
      </c>
      <c r="BB61">
        <v>0.73387096774193539</v>
      </c>
      <c r="BC61" t="s">
        <v>69</v>
      </c>
      <c r="BF61" t="s">
        <v>116</v>
      </c>
      <c r="BG61" t="s">
        <v>117</v>
      </c>
      <c r="BH61" t="s">
        <v>354</v>
      </c>
      <c r="BI61">
        <v>5546</v>
      </c>
      <c r="BJ61">
        <v>1</v>
      </c>
      <c r="BK61" t="s">
        <v>197</v>
      </c>
      <c r="BL61" t="s">
        <v>174</v>
      </c>
      <c r="BM61">
        <v>0.73387096774193539</v>
      </c>
      <c r="BN61" t="s">
        <v>69</v>
      </c>
      <c r="BO61" t="s">
        <v>186</v>
      </c>
      <c r="BP61">
        <v>1954.2650000000001</v>
      </c>
    </row>
    <row r="62" spans="1:68" ht="16.5" x14ac:dyDescent="0.25">
      <c r="A62" s="108" t="str">
        <f t="shared" si="18"/>
        <v>선진여객</v>
      </c>
      <c r="B62" s="109" t="str">
        <f t="shared" si="17"/>
        <v>문영길</v>
      </c>
      <c r="C62" s="110" t="str">
        <f t="shared" si="19"/>
        <v>D</v>
      </c>
      <c r="D62" s="111">
        <f t="shared" si="20"/>
        <v>0.81399999999999995</v>
      </c>
      <c r="E62" s="112">
        <f t="shared" si="21"/>
        <v>8968</v>
      </c>
      <c r="F62" s="113" t="str">
        <f t="shared" si="22"/>
        <v>87</v>
      </c>
      <c r="G62" s="114" t="str">
        <f t="shared" si="23"/>
        <v>71바5757</v>
      </c>
      <c r="H62" s="115">
        <f t="shared" si="24"/>
        <v>1</v>
      </c>
      <c r="I62" s="116">
        <f t="shared" si="25"/>
        <v>539.97</v>
      </c>
      <c r="J62" s="117">
        <f t="shared" si="26"/>
        <v>4.7791726811628708E-3</v>
      </c>
      <c r="K62" s="117">
        <f t="shared" si="27"/>
        <v>0.36554914269520733</v>
      </c>
      <c r="L62" s="117">
        <f t="shared" si="28"/>
        <v>0.30372057706909644</v>
      </c>
      <c r="M62" s="118">
        <f t="shared" si="29"/>
        <v>19.155999999999999</v>
      </c>
      <c r="N62" s="119">
        <f t="shared" si="30"/>
        <v>0</v>
      </c>
      <c r="O62" s="119">
        <f t="shared" si="31"/>
        <v>6.4818415837916916</v>
      </c>
      <c r="P62" s="220">
        <f t="shared" si="32"/>
        <v>6</v>
      </c>
      <c r="Q62" s="221">
        <f t="shared" si="33"/>
        <v>0</v>
      </c>
      <c r="R62" s="221">
        <f t="shared" si="34"/>
        <v>35</v>
      </c>
      <c r="T62">
        <v>516</v>
      </c>
      <c r="U62">
        <v>8968</v>
      </c>
      <c r="V62" t="s">
        <v>194</v>
      </c>
      <c r="W62">
        <v>539.97</v>
      </c>
      <c r="X62">
        <v>331.63299999999998</v>
      </c>
      <c r="Y62">
        <v>1.6279999999999999</v>
      </c>
      <c r="Z62">
        <v>19.155999999999999</v>
      </c>
      <c r="AA62">
        <v>32.023325</v>
      </c>
      <c r="AB62">
        <v>0.15304499999999999</v>
      </c>
      <c r="AC62">
        <v>11.706099</v>
      </c>
      <c r="AD62" s="1">
        <v>164</v>
      </c>
      <c r="AE62">
        <v>0</v>
      </c>
      <c r="AF62">
        <v>35</v>
      </c>
      <c r="AG62">
        <v>83</v>
      </c>
      <c r="AH62">
        <v>16.861771000000001</v>
      </c>
      <c r="AI62">
        <v>381</v>
      </c>
      <c r="AJ62">
        <v>0</v>
      </c>
      <c r="AK62">
        <v>6</v>
      </c>
      <c r="AL62">
        <v>658</v>
      </c>
      <c r="AM62" t="s">
        <v>356</v>
      </c>
      <c r="AN62" t="s">
        <v>726</v>
      </c>
      <c r="AO62">
        <v>539.97</v>
      </c>
      <c r="AR62" t="s">
        <v>116</v>
      </c>
      <c r="AS62" t="s">
        <v>121</v>
      </c>
      <c r="AT62" t="s">
        <v>254</v>
      </c>
      <c r="AU62" t="s">
        <v>194</v>
      </c>
      <c r="AV62" t="s">
        <v>48</v>
      </c>
      <c r="AW62">
        <v>1</v>
      </c>
      <c r="BB62">
        <v>0.81399999999999995</v>
      </c>
      <c r="BC62" t="s">
        <v>66</v>
      </c>
      <c r="BF62" t="s">
        <v>116</v>
      </c>
      <c r="BG62" t="s">
        <v>121</v>
      </c>
      <c r="BH62" t="s">
        <v>194</v>
      </c>
      <c r="BI62">
        <v>8968</v>
      </c>
      <c r="BJ62">
        <v>1</v>
      </c>
      <c r="BK62" t="s">
        <v>254</v>
      </c>
      <c r="BL62" t="s">
        <v>174</v>
      </c>
      <c r="BM62">
        <v>0.81399999999999995</v>
      </c>
      <c r="BN62" t="s">
        <v>66</v>
      </c>
      <c r="BO62" t="s">
        <v>177</v>
      </c>
      <c r="BP62">
        <v>539.97</v>
      </c>
    </row>
    <row r="63" spans="1:68" ht="16.5" x14ac:dyDescent="0.25">
      <c r="A63" s="125" t="str">
        <f t="shared" si="18"/>
        <v>선진여객</v>
      </c>
      <c r="B63" s="126" t="str">
        <f t="shared" si="17"/>
        <v>박규영</v>
      </c>
      <c r="C63" s="127" t="str">
        <f t="shared" si="19"/>
        <v>F</v>
      </c>
      <c r="D63" s="128">
        <f t="shared" si="20"/>
        <v>0.69916666666666671</v>
      </c>
      <c r="E63" s="129">
        <f t="shared" si="21"/>
        <v>1261</v>
      </c>
      <c r="F63" s="130" t="str">
        <f t="shared" si="22"/>
        <v>87</v>
      </c>
      <c r="G63" s="131" t="str">
        <f t="shared" si="23"/>
        <v>78바1187</v>
      </c>
      <c r="H63" s="132">
        <f t="shared" si="24"/>
        <v>1</v>
      </c>
      <c r="I63" s="133">
        <f t="shared" si="25"/>
        <v>1350.7270000000001</v>
      </c>
      <c r="J63" s="134">
        <f t="shared" si="26"/>
        <v>9.1709441223225014E-3</v>
      </c>
      <c r="K63" s="134">
        <f t="shared" si="27"/>
        <v>0.36191890309044211</v>
      </c>
      <c r="L63" s="134">
        <f t="shared" si="28"/>
        <v>0.21692022148072851</v>
      </c>
      <c r="M63" s="135">
        <f t="shared" si="29"/>
        <v>14.388999999999999</v>
      </c>
      <c r="N63" s="136">
        <f t="shared" si="30"/>
        <v>0.22210261585057528</v>
      </c>
      <c r="O63" s="136">
        <f t="shared" si="31"/>
        <v>20.581509068819976</v>
      </c>
      <c r="P63" s="218">
        <f t="shared" si="32"/>
        <v>1</v>
      </c>
      <c r="Q63" s="219">
        <f t="shared" si="33"/>
        <v>3</v>
      </c>
      <c r="R63" s="219">
        <f t="shared" si="34"/>
        <v>278</v>
      </c>
      <c r="T63">
        <v>516</v>
      </c>
      <c r="U63">
        <v>1261</v>
      </c>
      <c r="V63" t="s">
        <v>357</v>
      </c>
      <c r="W63">
        <v>1350.7270000000001</v>
      </c>
      <c r="X63">
        <v>805.08500000000004</v>
      </c>
      <c r="Y63">
        <v>1.6779999999999999</v>
      </c>
      <c r="Z63">
        <v>14.388999999999999</v>
      </c>
      <c r="AA63">
        <v>86.199413000000007</v>
      </c>
      <c r="AB63">
        <v>0.79052999999999995</v>
      </c>
      <c r="AC63">
        <v>31.197196999999999</v>
      </c>
      <c r="AD63" s="1">
        <v>293</v>
      </c>
      <c r="AE63">
        <v>3</v>
      </c>
      <c r="AF63">
        <v>278</v>
      </c>
      <c r="AG63">
        <v>90</v>
      </c>
      <c r="AH63">
        <v>15.669793</v>
      </c>
      <c r="AI63">
        <v>390.4</v>
      </c>
      <c r="AJ63">
        <v>9.4</v>
      </c>
      <c r="AK63">
        <v>1</v>
      </c>
      <c r="AL63">
        <v>9</v>
      </c>
      <c r="AM63" t="s">
        <v>358</v>
      </c>
      <c r="AN63" t="s">
        <v>727</v>
      </c>
      <c r="AO63">
        <v>1350.7270000000001</v>
      </c>
      <c r="AR63" t="s">
        <v>116</v>
      </c>
      <c r="AS63" t="s">
        <v>121</v>
      </c>
      <c r="AT63" t="s">
        <v>272</v>
      </c>
      <c r="AU63" t="s">
        <v>357</v>
      </c>
      <c r="AV63" t="s">
        <v>48</v>
      </c>
      <c r="AW63">
        <v>1</v>
      </c>
      <c r="BB63">
        <v>0.69916666666666671</v>
      </c>
      <c r="BC63" t="s">
        <v>69</v>
      </c>
      <c r="BF63" t="s">
        <v>116</v>
      </c>
      <c r="BG63" t="s">
        <v>121</v>
      </c>
      <c r="BH63" t="s">
        <v>357</v>
      </c>
      <c r="BI63">
        <v>1261</v>
      </c>
      <c r="BJ63">
        <v>1</v>
      </c>
      <c r="BK63" t="s">
        <v>272</v>
      </c>
      <c r="BL63" t="s">
        <v>174</v>
      </c>
      <c r="BM63">
        <v>0.69916666666666671</v>
      </c>
      <c r="BN63" t="s">
        <v>69</v>
      </c>
      <c r="BO63" t="s">
        <v>186</v>
      </c>
      <c r="BP63">
        <v>1350.7270000000001</v>
      </c>
    </row>
    <row r="64" spans="1:68" ht="16.5" x14ac:dyDescent="0.25">
      <c r="A64" s="108" t="str">
        <f t="shared" si="18"/>
        <v>선진여객</v>
      </c>
      <c r="B64" s="109" t="str">
        <f t="shared" si="17"/>
        <v>박덕규</v>
      </c>
      <c r="C64" s="110" t="str">
        <f t="shared" si="19"/>
        <v>C</v>
      </c>
      <c r="D64" s="111">
        <f t="shared" si="20"/>
        <v>0.87076923076923063</v>
      </c>
      <c r="E64" s="112">
        <f t="shared" si="21"/>
        <v>846</v>
      </c>
      <c r="F64" s="113" t="str">
        <f t="shared" si="22"/>
        <v>80</v>
      </c>
      <c r="G64" s="114" t="str">
        <f t="shared" si="23"/>
        <v>78바1150</v>
      </c>
      <c r="H64" s="115">
        <f t="shared" si="24"/>
        <v>1</v>
      </c>
      <c r="I64" s="116">
        <f t="shared" si="25"/>
        <v>2177.0610000000001</v>
      </c>
      <c r="J64" s="117">
        <f t="shared" si="26"/>
        <v>7.5542709034461895E-3</v>
      </c>
      <c r="K64" s="117">
        <f t="shared" si="27"/>
        <v>0.33060387994690482</v>
      </c>
      <c r="L64" s="117">
        <f t="shared" si="28"/>
        <v>0.30913235779796705</v>
      </c>
      <c r="M64" s="118">
        <f t="shared" si="29"/>
        <v>13.4</v>
      </c>
      <c r="N64" s="119">
        <f t="shared" si="30"/>
        <v>4.5933485556904463E-2</v>
      </c>
      <c r="O64" s="119">
        <f t="shared" si="31"/>
        <v>12.034573215908971</v>
      </c>
      <c r="P64" s="220">
        <f t="shared" si="32"/>
        <v>0</v>
      </c>
      <c r="Q64" s="221">
        <f t="shared" si="33"/>
        <v>1</v>
      </c>
      <c r="R64" s="221">
        <f t="shared" si="34"/>
        <v>262</v>
      </c>
      <c r="T64">
        <v>516</v>
      </c>
      <c r="U64">
        <v>846</v>
      </c>
      <c r="V64" t="s">
        <v>359</v>
      </c>
      <c r="W64">
        <v>2177.0610000000001</v>
      </c>
      <c r="X64">
        <v>961.80799999999999</v>
      </c>
      <c r="Y64">
        <v>2.2639999999999998</v>
      </c>
      <c r="Z64">
        <v>13.4</v>
      </c>
      <c r="AA64">
        <v>132.48134899999999</v>
      </c>
      <c r="AB64">
        <v>1.0007999999999999</v>
      </c>
      <c r="AC64">
        <v>43.798848</v>
      </c>
      <c r="AD64" s="1">
        <v>673</v>
      </c>
      <c r="AE64">
        <v>1</v>
      </c>
      <c r="AF64">
        <v>262</v>
      </c>
      <c r="AG64">
        <v>78</v>
      </c>
      <c r="AH64">
        <v>16.432962</v>
      </c>
      <c r="AI64">
        <v>826.9</v>
      </c>
      <c r="AJ64">
        <v>0</v>
      </c>
      <c r="AK64">
        <v>0</v>
      </c>
      <c r="AL64">
        <v>0</v>
      </c>
      <c r="AM64" t="s">
        <v>360</v>
      </c>
      <c r="AN64" t="s">
        <v>728</v>
      </c>
      <c r="AO64">
        <v>2177.0610000000001</v>
      </c>
      <c r="AR64" t="s">
        <v>116</v>
      </c>
      <c r="AS64" t="s">
        <v>120</v>
      </c>
      <c r="AT64" t="s">
        <v>240</v>
      </c>
      <c r="AU64" t="s">
        <v>359</v>
      </c>
      <c r="AV64" t="s">
        <v>48</v>
      </c>
      <c r="AW64">
        <v>1</v>
      </c>
      <c r="BB64">
        <v>0.87076923076923063</v>
      </c>
      <c r="BC64" t="s">
        <v>68</v>
      </c>
      <c r="BF64" t="s">
        <v>116</v>
      </c>
      <c r="BG64" t="s">
        <v>120</v>
      </c>
      <c r="BH64" t="s">
        <v>359</v>
      </c>
      <c r="BI64">
        <v>846</v>
      </c>
      <c r="BJ64">
        <v>1</v>
      </c>
      <c r="BK64" t="s">
        <v>240</v>
      </c>
      <c r="BL64" t="s">
        <v>174</v>
      </c>
      <c r="BM64">
        <v>0.87076923076923063</v>
      </c>
      <c r="BN64" t="s">
        <v>68</v>
      </c>
      <c r="BO64" t="s">
        <v>176</v>
      </c>
      <c r="BP64">
        <v>2177.0610000000001</v>
      </c>
    </row>
    <row r="65" spans="1:68" ht="16.5" x14ac:dyDescent="0.25">
      <c r="A65" s="125" t="str">
        <f t="shared" si="18"/>
        <v>선진여객</v>
      </c>
      <c r="B65" s="126" t="str">
        <f t="shared" si="17"/>
        <v>박만규</v>
      </c>
      <c r="C65" s="127" t="str">
        <f t="shared" si="19"/>
        <v>B</v>
      </c>
      <c r="D65" s="128">
        <f t="shared" si="20"/>
        <v>0.93700000000000006</v>
      </c>
      <c r="E65" s="129">
        <f t="shared" si="21"/>
        <v>4695</v>
      </c>
      <c r="F65" s="130" t="str">
        <f t="shared" si="22"/>
        <v>72</v>
      </c>
      <c r="G65" s="131" t="str">
        <f t="shared" si="23"/>
        <v>73아1088</v>
      </c>
      <c r="H65" s="132">
        <f t="shared" si="24"/>
        <v>1</v>
      </c>
      <c r="I65" s="133">
        <f t="shared" si="25"/>
        <v>1459.0309999999999</v>
      </c>
      <c r="J65" s="134">
        <f t="shared" si="26"/>
        <v>1.1969410464022646E-2</v>
      </c>
      <c r="K65" s="134">
        <f t="shared" si="27"/>
        <v>0.30875604535768197</v>
      </c>
      <c r="L65" s="134">
        <f t="shared" si="28"/>
        <v>0.1322795745943712</v>
      </c>
      <c r="M65" s="135">
        <f t="shared" si="29"/>
        <v>17.283999999999999</v>
      </c>
      <c r="N65" s="136">
        <f t="shared" si="30"/>
        <v>0.20561591905860807</v>
      </c>
      <c r="O65" s="136">
        <f t="shared" si="31"/>
        <v>12.336955143516485</v>
      </c>
      <c r="P65" s="218">
        <f t="shared" si="32"/>
        <v>1</v>
      </c>
      <c r="Q65" s="219">
        <f t="shared" si="33"/>
        <v>3</v>
      </c>
      <c r="R65" s="219">
        <f t="shared" si="34"/>
        <v>180</v>
      </c>
      <c r="T65">
        <v>516</v>
      </c>
      <c r="U65">
        <v>4695</v>
      </c>
      <c r="V65" t="s">
        <v>554</v>
      </c>
      <c r="W65">
        <v>1459.0309999999999</v>
      </c>
      <c r="X65">
        <v>778.43</v>
      </c>
      <c r="Y65">
        <v>1.8740000000000001</v>
      </c>
      <c r="Z65">
        <v>17.283999999999999</v>
      </c>
      <c r="AA65">
        <v>65.116907999999995</v>
      </c>
      <c r="AB65">
        <v>0.77941099999999996</v>
      </c>
      <c r="AC65">
        <v>20.105239000000001</v>
      </c>
      <c r="AD65" s="1">
        <v>193</v>
      </c>
      <c r="AE65">
        <v>3</v>
      </c>
      <c r="AF65">
        <v>180</v>
      </c>
      <c r="AG65">
        <v>80</v>
      </c>
      <c r="AH65">
        <v>22.406331000000002</v>
      </c>
      <c r="AI65">
        <v>2687.5</v>
      </c>
      <c r="AJ65">
        <v>0</v>
      </c>
      <c r="AK65">
        <v>1</v>
      </c>
      <c r="AL65">
        <v>14</v>
      </c>
      <c r="AM65" t="s">
        <v>555</v>
      </c>
      <c r="AN65" t="s">
        <v>729</v>
      </c>
      <c r="AO65">
        <v>1459.0309999999999</v>
      </c>
      <c r="AR65" t="s">
        <v>116</v>
      </c>
      <c r="AS65" t="s">
        <v>119</v>
      </c>
      <c r="AT65" t="s">
        <v>217</v>
      </c>
      <c r="AU65" t="s">
        <v>554</v>
      </c>
      <c r="AV65" t="s">
        <v>48</v>
      </c>
      <c r="AW65">
        <v>1</v>
      </c>
      <c r="BB65">
        <v>0.93700000000000006</v>
      </c>
      <c r="BC65" t="s">
        <v>67</v>
      </c>
      <c r="BF65" t="s">
        <v>116</v>
      </c>
      <c r="BG65" t="s">
        <v>119</v>
      </c>
      <c r="BH65" t="s">
        <v>554</v>
      </c>
      <c r="BI65">
        <v>4695</v>
      </c>
      <c r="BJ65">
        <v>1</v>
      </c>
      <c r="BK65" t="s">
        <v>217</v>
      </c>
      <c r="BL65" t="s">
        <v>174</v>
      </c>
      <c r="BM65">
        <v>0.93700000000000006</v>
      </c>
      <c r="BN65" t="s">
        <v>67</v>
      </c>
      <c r="BO65" t="s">
        <v>175</v>
      </c>
      <c r="BP65">
        <v>1459.0309999999999</v>
      </c>
    </row>
    <row r="66" spans="1:68" ht="16.5" x14ac:dyDescent="0.25">
      <c r="A66" s="108" t="str">
        <f t="shared" si="18"/>
        <v>선진여객</v>
      </c>
      <c r="B66" s="109" t="str">
        <f t="shared" si="17"/>
        <v>박상찬</v>
      </c>
      <c r="C66" s="110" t="str">
        <f t="shared" si="19"/>
        <v>F</v>
      </c>
      <c r="D66" s="111">
        <f t="shared" si="20"/>
        <v>0.76739711794915577</v>
      </c>
      <c r="E66" s="112">
        <f t="shared" si="21"/>
        <v>3722</v>
      </c>
      <c r="F66" s="113" t="str">
        <f t="shared" si="22"/>
        <v>80</v>
      </c>
      <c r="G66" s="114" t="str">
        <f t="shared" si="23"/>
        <v>78바1138</v>
      </c>
      <c r="H66" s="115">
        <f t="shared" si="24"/>
        <v>2</v>
      </c>
      <c r="I66" s="116">
        <f t="shared" si="25"/>
        <v>2178.7530000000002</v>
      </c>
      <c r="J66" s="117">
        <f t="shared" si="26"/>
        <v>1.2271141532125725E-2</v>
      </c>
      <c r="K66" s="117">
        <f t="shared" si="27"/>
        <v>0.36445536751747676</v>
      </c>
      <c r="L66" s="117">
        <f t="shared" si="28"/>
        <v>0.16569110862956929</v>
      </c>
      <c r="M66" s="118">
        <f t="shared" si="29"/>
        <v>15.074999999999999</v>
      </c>
      <c r="N66" s="119">
        <f t="shared" si="30"/>
        <v>4.589781402481144E-2</v>
      </c>
      <c r="O66" s="119">
        <f t="shared" si="31"/>
        <v>28.227155625259034</v>
      </c>
      <c r="P66" s="220">
        <f t="shared" si="32"/>
        <v>4</v>
      </c>
      <c r="Q66" s="221">
        <f t="shared" si="33"/>
        <v>1</v>
      </c>
      <c r="R66" s="221">
        <f t="shared" si="34"/>
        <v>615</v>
      </c>
      <c r="T66">
        <v>516</v>
      </c>
      <c r="U66">
        <v>3722</v>
      </c>
      <c r="V66" t="s">
        <v>361</v>
      </c>
      <c r="W66">
        <v>2178.7530000000002</v>
      </c>
      <c r="X66">
        <v>1133.6790000000001</v>
      </c>
      <c r="Y66">
        <v>1.9219999999999999</v>
      </c>
      <c r="Z66">
        <v>15.074999999999999</v>
      </c>
      <c r="AA66">
        <v>143.62746899999999</v>
      </c>
      <c r="AB66">
        <v>1.762473</v>
      </c>
      <c r="AC66">
        <v>52.345801999999999</v>
      </c>
      <c r="AD66" s="1">
        <v>361</v>
      </c>
      <c r="AE66">
        <v>1</v>
      </c>
      <c r="AF66">
        <v>615</v>
      </c>
      <c r="AG66">
        <v>68</v>
      </c>
      <c r="AH66">
        <v>15.169472000000001</v>
      </c>
      <c r="AI66">
        <v>411.1</v>
      </c>
      <c r="AJ66">
        <v>0</v>
      </c>
      <c r="AK66">
        <v>4</v>
      </c>
      <c r="AL66">
        <v>221</v>
      </c>
      <c r="AM66" t="s">
        <v>362</v>
      </c>
      <c r="AN66" t="s">
        <v>730</v>
      </c>
      <c r="AO66">
        <v>2072.2800000000002</v>
      </c>
      <c r="AR66" t="s">
        <v>116</v>
      </c>
      <c r="AS66" t="s">
        <v>120</v>
      </c>
      <c r="AT66" t="s">
        <v>230</v>
      </c>
      <c r="AU66" t="s">
        <v>361</v>
      </c>
      <c r="AV66" t="s">
        <v>48</v>
      </c>
      <c r="AW66">
        <v>2</v>
      </c>
      <c r="BB66">
        <v>0.76739711794915577</v>
      </c>
      <c r="BC66" t="s">
        <v>69</v>
      </c>
      <c r="BF66" t="s">
        <v>116</v>
      </c>
      <c r="BG66" t="s">
        <v>120</v>
      </c>
      <c r="BH66" t="s">
        <v>361</v>
      </c>
      <c r="BI66">
        <v>3722</v>
      </c>
      <c r="BJ66">
        <v>2</v>
      </c>
      <c r="BK66" t="s">
        <v>230</v>
      </c>
      <c r="BL66" t="s">
        <v>233</v>
      </c>
      <c r="BM66">
        <v>0.76739711794915577</v>
      </c>
      <c r="BN66" t="s">
        <v>69</v>
      </c>
      <c r="BO66" t="s">
        <v>186</v>
      </c>
      <c r="BP66">
        <v>2178.7530000000002</v>
      </c>
    </row>
    <row r="67" spans="1:68" ht="16.5" x14ac:dyDescent="0.25">
      <c r="A67" s="125" t="str">
        <f t="shared" si="18"/>
        <v>선진여객</v>
      </c>
      <c r="B67" s="126" t="str">
        <f t="shared" si="17"/>
        <v>박상태</v>
      </c>
      <c r="C67" s="127" t="str">
        <f t="shared" si="19"/>
        <v>F</v>
      </c>
      <c r="D67" s="128">
        <f t="shared" si="20"/>
        <v>0.76704104461571598</v>
      </c>
      <c r="E67" s="129">
        <f t="shared" si="21"/>
        <v>1746</v>
      </c>
      <c r="F67" s="130" t="str">
        <f t="shared" si="22"/>
        <v>87</v>
      </c>
      <c r="G67" s="131" t="str">
        <f t="shared" si="23"/>
        <v>78바1189</v>
      </c>
      <c r="H67" s="132">
        <f t="shared" si="24"/>
        <v>4</v>
      </c>
      <c r="I67" s="133">
        <f t="shared" si="25"/>
        <v>2023.816</v>
      </c>
      <c r="J67" s="134">
        <f t="shared" si="26"/>
        <v>4.732238193041878E-2</v>
      </c>
      <c r="K67" s="134">
        <f t="shared" si="27"/>
        <v>0.34276763404128713</v>
      </c>
      <c r="L67" s="134">
        <f t="shared" si="28"/>
        <v>0.2332227830988588</v>
      </c>
      <c r="M67" s="135">
        <f t="shared" si="29"/>
        <v>13.362</v>
      </c>
      <c r="N67" s="136">
        <f t="shared" si="30"/>
        <v>3.1623428216794411</v>
      </c>
      <c r="O67" s="136">
        <f t="shared" si="31"/>
        <v>1.1858785581297904</v>
      </c>
      <c r="P67" s="218">
        <f t="shared" si="32"/>
        <v>10</v>
      </c>
      <c r="Q67" s="219">
        <f t="shared" si="33"/>
        <v>64</v>
      </c>
      <c r="R67" s="219">
        <f t="shared" si="34"/>
        <v>24</v>
      </c>
      <c r="T67">
        <v>516</v>
      </c>
      <c r="U67">
        <v>1746</v>
      </c>
      <c r="V67" t="s">
        <v>363</v>
      </c>
      <c r="W67">
        <v>2023.816</v>
      </c>
      <c r="X67">
        <v>1097.56</v>
      </c>
      <c r="Y67">
        <v>1.8440000000000001</v>
      </c>
      <c r="Z67">
        <v>13.362</v>
      </c>
      <c r="AA67">
        <v>140.41330400000001</v>
      </c>
      <c r="AB67">
        <v>6.644692</v>
      </c>
      <c r="AC67">
        <v>48.129136000000003</v>
      </c>
      <c r="AD67" s="1">
        <v>472</v>
      </c>
      <c r="AE67">
        <v>64</v>
      </c>
      <c r="AF67">
        <v>24</v>
      </c>
      <c r="AG67">
        <v>72</v>
      </c>
      <c r="AH67">
        <v>14.413278</v>
      </c>
      <c r="AI67">
        <v>521.4</v>
      </c>
      <c r="AJ67">
        <v>0</v>
      </c>
      <c r="AK67">
        <v>10</v>
      </c>
      <c r="AL67">
        <v>1102</v>
      </c>
      <c r="AM67" t="s">
        <v>364</v>
      </c>
      <c r="AN67" t="s">
        <v>731</v>
      </c>
      <c r="AO67">
        <v>1777.2180000000001</v>
      </c>
      <c r="AR67" t="s">
        <v>116</v>
      </c>
      <c r="AS67" t="s">
        <v>121</v>
      </c>
      <c r="AT67" t="s">
        <v>274</v>
      </c>
      <c r="AU67" t="s">
        <v>363</v>
      </c>
      <c r="AV67" t="s">
        <v>48</v>
      </c>
      <c r="AW67">
        <v>4</v>
      </c>
      <c r="BB67">
        <v>0.76704104461571598</v>
      </c>
      <c r="BC67" t="s">
        <v>69</v>
      </c>
      <c r="BF67" t="s">
        <v>116</v>
      </c>
      <c r="BG67" t="s">
        <v>121</v>
      </c>
      <c r="BH67" t="s">
        <v>363</v>
      </c>
      <c r="BI67">
        <v>1746</v>
      </c>
      <c r="BJ67">
        <v>4</v>
      </c>
      <c r="BK67" t="s">
        <v>274</v>
      </c>
      <c r="BL67" t="s">
        <v>264</v>
      </c>
      <c r="BM67">
        <v>0.76704104461571598</v>
      </c>
      <c r="BN67" t="s">
        <v>69</v>
      </c>
      <c r="BO67" t="s">
        <v>186</v>
      </c>
      <c r="BP67">
        <v>2023.816</v>
      </c>
    </row>
    <row r="68" spans="1:68" ht="16.5" x14ac:dyDescent="0.25">
      <c r="A68" s="108" t="str">
        <f t="shared" si="18"/>
        <v>선진여객</v>
      </c>
      <c r="B68" s="109" t="str">
        <f t="shared" si="17"/>
        <v>박성민</v>
      </c>
      <c r="C68" s="110" t="str">
        <f t="shared" si="19"/>
        <v>D</v>
      </c>
      <c r="D68" s="111">
        <f t="shared" si="20"/>
        <v>0.84192307692307689</v>
      </c>
      <c r="E68" s="112">
        <f t="shared" si="21"/>
        <v>6931</v>
      </c>
      <c r="F68" s="113" t="str">
        <f t="shared" si="22"/>
        <v>80</v>
      </c>
      <c r="G68" s="114" t="str">
        <f t="shared" si="23"/>
        <v>73아1437</v>
      </c>
      <c r="H68" s="115">
        <f t="shared" si="24"/>
        <v>1</v>
      </c>
      <c r="I68" s="116">
        <f t="shared" si="25"/>
        <v>2315.2199999999998</v>
      </c>
      <c r="J68" s="117">
        <f t="shared" si="26"/>
        <v>1.2117893189412308E-2</v>
      </c>
      <c r="K68" s="117">
        <f t="shared" si="27"/>
        <v>0.39617834074039804</v>
      </c>
      <c r="L68" s="117">
        <f t="shared" si="28"/>
        <v>0.16629089244218692</v>
      </c>
      <c r="M68" s="118">
        <f t="shared" si="29"/>
        <v>14.429</v>
      </c>
      <c r="N68" s="119">
        <f t="shared" si="30"/>
        <v>8.6384879190746458E-2</v>
      </c>
      <c r="O68" s="119">
        <f t="shared" si="31"/>
        <v>24.706075448553488</v>
      </c>
      <c r="P68" s="220">
        <f t="shared" si="32"/>
        <v>2</v>
      </c>
      <c r="Q68" s="221">
        <f t="shared" si="33"/>
        <v>2</v>
      </c>
      <c r="R68" s="221">
        <f t="shared" si="34"/>
        <v>572</v>
      </c>
      <c r="T68">
        <v>516</v>
      </c>
      <c r="U68">
        <v>6931</v>
      </c>
      <c r="V68" t="s">
        <v>365</v>
      </c>
      <c r="W68">
        <v>2315.2199999999998</v>
      </c>
      <c r="X68">
        <v>1057.4749999999999</v>
      </c>
      <c r="Y68">
        <v>2.1890000000000001</v>
      </c>
      <c r="Z68">
        <v>14.429</v>
      </c>
      <c r="AA68">
        <v>157.61551700000001</v>
      </c>
      <c r="AB68">
        <v>1.9099680000000001</v>
      </c>
      <c r="AC68">
        <v>62.443854000000002</v>
      </c>
      <c r="AD68" s="1">
        <v>385</v>
      </c>
      <c r="AE68">
        <v>2</v>
      </c>
      <c r="AF68">
        <v>572</v>
      </c>
      <c r="AG68">
        <v>73</v>
      </c>
      <c r="AH68">
        <v>14.689035000000001</v>
      </c>
      <c r="AI68">
        <v>499.9</v>
      </c>
      <c r="AJ68">
        <v>0</v>
      </c>
      <c r="AK68">
        <v>2</v>
      </c>
      <c r="AL68">
        <v>72</v>
      </c>
      <c r="AM68" t="s">
        <v>366</v>
      </c>
      <c r="AN68" t="s">
        <v>732</v>
      </c>
      <c r="AO68">
        <v>2315.2199999999998</v>
      </c>
      <c r="AR68" t="s">
        <v>116</v>
      </c>
      <c r="AS68" t="s">
        <v>120</v>
      </c>
      <c r="AT68" t="s">
        <v>227</v>
      </c>
      <c r="AU68" t="s">
        <v>365</v>
      </c>
      <c r="AV68" t="s">
        <v>48</v>
      </c>
      <c r="AW68">
        <v>1</v>
      </c>
      <c r="BB68">
        <v>0.84192307692307689</v>
      </c>
      <c r="BC68" t="s">
        <v>66</v>
      </c>
      <c r="BF68" t="s">
        <v>116</v>
      </c>
      <c r="BG68" t="s">
        <v>120</v>
      </c>
      <c r="BH68" t="s">
        <v>365</v>
      </c>
      <c r="BI68">
        <v>6931</v>
      </c>
      <c r="BJ68">
        <v>1</v>
      </c>
      <c r="BK68" t="s">
        <v>227</v>
      </c>
      <c r="BL68" t="s">
        <v>174</v>
      </c>
      <c r="BM68">
        <v>0.84192307692307689</v>
      </c>
      <c r="BN68" t="s">
        <v>66</v>
      </c>
      <c r="BO68" t="s">
        <v>177</v>
      </c>
      <c r="BP68">
        <v>2315.2199999999998</v>
      </c>
    </row>
    <row r="69" spans="1:68" ht="16.5" x14ac:dyDescent="0.25">
      <c r="A69" s="125" t="str">
        <f t="shared" ref="A69:A100" si="35">BF69</f>
        <v>선진여객</v>
      </c>
      <c r="B69" s="126" t="str">
        <f t="shared" si="17"/>
        <v>박우오</v>
      </c>
      <c r="C69" s="127" t="str">
        <f t="shared" ref="C69:C100" si="36">BN69</f>
        <v>D</v>
      </c>
      <c r="D69" s="128">
        <f t="shared" ref="D69:D100" si="37">BM69</f>
        <v>0.83160000000000012</v>
      </c>
      <c r="E69" s="129">
        <f t="shared" ref="E69:E100" si="38">U69</f>
        <v>8620</v>
      </c>
      <c r="F69" s="130" t="str">
        <f t="shared" ref="F69:F100" si="39">BG69</f>
        <v>80</v>
      </c>
      <c r="G69" s="131" t="str">
        <f t="shared" ref="G69:G100" si="40">BK69</f>
        <v>78바1157</v>
      </c>
      <c r="H69" s="132">
        <f t="shared" ref="H69:H100" si="41">BJ69</f>
        <v>1</v>
      </c>
      <c r="I69" s="133">
        <f t="shared" ref="I69:I100" si="42">BP69</f>
        <v>2144.9229999999998</v>
      </c>
      <c r="J69" s="134">
        <f t="shared" ref="J69:J100" si="43">AB69/AA69</f>
        <v>2.4218708329413349E-2</v>
      </c>
      <c r="K69" s="134">
        <f t="shared" ref="K69:K100" si="44">AC69/AA69</f>
        <v>0.34701787091807829</v>
      </c>
      <c r="L69" s="134">
        <f t="shared" ref="L69:L100" si="45">AD69/I69</f>
        <v>0.28392627614138133</v>
      </c>
      <c r="M69" s="135">
        <f t="shared" ref="M69:M100" si="46">Z69</f>
        <v>16.629000000000001</v>
      </c>
      <c r="N69" s="136">
        <f t="shared" ref="N69:N100" si="47">AE69*100/W69</f>
        <v>2.4709511716737618</v>
      </c>
      <c r="O69" s="136">
        <f t="shared" ref="O69:O100" si="48">AF69*100/W69</f>
        <v>5.0817675040083028</v>
      </c>
      <c r="P69" s="218">
        <f t="shared" ref="P69:P100" si="49">AK69</f>
        <v>2</v>
      </c>
      <c r="Q69" s="219">
        <f t="shared" ref="Q69:Q100" si="50">AE69</f>
        <v>53</v>
      </c>
      <c r="R69" s="219">
        <f t="shared" ref="R69:R100" si="51">AF69</f>
        <v>109</v>
      </c>
      <c r="T69">
        <v>516</v>
      </c>
      <c r="U69">
        <v>8620</v>
      </c>
      <c r="V69" t="s">
        <v>367</v>
      </c>
      <c r="W69">
        <v>2144.9229999999998</v>
      </c>
      <c r="X69">
        <v>1031.6310000000001</v>
      </c>
      <c r="Y69">
        <v>2.0790000000000002</v>
      </c>
      <c r="Z69">
        <v>16.629000000000001</v>
      </c>
      <c r="AA69">
        <v>129.156599</v>
      </c>
      <c r="AB69">
        <v>3.1280060000000001</v>
      </c>
      <c r="AC69">
        <v>44.819648000000001</v>
      </c>
      <c r="AD69" s="1">
        <v>609</v>
      </c>
      <c r="AE69">
        <v>53</v>
      </c>
      <c r="AF69">
        <v>109</v>
      </c>
      <c r="AG69">
        <v>91</v>
      </c>
      <c r="AH69">
        <v>16.607149</v>
      </c>
      <c r="AI69">
        <v>482</v>
      </c>
      <c r="AJ69">
        <v>15.5</v>
      </c>
      <c r="AK69">
        <v>2</v>
      </c>
      <c r="AL69">
        <v>259</v>
      </c>
      <c r="AM69" t="s">
        <v>368</v>
      </c>
      <c r="AN69" t="s">
        <v>733</v>
      </c>
      <c r="AO69">
        <v>2144.9229999999998</v>
      </c>
      <c r="AR69" t="s">
        <v>116</v>
      </c>
      <c r="AS69" t="s">
        <v>120</v>
      </c>
      <c r="AT69" t="s">
        <v>244</v>
      </c>
      <c r="AU69" t="s">
        <v>367</v>
      </c>
      <c r="AV69" t="s">
        <v>48</v>
      </c>
      <c r="AW69">
        <v>1</v>
      </c>
      <c r="BB69">
        <v>0.83160000000000012</v>
      </c>
      <c r="BC69" t="s">
        <v>66</v>
      </c>
      <c r="BF69" t="s">
        <v>116</v>
      </c>
      <c r="BG69" t="s">
        <v>120</v>
      </c>
      <c r="BH69" t="s">
        <v>367</v>
      </c>
      <c r="BI69">
        <v>8620</v>
      </c>
      <c r="BJ69">
        <v>1</v>
      </c>
      <c r="BK69" t="s">
        <v>244</v>
      </c>
      <c r="BL69" t="s">
        <v>174</v>
      </c>
      <c r="BM69">
        <v>0.83160000000000012</v>
      </c>
      <c r="BN69" t="s">
        <v>66</v>
      </c>
      <c r="BO69" t="s">
        <v>177</v>
      </c>
      <c r="BP69">
        <v>2144.9229999999998</v>
      </c>
    </row>
    <row r="70" spans="1:68" ht="16.5" x14ac:dyDescent="0.25">
      <c r="A70" s="108" t="str">
        <f t="shared" si="35"/>
        <v>선진여객</v>
      </c>
      <c r="B70" s="109" t="str">
        <f t="shared" ref="B70:B133" si="52">IF(BH70="NULL", E70, BH70)</f>
        <v>박정호</v>
      </c>
      <c r="C70" s="110" t="str">
        <f t="shared" si="36"/>
        <v>F</v>
      </c>
      <c r="D70" s="111">
        <f t="shared" si="37"/>
        <v>0.7486864462455991</v>
      </c>
      <c r="E70" s="112">
        <f t="shared" si="38"/>
        <v>7831</v>
      </c>
      <c r="F70" s="113" t="str">
        <f t="shared" si="39"/>
        <v>80</v>
      </c>
      <c r="G70" s="114" t="str">
        <f t="shared" si="40"/>
        <v>78바1158</v>
      </c>
      <c r="H70" s="115">
        <f t="shared" si="41"/>
        <v>2</v>
      </c>
      <c r="I70" s="116">
        <f t="shared" si="42"/>
        <v>1757.0590000000002</v>
      </c>
      <c r="J70" s="117">
        <f t="shared" si="43"/>
        <v>2.1137208961305696E-2</v>
      </c>
      <c r="K70" s="117">
        <f t="shared" si="44"/>
        <v>0.39273985195943029</v>
      </c>
      <c r="L70" s="117">
        <f t="shared" si="45"/>
        <v>0.17586205130277355</v>
      </c>
      <c r="M70" s="118">
        <f t="shared" si="46"/>
        <v>15.986000000000001</v>
      </c>
      <c r="N70" s="119">
        <f t="shared" si="47"/>
        <v>0.11382657042250716</v>
      </c>
      <c r="O70" s="119">
        <f t="shared" si="48"/>
        <v>28.285902749993028</v>
      </c>
      <c r="P70" s="220">
        <f t="shared" si="49"/>
        <v>11</v>
      </c>
      <c r="Q70" s="221">
        <f t="shared" si="50"/>
        <v>2</v>
      </c>
      <c r="R70" s="221">
        <f t="shared" si="51"/>
        <v>497</v>
      </c>
      <c r="T70">
        <v>516</v>
      </c>
      <c r="U70">
        <v>7831</v>
      </c>
      <c r="V70" t="s">
        <v>369</v>
      </c>
      <c r="W70">
        <v>1757.059</v>
      </c>
      <c r="X70">
        <v>936.95600000000002</v>
      </c>
      <c r="Y70">
        <v>1.875</v>
      </c>
      <c r="Z70">
        <v>15.986000000000001</v>
      </c>
      <c r="AA70">
        <v>119.627478</v>
      </c>
      <c r="AB70">
        <v>2.528591</v>
      </c>
      <c r="AC70">
        <v>46.982478</v>
      </c>
      <c r="AD70" s="1">
        <v>309</v>
      </c>
      <c r="AE70">
        <v>2</v>
      </c>
      <c r="AF70">
        <v>497</v>
      </c>
      <c r="AG70">
        <v>85</v>
      </c>
      <c r="AH70">
        <v>14.687754</v>
      </c>
      <c r="AI70">
        <v>155.30000000000001</v>
      </c>
      <c r="AJ70">
        <v>7.2</v>
      </c>
      <c r="AK70">
        <v>11</v>
      </c>
      <c r="AL70">
        <v>1286</v>
      </c>
      <c r="AM70" t="s">
        <v>370</v>
      </c>
      <c r="AN70" t="s">
        <v>734</v>
      </c>
      <c r="AO70">
        <v>1647.8130000000001</v>
      </c>
      <c r="AR70" t="s">
        <v>116</v>
      </c>
      <c r="AS70" t="s">
        <v>120</v>
      </c>
      <c r="AT70" t="s">
        <v>245</v>
      </c>
      <c r="AU70" t="s">
        <v>369</v>
      </c>
      <c r="AV70" t="s">
        <v>48</v>
      </c>
      <c r="AW70">
        <v>2</v>
      </c>
      <c r="BB70">
        <v>0.7486864462455991</v>
      </c>
      <c r="BC70" t="s">
        <v>69</v>
      </c>
      <c r="BF70" t="s">
        <v>116</v>
      </c>
      <c r="BG70" t="s">
        <v>120</v>
      </c>
      <c r="BH70" t="s">
        <v>369</v>
      </c>
      <c r="BI70">
        <v>7831</v>
      </c>
      <c r="BJ70">
        <v>2</v>
      </c>
      <c r="BK70" t="s">
        <v>245</v>
      </c>
      <c r="BL70" t="s">
        <v>227</v>
      </c>
      <c r="BM70">
        <v>0.7486864462455991</v>
      </c>
      <c r="BN70" t="s">
        <v>69</v>
      </c>
      <c r="BO70" t="s">
        <v>186</v>
      </c>
      <c r="BP70">
        <v>1757.0590000000002</v>
      </c>
    </row>
    <row r="71" spans="1:68" ht="16.5" x14ac:dyDescent="0.25">
      <c r="A71" s="125" t="str">
        <f t="shared" si="35"/>
        <v>선진여객</v>
      </c>
      <c r="B71" s="126" t="str">
        <f t="shared" si="52"/>
        <v>박종민</v>
      </c>
      <c r="C71" s="127" t="str">
        <f t="shared" si="36"/>
        <v>F</v>
      </c>
      <c r="D71" s="128">
        <f t="shared" si="37"/>
        <v>0.7316208674805833</v>
      </c>
      <c r="E71" s="129">
        <f t="shared" si="38"/>
        <v>5274</v>
      </c>
      <c r="F71" s="130" t="str">
        <f t="shared" si="39"/>
        <v>87</v>
      </c>
      <c r="G71" s="131" t="str">
        <f t="shared" si="40"/>
        <v>78바1197</v>
      </c>
      <c r="H71" s="132">
        <f t="shared" si="41"/>
        <v>3</v>
      </c>
      <c r="I71" s="133">
        <f t="shared" si="42"/>
        <v>1806.674</v>
      </c>
      <c r="J71" s="134">
        <f t="shared" si="43"/>
        <v>6.963822599450306E-3</v>
      </c>
      <c r="K71" s="134">
        <f t="shared" si="44"/>
        <v>0.38899825435120322</v>
      </c>
      <c r="L71" s="134">
        <f t="shared" si="45"/>
        <v>0.18653060817834319</v>
      </c>
      <c r="M71" s="135">
        <f t="shared" si="46"/>
        <v>15.339</v>
      </c>
      <c r="N71" s="136">
        <f t="shared" si="47"/>
        <v>0</v>
      </c>
      <c r="O71" s="136">
        <f t="shared" si="48"/>
        <v>11.925097320229158</v>
      </c>
      <c r="P71" s="218">
        <f t="shared" si="49"/>
        <v>5</v>
      </c>
      <c r="Q71" s="219">
        <f t="shared" si="50"/>
        <v>0</v>
      </c>
      <c r="R71" s="219">
        <f t="shared" si="51"/>
        <v>219</v>
      </c>
      <c r="T71">
        <v>516</v>
      </c>
      <c r="U71">
        <v>5274</v>
      </c>
      <c r="V71" t="s">
        <v>371</v>
      </c>
      <c r="W71">
        <v>1836.463</v>
      </c>
      <c r="X71">
        <v>977.899</v>
      </c>
      <c r="Y71">
        <v>1.8779999999999999</v>
      </c>
      <c r="Z71">
        <v>15.339</v>
      </c>
      <c r="AA71">
        <v>123.85080000000001</v>
      </c>
      <c r="AB71">
        <v>0.86247499999999999</v>
      </c>
      <c r="AC71">
        <v>48.177745000000002</v>
      </c>
      <c r="AD71" s="1">
        <v>337</v>
      </c>
      <c r="AE71">
        <v>0</v>
      </c>
      <c r="AF71">
        <v>219</v>
      </c>
      <c r="AG71">
        <v>84</v>
      </c>
      <c r="AH71">
        <v>14.828025999999999</v>
      </c>
      <c r="AI71">
        <v>766.8</v>
      </c>
      <c r="AJ71">
        <v>3.2</v>
      </c>
      <c r="AK71">
        <v>5</v>
      </c>
      <c r="AL71">
        <v>898</v>
      </c>
      <c r="AM71" t="s">
        <v>372</v>
      </c>
      <c r="AN71" t="s">
        <v>735</v>
      </c>
      <c r="AO71">
        <v>1617.375</v>
      </c>
      <c r="AR71" t="s">
        <v>116</v>
      </c>
      <c r="AS71" t="s">
        <v>121</v>
      </c>
      <c r="AT71" t="s">
        <v>277</v>
      </c>
      <c r="AU71" t="s">
        <v>371</v>
      </c>
      <c r="AV71" t="s">
        <v>48</v>
      </c>
      <c r="AW71">
        <v>3</v>
      </c>
      <c r="BB71">
        <v>0.7316208674805833</v>
      </c>
      <c r="BC71" t="s">
        <v>69</v>
      </c>
      <c r="BF71" t="s">
        <v>116</v>
      </c>
      <c r="BG71" t="s">
        <v>121</v>
      </c>
      <c r="BH71" t="s">
        <v>371</v>
      </c>
      <c r="BI71">
        <v>5274</v>
      </c>
      <c r="BJ71">
        <v>3</v>
      </c>
      <c r="BK71" t="s">
        <v>277</v>
      </c>
      <c r="BL71" t="s">
        <v>264</v>
      </c>
      <c r="BM71">
        <v>0.7316208674805833</v>
      </c>
      <c r="BN71" t="s">
        <v>69</v>
      </c>
      <c r="BO71" t="s">
        <v>186</v>
      </c>
      <c r="BP71">
        <v>1806.674</v>
      </c>
    </row>
    <row r="72" spans="1:68" ht="16.5" x14ac:dyDescent="0.25">
      <c r="A72" s="108" t="str">
        <f t="shared" si="35"/>
        <v>선진여객</v>
      </c>
      <c r="B72" s="109" t="str">
        <f t="shared" si="52"/>
        <v>박종원</v>
      </c>
      <c r="C72" s="110" t="str">
        <f t="shared" si="36"/>
        <v>D</v>
      </c>
      <c r="D72" s="111">
        <f t="shared" si="37"/>
        <v>0.80643487108249534</v>
      </c>
      <c r="E72" s="112">
        <f t="shared" si="38"/>
        <v>6721</v>
      </c>
      <c r="F72" s="113" t="str">
        <f t="shared" si="39"/>
        <v>72</v>
      </c>
      <c r="G72" s="114" t="str">
        <f t="shared" si="40"/>
        <v>78바1191</v>
      </c>
      <c r="H72" s="115">
        <f t="shared" si="41"/>
        <v>2</v>
      </c>
      <c r="I72" s="116">
        <f t="shared" si="42"/>
        <v>409.80399999999997</v>
      </c>
      <c r="J72" s="117">
        <f t="shared" si="43"/>
        <v>4.4978379766350371E-2</v>
      </c>
      <c r="K72" s="117">
        <f t="shared" si="44"/>
        <v>0.30333130819353382</v>
      </c>
      <c r="L72" s="117">
        <f t="shared" si="45"/>
        <v>9.5167445900967304E-2</v>
      </c>
      <c r="M72" s="118">
        <f t="shared" si="46"/>
        <v>19.97</v>
      </c>
      <c r="N72" s="119">
        <f t="shared" si="47"/>
        <v>0</v>
      </c>
      <c r="O72" s="119">
        <f t="shared" si="48"/>
        <v>25.62200466564504</v>
      </c>
      <c r="P72" s="220">
        <f t="shared" si="49"/>
        <v>5</v>
      </c>
      <c r="Q72" s="221">
        <f t="shared" si="50"/>
        <v>0</v>
      </c>
      <c r="R72" s="221">
        <f t="shared" si="51"/>
        <v>105</v>
      </c>
      <c r="T72">
        <v>516</v>
      </c>
      <c r="U72">
        <v>6721</v>
      </c>
      <c r="V72" t="s">
        <v>373</v>
      </c>
      <c r="W72">
        <v>409.80399999999997</v>
      </c>
      <c r="X72">
        <v>232.35</v>
      </c>
      <c r="Y72">
        <v>1.764</v>
      </c>
      <c r="Z72">
        <v>19.97</v>
      </c>
      <c r="AA72">
        <v>17.458877000000001</v>
      </c>
      <c r="AB72">
        <v>0.78527199999999997</v>
      </c>
      <c r="AC72">
        <v>5.2958239999999996</v>
      </c>
      <c r="AD72" s="1">
        <v>39</v>
      </c>
      <c r="AE72">
        <v>0</v>
      </c>
      <c r="AF72">
        <v>105</v>
      </c>
      <c r="AG72">
        <v>86</v>
      </c>
      <c r="AH72">
        <v>23.472529000000002</v>
      </c>
      <c r="AI72">
        <v>724.4</v>
      </c>
      <c r="AJ72">
        <v>45.5</v>
      </c>
      <c r="AK72">
        <v>5</v>
      </c>
      <c r="AL72">
        <v>1301</v>
      </c>
      <c r="AM72" t="s">
        <v>374</v>
      </c>
      <c r="AN72" t="s">
        <v>736</v>
      </c>
      <c r="AO72">
        <v>333.28100000000001</v>
      </c>
      <c r="AR72" t="s">
        <v>116</v>
      </c>
      <c r="AS72" t="s">
        <v>119</v>
      </c>
      <c r="AT72" t="s">
        <v>224</v>
      </c>
      <c r="AU72" t="s">
        <v>373</v>
      </c>
      <c r="AV72" t="s">
        <v>48</v>
      </c>
      <c r="AW72">
        <v>2</v>
      </c>
      <c r="BB72">
        <v>0.80643487108249534</v>
      </c>
      <c r="BC72" t="s">
        <v>66</v>
      </c>
      <c r="BF72" t="s">
        <v>116</v>
      </c>
      <c r="BG72" t="s">
        <v>119</v>
      </c>
      <c r="BH72" t="s">
        <v>373</v>
      </c>
      <c r="BI72">
        <v>6721</v>
      </c>
      <c r="BJ72">
        <v>2</v>
      </c>
      <c r="BK72" t="s">
        <v>224</v>
      </c>
      <c r="BL72" t="s">
        <v>226</v>
      </c>
      <c r="BM72">
        <v>0.80643487108249534</v>
      </c>
      <c r="BN72" t="s">
        <v>66</v>
      </c>
      <c r="BO72" t="s">
        <v>177</v>
      </c>
      <c r="BP72">
        <v>409.80399999999997</v>
      </c>
    </row>
    <row r="73" spans="1:68" ht="16.5" x14ac:dyDescent="0.25">
      <c r="A73" s="125" t="str">
        <f t="shared" si="35"/>
        <v>선진여객</v>
      </c>
      <c r="B73" s="126" t="str">
        <f t="shared" si="52"/>
        <v>박진규</v>
      </c>
      <c r="C73" s="127" t="str">
        <f t="shared" si="36"/>
        <v>D</v>
      </c>
      <c r="D73" s="128">
        <f t="shared" si="37"/>
        <v>0.83840715591036641</v>
      </c>
      <c r="E73" s="129">
        <f t="shared" si="38"/>
        <v>9401</v>
      </c>
      <c r="F73" s="130" t="str">
        <f t="shared" si="39"/>
        <v>80</v>
      </c>
      <c r="G73" s="131" t="str">
        <f t="shared" si="40"/>
        <v>78바1145</v>
      </c>
      <c r="H73" s="132">
        <f t="shared" si="41"/>
        <v>12</v>
      </c>
      <c r="I73" s="133">
        <f t="shared" si="42"/>
        <v>1922.3630000000003</v>
      </c>
      <c r="J73" s="134">
        <f t="shared" si="43"/>
        <v>1.2092314971145931E-2</v>
      </c>
      <c r="K73" s="134">
        <f t="shared" si="44"/>
        <v>0.33424861675058259</v>
      </c>
      <c r="L73" s="134">
        <f t="shared" si="45"/>
        <v>0.21171859841247462</v>
      </c>
      <c r="M73" s="135">
        <f t="shared" si="46"/>
        <v>12.757999999999999</v>
      </c>
      <c r="N73" s="136">
        <f t="shared" si="47"/>
        <v>0.10154541974306978</v>
      </c>
      <c r="O73" s="136">
        <f t="shared" si="48"/>
        <v>14.216358764029771</v>
      </c>
      <c r="P73" s="218">
        <f t="shared" si="49"/>
        <v>0</v>
      </c>
      <c r="Q73" s="219">
        <f t="shared" si="50"/>
        <v>2</v>
      </c>
      <c r="R73" s="219">
        <f t="shared" si="51"/>
        <v>280</v>
      </c>
      <c r="T73">
        <v>516</v>
      </c>
      <c r="U73">
        <v>9401</v>
      </c>
      <c r="V73" t="s">
        <v>375</v>
      </c>
      <c r="W73">
        <v>1969.5619999999999</v>
      </c>
      <c r="X73">
        <v>888.85599999999999</v>
      </c>
      <c r="Y73">
        <v>2.2160000000000002</v>
      </c>
      <c r="Z73">
        <v>12.757999999999999</v>
      </c>
      <c r="AA73">
        <v>125.214403</v>
      </c>
      <c r="AB73">
        <v>1.514132</v>
      </c>
      <c r="AC73">
        <v>41.852741000000002</v>
      </c>
      <c r="AD73" s="1">
        <v>407</v>
      </c>
      <c r="AE73">
        <v>2</v>
      </c>
      <c r="AF73">
        <v>280</v>
      </c>
      <c r="AG73">
        <v>75</v>
      </c>
      <c r="AH73">
        <v>15.729516</v>
      </c>
      <c r="AI73">
        <v>430.4</v>
      </c>
      <c r="AJ73">
        <v>0</v>
      </c>
      <c r="AK73">
        <v>0</v>
      </c>
      <c r="AL73">
        <v>0</v>
      </c>
      <c r="AM73" t="s">
        <v>376</v>
      </c>
      <c r="AN73" t="s">
        <v>737</v>
      </c>
      <c r="AO73">
        <v>326.51900000000001</v>
      </c>
      <c r="AR73" t="s">
        <v>116</v>
      </c>
      <c r="AS73" t="s">
        <v>120</v>
      </c>
      <c r="AT73" t="s">
        <v>235</v>
      </c>
      <c r="AU73" t="s">
        <v>375</v>
      </c>
      <c r="AV73" t="s">
        <v>48</v>
      </c>
      <c r="AW73">
        <v>12</v>
      </c>
      <c r="BB73">
        <v>0.83840715591036641</v>
      </c>
      <c r="BC73" t="s">
        <v>66</v>
      </c>
      <c r="BF73" t="s">
        <v>116</v>
      </c>
      <c r="BG73" t="s">
        <v>120</v>
      </c>
      <c r="BH73" t="s">
        <v>375</v>
      </c>
      <c r="BI73">
        <v>9401</v>
      </c>
      <c r="BJ73">
        <v>12</v>
      </c>
      <c r="BK73" t="s">
        <v>235</v>
      </c>
      <c r="BL73" t="s">
        <v>227</v>
      </c>
      <c r="BM73">
        <v>0.83840715591036641</v>
      </c>
      <c r="BN73" t="s">
        <v>66</v>
      </c>
      <c r="BO73" t="s">
        <v>177</v>
      </c>
      <c r="BP73">
        <v>1922.3630000000003</v>
      </c>
    </row>
    <row r="74" spans="1:68" ht="16.5" x14ac:dyDescent="0.25">
      <c r="A74" s="108" t="str">
        <f t="shared" si="35"/>
        <v>선진여객</v>
      </c>
      <c r="B74" s="109" t="str">
        <f t="shared" si="52"/>
        <v>박풍식</v>
      </c>
      <c r="C74" s="110" t="str">
        <f t="shared" si="36"/>
        <v>F</v>
      </c>
      <c r="D74" s="111">
        <f t="shared" si="37"/>
        <v>0.7539548270726496</v>
      </c>
      <c r="E74" s="112">
        <f t="shared" si="38"/>
        <v>8509</v>
      </c>
      <c r="F74" s="113" t="str">
        <f t="shared" si="39"/>
        <v>87</v>
      </c>
      <c r="G74" s="114" t="str">
        <f t="shared" si="40"/>
        <v>78바1168</v>
      </c>
      <c r="H74" s="115">
        <f t="shared" si="41"/>
        <v>8</v>
      </c>
      <c r="I74" s="116">
        <f t="shared" si="42"/>
        <v>1121.9569999999999</v>
      </c>
      <c r="J74" s="117">
        <f t="shared" si="43"/>
        <v>1.4816476987302563E-2</v>
      </c>
      <c r="K74" s="117">
        <f t="shared" si="44"/>
        <v>0.38755583874803712</v>
      </c>
      <c r="L74" s="117">
        <f t="shared" si="45"/>
        <v>0.20499894380978953</v>
      </c>
      <c r="M74" s="118">
        <f t="shared" si="46"/>
        <v>16.103000000000002</v>
      </c>
      <c r="N74" s="119">
        <f t="shared" si="47"/>
        <v>0.74786049576503222</v>
      </c>
      <c r="O74" s="119">
        <f t="shared" si="48"/>
        <v>13.295297702489462</v>
      </c>
      <c r="P74" s="220">
        <f t="shared" si="49"/>
        <v>0</v>
      </c>
      <c r="Q74" s="221">
        <f t="shared" si="50"/>
        <v>9</v>
      </c>
      <c r="R74" s="221">
        <f t="shared" si="51"/>
        <v>160</v>
      </c>
      <c r="T74">
        <v>516</v>
      </c>
      <c r="U74">
        <v>8509</v>
      </c>
      <c r="V74" t="s">
        <v>377</v>
      </c>
      <c r="W74">
        <v>1203.433</v>
      </c>
      <c r="X74">
        <v>635.99099999999999</v>
      </c>
      <c r="Y74">
        <v>1.8919999999999999</v>
      </c>
      <c r="Z74">
        <v>16.103000000000002</v>
      </c>
      <c r="AA74">
        <v>77.145802000000003</v>
      </c>
      <c r="AB74">
        <v>1.1430290000000001</v>
      </c>
      <c r="AC74">
        <v>29.898306000000002</v>
      </c>
      <c r="AD74" s="1">
        <v>230</v>
      </c>
      <c r="AE74">
        <v>9</v>
      </c>
      <c r="AF74">
        <v>160</v>
      </c>
      <c r="AG74">
        <v>71</v>
      </c>
      <c r="AH74">
        <v>15.599461</v>
      </c>
      <c r="AI74">
        <v>215.7</v>
      </c>
      <c r="AJ74">
        <v>0</v>
      </c>
      <c r="AK74">
        <v>0</v>
      </c>
      <c r="AL74">
        <v>0</v>
      </c>
      <c r="AM74" t="s">
        <v>378</v>
      </c>
      <c r="AN74" t="s">
        <v>738</v>
      </c>
      <c r="AO74">
        <v>231.136</v>
      </c>
      <c r="AR74" t="s">
        <v>116</v>
      </c>
      <c r="AS74" t="s">
        <v>121</v>
      </c>
      <c r="AT74" t="s">
        <v>266</v>
      </c>
      <c r="AU74" t="s">
        <v>377</v>
      </c>
      <c r="AV74" t="s">
        <v>48</v>
      </c>
      <c r="AW74">
        <v>8</v>
      </c>
      <c r="BB74">
        <v>0.7539548270726496</v>
      </c>
      <c r="BC74" t="s">
        <v>69</v>
      </c>
      <c r="BF74" t="s">
        <v>116</v>
      </c>
      <c r="BG74" t="s">
        <v>121</v>
      </c>
      <c r="BH74" t="s">
        <v>377</v>
      </c>
      <c r="BI74">
        <v>8509</v>
      </c>
      <c r="BJ74">
        <v>8</v>
      </c>
      <c r="BK74" t="s">
        <v>266</v>
      </c>
      <c r="BL74" t="s">
        <v>277</v>
      </c>
      <c r="BM74">
        <v>0.7539548270726496</v>
      </c>
      <c r="BN74" t="s">
        <v>69</v>
      </c>
      <c r="BO74" t="s">
        <v>186</v>
      </c>
      <c r="BP74">
        <v>1121.9569999999999</v>
      </c>
    </row>
    <row r="75" spans="1:68" ht="16.5" x14ac:dyDescent="0.25">
      <c r="A75" s="125" t="str">
        <f t="shared" si="35"/>
        <v>선진여객</v>
      </c>
      <c r="B75" s="126" t="str">
        <f t="shared" si="52"/>
        <v>박헌균</v>
      </c>
      <c r="C75" s="127" t="str">
        <f t="shared" si="36"/>
        <v>F</v>
      </c>
      <c r="D75" s="128">
        <f t="shared" si="37"/>
        <v>0.75108183059459954</v>
      </c>
      <c r="E75" s="129">
        <f t="shared" si="38"/>
        <v>2001</v>
      </c>
      <c r="F75" s="130" t="str">
        <f t="shared" si="39"/>
        <v>72</v>
      </c>
      <c r="G75" s="131" t="str">
        <f t="shared" si="40"/>
        <v>78바1180</v>
      </c>
      <c r="H75" s="132">
        <f t="shared" si="41"/>
        <v>3</v>
      </c>
      <c r="I75" s="133">
        <f t="shared" si="42"/>
        <v>425.947</v>
      </c>
      <c r="J75" s="134">
        <f t="shared" si="43"/>
        <v>2.4461690395123272E-2</v>
      </c>
      <c r="K75" s="134">
        <f t="shared" si="44"/>
        <v>0.35783348144397542</v>
      </c>
      <c r="L75" s="134">
        <f t="shared" si="45"/>
        <v>0.20659847351900587</v>
      </c>
      <c r="M75" s="135">
        <f t="shared" si="46"/>
        <v>17.629000000000001</v>
      </c>
      <c r="N75" s="136">
        <f t="shared" si="47"/>
        <v>0.23477099263523396</v>
      </c>
      <c r="O75" s="136">
        <f t="shared" si="48"/>
        <v>35.450419887920326</v>
      </c>
      <c r="P75" s="218">
        <f t="shared" si="49"/>
        <v>5</v>
      </c>
      <c r="Q75" s="219">
        <f t="shared" si="50"/>
        <v>1</v>
      </c>
      <c r="R75" s="219">
        <f t="shared" si="51"/>
        <v>151</v>
      </c>
      <c r="T75">
        <v>516</v>
      </c>
      <c r="U75">
        <v>2001</v>
      </c>
      <c r="V75" t="s">
        <v>379</v>
      </c>
      <c r="W75">
        <v>425.947</v>
      </c>
      <c r="X75">
        <v>221.61500000000001</v>
      </c>
      <c r="Y75">
        <v>1.9219999999999999</v>
      </c>
      <c r="Z75">
        <v>17.629000000000001</v>
      </c>
      <c r="AA75">
        <v>21.677488</v>
      </c>
      <c r="AB75">
        <v>0.53026799999999996</v>
      </c>
      <c r="AC75">
        <v>7.7569309999999998</v>
      </c>
      <c r="AD75" s="1">
        <v>88</v>
      </c>
      <c r="AE75">
        <v>1</v>
      </c>
      <c r="AF75">
        <v>151</v>
      </c>
      <c r="AG75">
        <v>87</v>
      </c>
      <c r="AH75">
        <v>19.649277999999999</v>
      </c>
      <c r="AI75">
        <v>623.6</v>
      </c>
      <c r="AJ75">
        <v>7.9</v>
      </c>
      <c r="AK75">
        <v>5</v>
      </c>
      <c r="AL75">
        <v>310</v>
      </c>
      <c r="AM75" t="s">
        <v>380</v>
      </c>
      <c r="AN75" t="s">
        <v>739</v>
      </c>
      <c r="AO75">
        <v>157.60300000000001</v>
      </c>
      <c r="AR75" t="s">
        <v>116</v>
      </c>
      <c r="AS75" t="s">
        <v>119</v>
      </c>
      <c r="AT75" t="s">
        <v>220</v>
      </c>
      <c r="AU75" t="s">
        <v>379</v>
      </c>
      <c r="AV75" t="s">
        <v>48</v>
      </c>
      <c r="AW75">
        <v>3</v>
      </c>
      <c r="BB75">
        <v>0.75108183059459954</v>
      </c>
      <c r="BC75" t="s">
        <v>69</v>
      </c>
      <c r="BF75" t="s">
        <v>116</v>
      </c>
      <c r="BG75" t="s">
        <v>119</v>
      </c>
      <c r="BH75" t="s">
        <v>379</v>
      </c>
      <c r="BI75">
        <v>2001</v>
      </c>
      <c r="BJ75">
        <v>3</v>
      </c>
      <c r="BK75" t="s">
        <v>220</v>
      </c>
      <c r="BL75" t="s">
        <v>197</v>
      </c>
      <c r="BM75">
        <v>0.75108183059459954</v>
      </c>
      <c r="BN75" t="s">
        <v>69</v>
      </c>
      <c r="BO75" t="s">
        <v>186</v>
      </c>
      <c r="BP75">
        <v>425.947</v>
      </c>
    </row>
    <row r="76" spans="1:68" ht="16.5" x14ac:dyDescent="0.25">
      <c r="A76" s="108" t="str">
        <f t="shared" si="35"/>
        <v>선진여객</v>
      </c>
      <c r="B76" s="109" t="str">
        <f t="shared" si="52"/>
        <v>박현직</v>
      </c>
      <c r="C76" s="110" t="str">
        <f t="shared" si="36"/>
        <v>F</v>
      </c>
      <c r="D76" s="111">
        <f t="shared" si="37"/>
        <v>0.69290322580645158</v>
      </c>
      <c r="E76" s="112">
        <f t="shared" si="38"/>
        <v>1489</v>
      </c>
      <c r="F76" s="113" t="str">
        <f t="shared" si="39"/>
        <v>300</v>
      </c>
      <c r="G76" s="114" t="str">
        <f t="shared" si="40"/>
        <v>73아1100</v>
      </c>
      <c r="H76" s="115">
        <f t="shared" si="41"/>
        <v>2</v>
      </c>
      <c r="I76" s="116">
        <f t="shared" si="42"/>
        <v>2090.5140000000001</v>
      </c>
      <c r="J76" s="117">
        <f t="shared" si="43"/>
        <v>9.0865913001974847E-3</v>
      </c>
      <c r="K76" s="117">
        <f t="shared" si="44"/>
        <v>0.35519263324145001</v>
      </c>
      <c r="L76" s="117">
        <f t="shared" si="45"/>
        <v>0.14781053846087613</v>
      </c>
      <c r="M76" s="118">
        <f t="shared" si="46"/>
        <v>13.853999999999999</v>
      </c>
      <c r="N76" s="119">
        <f t="shared" si="47"/>
        <v>4.7835125715493892E-2</v>
      </c>
      <c r="O76" s="119">
        <f t="shared" si="48"/>
        <v>8.0363011202029728</v>
      </c>
      <c r="P76" s="220">
        <f t="shared" si="49"/>
        <v>7</v>
      </c>
      <c r="Q76" s="221">
        <f t="shared" si="50"/>
        <v>1</v>
      </c>
      <c r="R76" s="221">
        <f t="shared" si="51"/>
        <v>168</v>
      </c>
      <c r="T76">
        <v>516</v>
      </c>
      <c r="U76">
        <v>1489</v>
      </c>
      <c r="V76" t="s">
        <v>381</v>
      </c>
      <c r="W76">
        <v>2090.5140000000001</v>
      </c>
      <c r="X76">
        <v>979.73</v>
      </c>
      <c r="Y76">
        <v>2.1339999999999999</v>
      </c>
      <c r="Z76">
        <v>13.853999999999999</v>
      </c>
      <c r="AA76">
        <v>143.21718200000001</v>
      </c>
      <c r="AB76">
        <v>1.301356</v>
      </c>
      <c r="AC76">
        <v>50.869687999999996</v>
      </c>
      <c r="AD76" s="1">
        <v>309</v>
      </c>
      <c r="AE76">
        <v>1</v>
      </c>
      <c r="AF76">
        <v>168</v>
      </c>
      <c r="AG76">
        <v>85</v>
      </c>
      <c r="AH76">
        <v>14.59681</v>
      </c>
      <c r="AI76">
        <v>345.6</v>
      </c>
      <c r="AJ76">
        <v>0</v>
      </c>
      <c r="AK76">
        <v>7</v>
      </c>
      <c r="AL76">
        <v>2486</v>
      </c>
      <c r="AM76" t="s">
        <v>382</v>
      </c>
      <c r="AN76" t="s">
        <v>740</v>
      </c>
      <c r="AO76">
        <v>1981.1990000000001</v>
      </c>
      <c r="AR76" t="s">
        <v>116</v>
      </c>
      <c r="AS76" t="s">
        <v>117</v>
      </c>
      <c r="AT76" t="s">
        <v>200</v>
      </c>
      <c r="AU76" t="s">
        <v>381</v>
      </c>
      <c r="AV76" t="s">
        <v>48</v>
      </c>
      <c r="AW76">
        <v>2</v>
      </c>
      <c r="BB76">
        <v>0.69290322580645158</v>
      </c>
      <c r="BC76" t="s">
        <v>69</v>
      </c>
      <c r="BF76" t="s">
        <v>116</v>
      </c>
      <c r="BG76" t="s">
        <v>117</v>
      </c>
      <c r="BH76" t="s">
        <v>381</v>
      </c>
      <c r="BI76">
        <v>1489</v>
      </c>
      <c r="BJ76">
        <v>2</v>
      </c>
      <c r="BK76" t="s">
        <v>200</v>
      </c>
      <c r="BL76" t="s">
        <v>202</v>
      </c>
      <c r="BM76">
        <v>0.69290322580645158</v>
      </c>
      <c r="BN76" t="s">
        <v>69</v>
      </c>
      <c r="BO76" t="s">
        <v>186</v>
      </c>
      <c r="BP76">
        <v>2090.5140000000001</v>
      </c>
    </row>
    <row r="77" spans="1:68" ht="16.5" x14ac:dyDescent="0.25">
      <c r="A77" s="125" t="str">
        <f t="shared" si="35"/>
        <v>선진여객</v>
      </c>
      <c r="B77" s="126" t="str">
        <f t="shared" si="52"/>
        <v>변상정</v>
      </c>
      <c r="C77" s="127" t="str">
        <f t="shared" si="36"/>
        <v>C</v>
      </c>
      <c r="D77" s="128">
        <f t="shared" si="37"/>
        <v>0.85991044538228667</v>
      </c>
      <c r="E77" s="129">
        <f t="shared" si="38"/>
        <v>4441</v>
      </c>
      <c r="F77" s="130" t="str">
        <f t="shared" si="39"/>
        <v>80</v>
      </c>
      <c r="G77" s="131" t="str">
        <f t="shared" si="40"/>
        <v>73아1437</v>
      </c>
      <c r="H77" s="132">
        <f t="shared" si="41"/>
        <v>11</v>
      </c>
      <c r="I77" s="133">
        <f t="shared" si="42"/>
        <v>1877.4960000000001</v>
      </c>
      <c r="J77" s="134">
        <f t="shared" si="43"/>
        <v>9.1040184432508008E-3</v>
      </c>
      <c r="K77" s="134">
        <f t="shared" si="44"/>
        <v>0.3368475620933486</v>
      </c>
      <c r="L77" s="134">
        <f t="shared" si="45"/>
        <v>0.20985397572085374</v>
      </c>
      <c r="M77" s="135">
        <f t="shared" si="46"/>
        <v>12.467000000000001</v>
      </c>
      <c r="N77" s="136">
        <f t="shared" si="47"/>
        <v>5.3262430386003486E-2</v>
      </c>
      <c r="O77" s="136">
        <f t="shared" si="48"/>
        <v>11.185110381060731</v>
      </c>
      <c r="P77" s="218">
        <f t="shared" si="49"/>
        <v>1</v>
      </c>
      <c r="Q77" s="219">
        <f t="shared" si="50"/>
        <v>1</v>
      </c>
      <c r="R77" s="219">
        <f t="shared" si="51"/>
        <v>210</v>
      </c>
      <c r="T77">
        <v>516</v>
      </c>
      <c r="U77">
        <v>4441</v>
      </c>
      <c r="V77" t="s">
        <v>383</v>
      </c>
      <c r="W77">
        <v>1877.4960000000001</v>
      </c>
      <c r="X77">
        <v>835.43799999999999</v>
      </c>
      <c r="Y77">
        <v>2.2469999999999999</v>
      </c>
      <c r="Z77">
        <v>12.467000000000001</v>
      </c>
      <c r="AA77">
        <v>118.717466</v>
      </c>
      <c r="AB77">
        <v>1.0808059999999999</v>
      </c>
      <c r="AC77">
        <v>39.989688999999998</v>
      </c>
      <c r="AD77" s="1">
        <v>394</v>
      </c>
      <c r="AE77">
        <v>1</v>
      </c>
      <c r="AF77">
        <v>210</v>
      </c>
      <c r="AG77">
        <v>85</v>
      </c>
      <c r="AH77">
        <v>15.814825000000001</v>
      </c>
      <c r="AI77">
        <v>490.8</v>
      </c>
      <c r="AJ77">
        <v>15.2</v>
      </c>
      <c r="AK77">
        <v>1</v>
      </c>
      <c r="AL77">
        <v>19</v>
      </c>
      <c r="AM77" t="s">
        <v>384</v>
      </c>
      <c r="AN77" t="s">
        <v>741</v>
      </c>
      <c r="AO77">
        <v>375.57799999999997</v>
      </c>
      <c r="AR77" t="s">
        <v>116</v>
      </c>
      <c r="AS77" t="s">
        <v>120</v>
      </c>
      <c r="AT77" t="s">
        <v>227</v>
      </c>
      <c r="AU77" t="s">
        <v>383</v>
      </c>
      <c r="AV77" t="s">
        <v>48</v>
      </c>
      <c r="AW77">
        <v>11</v>
      </c>
      <c r="BB77">
        <v>0.85991044538228667</v>
      </c>
      <c r="BC77" t="s">
        <v>68</v>
      </c>
      <c r="BF77" t="s">
        <v>116</v>
      </c>
      <c r="BG77" t="s">
        <v>120</v>
      </c>
      <c r="BH77" t="s">
        <v>383</v>
      </c>
      <c r="BI77">
        <v>4441</v>
      </c>
      <c r="BJ77">
        <v>11</v>
      </c>
      <c r="BK77" t="s">
        <v>227</v>
      </c>
      <c r="BL77" t="s">
        <v>202</v>
      </c>
      <c r="BM77">
        <v>0.85991044538228667</v>
      </c>
      <c r="BN77" t="s">
        <v>68</v>
      </c>
      <c r="BO77" t="s">
        <v>176</v>
      </c>
      <c r="BP77">
        <v>1877.4960000000001</v>
      </c>
    </row>
    <row r="78" spans="1:68" ht="16.5" x14ac:dyDescent="0.25">
      <c r="A78" s="108" t="str">
        <f t="shared" si="35"/>
        <v>선진여객</v>
      </c>
      <c r="B78" s="109" t="str">
        <f t="shared" si="52"/>
        <v>서범관</v>
      </c>
      <c r="C78" s="110" t="str">
        <f t="shared" si="36"/>
        <v>D</v>
      </c>
      <c r="D78" s="111">
        <f t="shared" si="37"/>
        <v>0.84519999999999995</v>
      </c>
      <c r="E78" s="112">
        <f t="shared" si="38"/>
        <v>2332</v>
      </c>
      <c r="F78" s="113" t="str">
        <f t="shared" si="39"/>
        <v>80</v>
      </c>
      <c r="G78" s="114" t="str">
        <f t="shared" si="40"/>
        <v>78바1138</v>
      </c>
      <c r="H78" s="115">
        <f t="shared" si="41"/>
        <v>1</v>
      </c>
      <c r="I78" s="116">
        <f t="shared" si="42"/>
        <v>1803.049</v>
      </c>
      <c r="J78" s="117">
        <f t="shared" si="43"/>
        <v>1.1661036101872168E-2</v>
      </c>
      <c r="K78" s="117">
        <f t="shared" si="44"/>
        <v>0.37297103801561021</v>
      </c>
      <c r="L78" s="117">
        <f t="shared" si="45"/>
        <v>1.8302331217842666E-2</v>
      </c>
      <c r="M78" s="118">
        <f t="shared" si="46"/>
        <v>12.926</v>
      </c>
      <c r="N78" s="119">
        <f t="shared" si="47"/>
        <v>0.16638482925311515</v>
      </c>
      <c r="O78" s="119">
        <f t="shared" si="48"/>
        <v>3.216773365560226</v>
      </c>
      <c r="P78" s="220">
        <f t="shared" si="49"/>
        <v>1</v>
      </c>
      <c r="Q78" s="221">
        <f t="shared" si="50"/>
        <v>3</v>
      </c>
      <c r="R78" s="221">
        <f t="shared" si="51"/>
        <v>58</v>
      </c>
      <c r="T78">
        <v>516</v>
      </c>
      <c r="U78">
        <v>2332</v>
      </c>
      <c r="V78" t="s">
        <v>385</v>
      </c>
      <c r="W78">
        <v>1803.049</v>
      </c>
      <c r="X78">
        <v>853.298</v>
      </c>
      <c r="Y78">
        <v>2.113</v>
      </c>
      <c r="Z78">
        <v>12.926</v>
      </c>
      <c r="AA78">
        <v>121.10330399999999</v>
      </c>
      <c r="AB78">
        <v>1.4121900000000001</v>
      </c>
      <c r="AC78">
        <v>45.168025</v>
      </c>
      <c r="AD78" s="1">
        <v>33</v>
      </c>
      <c r="AE78">
        <v>3</v>
      </c>
      <c r="AF78">
        <v>58</v>
      </c>
      <c r="AG78">
        <v>63</v>
      </c>
      <c r="AH78">
        <v>14.88852</v>
      </c>
      <c r="AI78">
        <v>0</v>
      </c>
      <c r="AJ78">
        <v>0</v>
      </c>
      <c r="AK78">
        <v>1</v>
      </c>
      <c r="AL78">
        <v>1211</v>
      </c>
      <c r="AM78" t="s">
        <v>386</v>
      </c>
      <c r="AN78" t="s">
        <v>742</v>
      </c>
      <c r="AO78">
        <v>1803.049</v>
      </c>
      <c r="AR78" t="s">
        <v>116</v>
      </c>
      <c r="AS78" t="s">
        <v>120</v>
      </c>
      <c r="AT78" t="s">
        <v>230</v>
      </c>
      <c r="AU78" t="s">
        <v>385</v>
      </c>
      <c r="AV78" t="s">
        <v>48</v>
      </c>
      <c r="AW78">
        <v>1</v>
      </c>
      <c r="BB78">
        <v>0.84519999999999995</v>
      </c>
      <c r="BC78" t="s">
        <v>66</v>
      </c>
      <c r="BF78" t="s">
        <v>116</v>
      </c>
      <c r="BG78" t="s">
        <v>120</v>
      </c>
      <c r="BH78" t="s">
        <v>385</v>
      </c>
      <c r="BI78">
        <v>2332</v>
      </c>
      <c r="BJ78">
        <v>1</v>
      </c>
      <c r="BK78" t="s">
        <v>230</v>
      </c>
      <c r="BL78" t="s">
        <v>174</v>
      </c>
      <c r="BM78">
        <v>0.84519999999999995</v>
      </c>
      <c r="BN78" t="s">
        <v>66</v>
      </c>
      <c r="BO78" t="s">
        <v>177</v>
      </c>
      <c r="BP78">
        <v>1803.049</v>
      </c>
    </row>
    <row r="79" spans="1:68" ht="16.5" x14ac:dyDescent="0.25">
      <c r="A79" s="125" t="str">
        <f t="shared" si="35"/>
        <v>선진여객</v>
      </c>
      <c r="B79" s="126" t="str">
        <f t="shared" si="52"/>
        <v>서성범</v>
      </c>
      <c r="C79" s="127" t="str">
        <f t="shared" si="36"/>
        <v>C</v>
      </c>
      <c r="D79" s="128">
        <f t="shared" si="37"/>
        <v>0.88442528476970506</v>
      </c>
      <c r="E79" s="129">
        <f t="shared" si="38"/>
        <v>9426</v>
      </c>
      <c r="F79" s="130" t="str">
        <f t="shared" si="39"/>
        <v>87</v>
      </c>
      <c r="G79" s="131" t="str">
        <f t="shared" si="40"/>
        <v>78바1176</v>
      </c>
      <c r="H79" s="132">
        <f t="shared" si="41"/>
        <v>5</v>
      </c>
      <c r="I79" s="133">
        <f t="shared" si="42"/>
        <v>2245.627</v>
      </c>
      <c r="J79" s="134">
        <f t="shared" si="43"/>
        <v>6.3695222376357538E-3</v>
      </c>
      <c r="K79" s="134">
        <f t="shared" si="44"/>
        <v>0.37996912791685405</v>
      </c>
      <c r="L79" s="134">
        <f t="shared" si="45"/>
        <v>0.18124114111559936</v>
      </c>
      <c r="M79" s="135">
        <f t="shared" si="46"/>
        <v>14.661</v>
      </c>
      <c r="N79" s="136">
        <f t="shared" si="47"/>
        <v>8.9061985806191318E-2</v>
      </c>
      <c r="O79" s="136">
        <f t="shared" si="48"/>
        <v>63.901974815942275</v>
      </c>
      <c r="P79" s="218">
        <f t="shared" si="49"/>
        <v>0</v>
      </c>
      <c r="Q79" s="219">
        <f t="shared" si="50"/>
        <v>2</v>
      </c>
      <c r="R79" s="219">
        <f t="shared" si="51"/>
        <v>1435</v>
      </c>
      <c r="T79">
        <v>516</v>
      </c>
      <c r="U79">
        <v>9426</v>
      </c>
      <c r="V79" t="s">
        <v>387</v>
      </c>
      <c r="W79">
        <v>2245.627</v>
      </c>
      <c r="X79">
        <v>1004.223</v>
      </c>
      <c r="Y79">
        <v>2.2360000000000002</v>
      </c>
      <c r="Z79">
        <v>14.661</v>
      </c>
      <c r="AA79">
        <v>141.81550300000001</v>
      </c>
      <c r="AB79">
        <v>0.90329700000000002</v>
      </c>
      <c r="AC79">
        <v>53.885513000000003</v>
      </c>
      <c r="AD79" s="1">
        <v>407</v>
      </c>
      <c r="AE79">
        <v>2</v>
      </c>
      <c r="AF79">
        <v>1435</v>
      </c>
      <c r="AG79">
        <v>92</v>
      </c>
      <c r="AH79">
        <v>15.834847999999999</v>
      </c>
      <c r="AI79">
        <v>1240.0999999999999</v>
      </c>
      <c r="AJ79">
        <v>21.8</v>
      </c>
      <c r="AK79">
        <v>0</v>
      </c>
      <c r="AL79">
        <v>0</v>
      </c>
      <c r="AM79" t="s">
        <v>388</v>
      </c>
      <c r="AN79" t="s">
        <v>743</v>
      </c>
      <c r="AO79">
        <v>1767.98</v>
      </c>
      <c r="AR79" t="s">
        <v>116</v>
      </c>
      <c r="AS79" t="s">
        <v>121</v>
      </c>
      <c r="AT79" t="s">
        <v>267</v>
      </c>
      <c r="AU79" t="s">
        <v>387</v>
      </c>
      <c r="AV79" t="s">
        <v>48</v>
      </c>
      <c r="AW79">
        <v>5</v>
      </c>
      <c r="BB79">
        <v>0.88442528476970506</v>
      </c>
      <c r="BC79" t="s">
        <v>68</v>
      </c>
      <c r="BF79" t="s">
        <v>116</v>
      </c>
      <c r="BG79" t="s">
        <v>121</v>
      </c>
      <c r="BH79" t="s">
        <v>387</v>
      </c>
      <c r="BI79">
        <v>9426</v>
      </c>
      <c r="BJ79">
        <v>5</v>
      </c>
      <c r="BK79" t="s">
        <v>267</v>
      </c>
      <c r="BL79" t="s">
        <v>264</v>
      </c>
      <c r="BM79">
        <v>0.88442528476970506</v>
      </c>
      <c r="BN79" t="s">
        <v>68</v>
      </c>
      <c r="BO79" t="s">
        <v>176</v>
      </c>
      <c r="BP79">
        <v>2245.627</v>
      </c>
    </row>
    <row r="80" spans="1:68" ht="16.5" x14ac:dyDescent="0.25">
      <c r="A80" s="108" t="str">
        <f t="shared" si="35"/>
        <v>선진여객</v>
      </c>
      <c r="B80" s="109" t="str">
        <f t="shared" si="52"/>
        <v>서인석</v>
      </c>
      <c r="C80" s="110" t="str">
        <f t="shared" si="36"/>
        <v>F</v>
      </c>
      <c r="D80" s="111">
        <f t="shared" si="37"/>
        <v>0.66173565906680942</v>
      </c>
      <c r="E80" s="112">
        <f t="shared" si="38"/>
        <v>4500</v>
      </c>
      <c r="F80" s="113" t="str">
        <f t="shared" si="39"/>
        <v>300</v>
      </c>
      <c r="G80" s="114" t="str">
        <f t="shared" si="40"/>
        <v>73아1100</v>
      </c>
      <c r="H80" s="115">
        <f t="shared" si="41"/>
        <v>4</v>
      </c>
      <c r="I80" s="116">
        <f t="shared" si="42"/>
        <v>1762.2760000000001</v>
      </c>
      <c r="J80" s="117">
        <f t="shared" si="43"/>
        <v>3.0784991664181298E-2</v>
      </c>
      <c r="K80" s="117">
        <f t="shared" si="44"/>
        <v>0.34487117351591318</v>
      </c>
      <c r="L80" s="117">
        <f t="shared" si="45"/>
        <v>0.22470940987677299</v>
      </c>
      <c r="M80" s="118">
        <f t="shared" si="46"/>
        <v>16.283999999999999</v>
      </c>
      <c r="N80" s="119">
        <f t="shared" si="47"/>
        <v>0.17023440142179772</v>
      </c>
      <c r="O80" s="119">
        <f t="shared" si="48"/>
        <v>38.01901631753482</v>
      </c>
      <c r="P80" s="220">
        <f t="shared" si="49"/>
        <v>10</v>
      </c>
      <c r="Q80" s="221">
        <f t="shared" si="50"/>
        <v>3</v>
      </c>
      <c r="R80" s="221">
        <f t="shared" si="51"/>
        <v>670</v>
      </c>
      <c r="T80">
        <v>516</v>
      </c>
      <c r="U80">
        <v>4500</v>
      </c>
      <c r="V80" t="s">
        <v>195</v>
      </c>
      <c r="W80">
        <v>1762.2760000000001</v>
      </c>
      <c r="X80">
        <v>880.47500000000002</v>
      </c>
      <c r="Y80">
        <v>2.0019999999999998</v>
      </c>
      <c r="Z80">
        <v>16.283999999999999</v>
      </c>
      <c r="AA80">
        <v>116.51524999999999</v>
      </c>
      <c r="AB80">
        <v>3.5869209999999998</v>
      </c>
      <c r="AC80">
        <v>40.182751000000003</v>
      </c>
      <c r="AD80" s="1">
        <v>396</v>
      </c>
      <c r="AE80">
        <v>3</v>
      </c>
      <c r="AF80">
        <v>670</v>
      </c>
      <c r="AG80">
        <v>77</v>
      </c>
      <c r="AH80">
        <v>15.124852000000001</v>
      </c>
      <c r="AI80">
        <v>865.2</v>
      </c>
      <c r="AJ80">
        <v>0</v>
      </c>
      <c r="AK80">
        <v>10</v>
      </c>
      <c r="AL80">
        <v>1768</v>
      </c>
      <c r="AM80" t="s">
        <v>389</v>
      </c>
      <c r="AN80" t="s">
        <v>744</v>
      </c>
      <c r="AO80">
        <v>1536.8810000000001</v>
      </c>
      <c r="AR80" t="s">
        <v>116</v>
      </c>
      <c r="AS80" t="s">
        <v>117</v>
      </c>
      <c r="AT80" t="s">
        <v>200</v>
      </c>
      <c r="AU80" t="s">
        <v>195</v>
      </c>
      <c r="AV80" t="s">
        <v>48</v>
      </c>
      <c r="AW80">
        <v>4</v>
      </c>
      <c r="BB80">
        <v>0.66173565906680942</v>
      </c>
      <c r="BC80" t="s">
        <v>69</v>
      </c>
      <c r="BF80" t="s">
        <v>116</v>
      </c>
      <c r="BG80" t="s">
        <v>117</v>
      </c>
      <c r="BH80" t="s">
        <v>195</v>
      </c>
      <c r="BI80">
        <v>4500</v>
      </c>
      <c r="BJ80">
        <v>4</v>
      </c>
      <c r="BK80" t="s">
        <v>200</v>
      </c>
      <c r="BL80" t="s">
        <v>234</v>
      </c>
      <c r="BM80">
        <v>0.66173565906680942</v>
      </c>
      <c r="BN80" t="s">
        <v>69</v>
      </c>
      <c r="BO80" t="s">
        <v>186</v>
      </c>
      <c r="BP80">
        <v>1762.2760000000001</v>
      </c>
    </row>
    <row r="81" spans="1:68" ht="16.5" x14ac:dyDescent="0.25">
      <c r="A81" s="125" t="str">
        <f t="shared" si="35"/>
        <v>선진여객</v>
      </c>
      <c r="B81" s="126" t="str">
        <f t="shared" si="52"/>
        <v>설동걸</v>
      </c>
      <c r="C81" s="127" t="str">
        <f t="shared" si="36"/>
        <v>C</v>
      </c>
      <c r="D81" s="128">
        <f t="shared" si="37"/>
        <v>0.86499999999999999</v>
      </c>
      <c r="E81" s="129">
        <f t="shared" si="38"/>
        <v>3664</v>
      </c>
      <c r="F81" s="130" t="str">
        <f t="shared" si="39"/>
        <v>87</v>
      </c>
      <c r="G81" s="131" t="str">
        <f t="shared" si="40"/>
        <v>73아1298</v>
      </c>
      <c r="H81" s="132">
        <f t="shared" si="41"/>
        <v>1</v>
      </c>
      <c r="I81" s="133">
        <f t="shared" si="42"/>
        <v>519.35299999999995</v>
      </c>
      <c r="J81" s="134">
        <f t="shared" si="43"/>
        <v>1.5015409995121633E-2</v>
      </c>
      <c r="K81" s="134">
        <f t="shared" si="44"/>
        <v>0.36113577981738915</v>
      </c>
      <c r="L81" s="134">
        <f t="shared" si="45"/>
        <v>0.26186428113441151</v>
      </c>
      <c r="M81" s="135">
        <f t="shared" si="46"/>
        <v>19.494</v>
      </c>
      <c r="N81" s="136">
        <f t="shared" si="47"/>
        <v>0</v>
      </c>
      <c r="O81" s="136">
        <f t="shared" si="48"/>
        <v>12.900666791180566</v>
      </c>
      <c r="P81" s="218">
        <f t="shared" si="49"/>
        <v>14</v>
      </c>
      <c r="Q81" s="219">
        <f t="shared" si="50"/>
        <v>0</v>
      </c>
      <c r="R81" s="219">
        <f t="shared" si="51"/>
        <v>67</v>
      </c>
      <c r="T81">
        <v>516</v>
      </c>
      <c r="U81">
        <v>3664</v>
      </c>
      <c r="V81" t="s">
        <v>556</v>
      </c>
      <c r="W81">
        <v>519.35299999999995</v>
      </c>
      <c r="X81">
        <v>300.15199999999999</v>
      </c>
      <c r="Y81">
        <v>1.73</v>
      </c>
      <c r="Z81">
        <v>19.494</v>
      </c>
      <c r="AA81">
        <v>27.248873</v>
      </c>
      <c r="AB81">
        <v>0.40915299999999999</v>
      </c>
      <c r="AC81">
        <v>9.8405430000000003</v>
      </c>
      <c r="AD81" s="1">
        <v>136</v>
      </c>
      <c r="AE81">
        <v>0</v>
      </c>
      <c r="AF81">
        <v>67</v>
      </c>
      <c r="AG81">
        <v>79</v>
      </c>
      <c r="AH81">
        <v>19.059612999999999</v>
      </c>
      <c r="AI81">
        <v>886.8</v>
      </c>
      <c r="AJ81">
        <v>0</v>
      </c>
      <c r="AK81">
        <v>14</v>
      </c>
      <c r="AL81">
        <v>3235</v>
      </c>
      <c r="AM81" t="s">
        <v>745</v>
      </c>
      <c r="AN81" t="s">
        <v>746</v>
      </c>
      <c r="AO81">
        <v>519.35299999999995</v>
      </c>
      <c r="AR81" t="s">
        <v>116</v>
      </c>
      <c r="AS81" t="s">
        <v>121</v>
      </c>
      <c r="AT81" t="s">
        <v>258</v>
      </c>
      <c r="AU81" t="s">
        <v>556</v>
      </c>
      <c r="AV81" t="s">
        <v>48</v>
      </c>
      <c r="AW81">
        <v>1</v>
      </c>
      <c r="BB81">
        <v>0.86499999999999999</v>
      </c>
      <c r="BC81" t="s">
        <v>68</v>
      </c>
      <c r="BF81" t="s">
        <v>116</v>
      </c>
      <c r="BG81" t="s">
        <v>121</v>
      </c>
      <c r="BH81" t="s">
        <v>556</v>
      </c>
      <c r="BI81">
        <v>3664</v>
      </c>
      <c r="BJ81">
        <v>1</v>
      </c>
      <c r="BK81" t="s">
        <v>258</v>
      </c>
      <c r="BL81" t="s">
        <v>174</v>
      </c>
      <c r="BM81">
        <v>0.86499999999999999</v>
      </c>
      <c r="BN81" t="s">
        <v>68</v>
      </c>
      <c r="BO81" t="s">
        <v>176</v>
      </c>
      <c r="BP81">
        <v>519.35299999999995</v>
      </c>
    </row>
    <row r="82" spans="1:68" ht="16.5" x14ac:dyDescent="0.25">
      <c r="A82" s="108" t="str">
        <f t="shared" si="35"/>
        <v>선진여객</v>
      </c>
      <c r="B82" s="109" t="str">
        <f t="shared" si="52"/>
        <v>손기훈</v>
      </c>
      <c r="C82" s="110" t="str">
        <f t="shared" si="36"/>
        <v>D</v>
      </c>
      <c r="D82" s="111">
        <f t="shared" si="37"/>
        <v>0.80928334280052006</v>
      </c>
      <c r="E82" s="112">
        <f t="shared" si="38"/>
        <v>8862</v>
      </c>
      <c r="F82" s="113" t="str">
        <f t="shared" si="39"/>
        <v>87</v>
      </c>
      <c r="G82" s="114" t="str">
        <f t="shared" si="40"/>
        <v>78바1198</v>
      </c>
      <c r="H82" s="115">
        <f t="shared" si="41"/>
        <v>3</v>
      </c>
      <c r="I82" s="116">
        <f t="shared" si="42"/>
        <v>2138.9670000000001</v>
      </c>
      <c r="J82" s="117">
        <f t="shared" si="43"/>
        <v>8.0478201014749368E-3</v>
      </c>
      <c r="K82" s="117">
        <f t="shared" si="44"/>
        <v>0.38427830009723041</v>
      </c>
      <c r="L82" s="117">
        <f t="shared" si="45"/>
        <v>0.11313872537537979</v>
      </c>
      <c r="M82" s="118">
        <f t="shared" si="46"/>
        <v>13.051</v>
      </c>
      <c r="N82" s="119">
        <f t="shared" si="47"/>
        <v>0</v>
      </c>
      <c r="O82" s="119">
        <f t="shared" si="48"/>
        <v>13.277437192813165</v>
      </c>
      <c r="P82" s="220">
        <f t="shared" si="49"/>
        <v>0</v>
      </c>
      <c r="Q82" s="221">
        <f t="shared" si="50"/>
        <v>0</v>
      </c>
      <c r="R82" s="221">
        <f t="shared" si="51"/>
        <v>284</v>
      </c>
      <c r="T82">
        <v>516</v>
      </c>
      <c r="U82">
        <v>8862</v>
      </c>
      <c r="V82" t="s">
        <v>390</v>
      </c>
      <c r="W82">
        <v>2138.9670000000001</v>
      </c>
      <c r="X82">
        <v>1081.29</v>
      </c>
      <c r="Y82">
        <v>1.978</v>
      </c>
      <c r="Z82">
        <v>13.051</v>
      </c>
      <c r="AA82">
        <v>150.105244</v>
      </c>
      <c r="AB82">
        <v>1.2080200000000001</v>
      </c>
      <c r="AC82">
        <v>57.682187999999996</v>
      </c>
      <c r="AD82" s="1">
        <v>242</v>
      </c>
      <c r="AE82">
        <v>0</v>
      </c>
      <c r="AF82">
        <v>284</v>
      </c>
      <c r="AG82">
        <v>70</v>
      </c>
      <c r="AH82">
        <v>14.249781</v>
      </c>
      <c r="AI82">
        <v>54</v>
      </c>
      <c r="AJ82">
        <v>0</v>
      </c>
      <c r="AK82">
        <v>0</v>
      </c>
      <c r="AL82">
        <v>0</v>
      </c>
      <c r="AM82" t="s">
        <v>391</v>
      </c>
      <c r="AN82" t="s">
        <v>747</v>
      </c>
      <c r="AO82">
        <v>1947.278</v>
      </c>
      <c r="AR82" t="s">
        <v>116</v>
      </c>
      <c r="AS82" t="s">
        <v>121</v>
      </c>
      <c r="AT82" t="s">
        <v>278</v>
      </c>
      <c r="AU82" t="s">
        <v>390</v>
      </c>
      <c r="AV82" t="s">
        <v>48</v>
      </c>
      <c r="AW82">
        <v>3</v>
      </c>
      <c r="BB82">
        <v>0.80928334280052006</v>
      </c>
      <c r="BC82" t="s">
        <v>66</v>
      </c>
      <c r="BF82" t="s">
        <v>116</v>
      </c>
      <c r="BG82" t="s">
        <v>121</v>
      </c>
      <c r="BH82" t="s">
        <v>390</v>
      </c>
      <c r="BI82">
        <v>8862</v>
      </c>
      <c r="BJ82">
        <v>3</v>
      </c>
      <c r="BK82" t="s">
        <v>278</v>
      </c>
      <c r="BL82" t="s">
        <v>253</v>
      </c>
      <c r="BM82">
        <v>0.80928334280052006</v>
      </c>
      <c r="BN82" t="s">
        <v>66</v>
      </c>
      <c r="BO82" t="s">
        <v>177</v>
      </c>
      <c r="BP82">
        <v>2138.9670000000001</v>
      </c>
    </row>
    <row r="83" spans="1:68" ht="16.5" x14ac:dyDescent="0.25">
      <c r="A83" s="125" t="str">
        <f t="shared" si="35"/>
        <v>선진여객</v>
      </c>
      <c r="B83" s="126" t="str">
        <f t="shared" si="52"/>
        <v>손헌승</v>
      </c>
      <c r="C83" s="127" t="str">
        <f t="shared" si="36"/>
        <v>C</v>
      </c>
      <c r="D83" s="128">
        <f t="shared" si="37"/>
        <v>0.85697098406575622</v>
      </c>
      <c r="E83" s="129">
        <f t="shared" si="38"/>
        <v>4604</v>
      </c>
      <c r="F83" s="130" t="str">
        <f t="shared" si="39"/>
        <v>87</v>
      </c>
      <c r="G83" s="131" t="str">
        <f t="shared" si="40"/>
        <v>73아1298</v>
      </c>
      <c r="H83" s="132">
        <f t="shared" si="41"/>
        <v>3</v>
      </c>
      <c r="I83" s="133">
        <f t="shared" si="42"/>
        <v>602.64499999999998</v>
      </c>
      <c r="J83" s="134">
        <f t="shared" si="43"/>
        <v>1.2938299270974974E-2</v>
      </c>
      <c r="K83" s="134">
        <f t="shared" si="44"/>
        <v>0.32813802041078977</v>
      </c>
      <c r="L83" s="134">
        <f t="shared" si="45"/>
        <v>0.18584738942495169</v>
      </c>
      <c r="M83" s="135">
        <f t="shared" si="46"/>
        <v>15.494999999999999</v>
      </c>
      <c r="N83" s="136">
        <f t="shared" si="47"/>
        <v>0</v>
      </c>
      <c r="O83" s="136">
        <f t="shared" si="48"/>
        <v>12.113267346447744</v>
      </c>
      <c r="P83" s="218">
        <f t="shared" si="49"/>
        <v>5</v>
      </c>
      <c r="Q83" s="219">
        <f t="shared" si="50"/>
        <v>0</v>
      </c>
      <c r="R83" s="219">
        <f t="shared" si="51"/>
        <v>73</v>
      </c>
      <c r="T83">
        <v>516</v>
      </c>
      <c r="U83">
        <v>4604</v>
      </c>
      <c r="V83" t="s">
        <v>392</v>
      </c>
      <c r="W83">
        <v>602.64499999999998</v>
      </c>
      <c r="X83">
        <v>324.81400000000002</v>
      </c>
      <c r="Y83">
        <v>1.855</v>
      </c>
      <c r="Z83">
        <v>15.494999999999999</v>
      </c>
      <c r="AA83">
        <v>34.328313999999999</v>
      </c>
      <c r="AB83">
        <v>0.44414999999999999</v>
      </c>
      <c r="AC83">
        <v>11.264424999999999</v>
      </c>
      <c r="AD83" s="1">
        <v>112</v>
      </c>
      <c r="AE83">
        <v>0</v>
      </c>
      <c r="AF83">
        <v>73</v>
      </c>
      <c r="AG83">
        <v>80</v>
      </c>
      <c r="AH83">
        <v>17.555333000000001</v>
      </c>
      <c r="AI83">
        <v>315</v>
      </c>
      <c r="AJ83">
        <v>0</v>
      </c>
      <c r="AK83">
        <v>5</v>
      </c>
      <c r="AL83">
        <v>412</v>
      </c>
      <c r="AM83" t="s">
        <v>393</v>
      </c>
      <c r="AN83" t="s">
        <v>748</v>
      </c>
      <c r="AO83">
        <v>410.46899999999999</v>
      </c>
      <c r="AR83" t="s">
        <v>116</v>
      </c>
      <c r="AS83" t="s">
        <v>121</v>
      </c>
      <c r="AT83" t="s">
        <v>258</v>
      </c>
      <c r="AU83" t="s">
        <v>392</v>
      </c>
      <c r="AV83" t="s">
        <v>48</v>
      </c>
      <c r="AW83">
        <v>3</v>
      </c>
      <c r="BB83">
        <v>0.85697098406575622</v>
      </c>
      <c r="BC83" t="s">
        <v>68</v>
      </c>
      <c r="BF83" t="s">
        <v>116</v>
      </c>
      <c r="BG83" t="s">
        <v>121</v>
      </c>
      <c r="BH83" t="s">
        <v>392</v>
      </c>
      <c r="BI83">
        <v>4604</v>
      </c>
      <c r="BJ83">
        <v>3</v>
      </c>
      <c r="BK83" t="s">
        <v>258</v>
      </c>
      <c r="BL83" t="s">
        <v>266</v>
      </c>
      <c r="BM83">
        <v>0.85697098406575622</v>
      </c>
      <c r="BN83" t="s">
        <v>68</v>
      </c>
      <c r="BO83" t="s">
        <v>176</v>
      </c>
      <c r="BP83">
        <v>602.64499999999998</v>
      </c>
    </row>
    <row r="84" spans="1:68" ht="16.5" x14ac:dyDescent="0.25">
      <c r="A84" s="108" t="str">
        <f t="shared" si="35"/>
        <v>선진여객</v>
      </c>
      <c r="B84" s="109" t="str">
        <f t="shared" si="52"/>
        <v>송영식</v>
      </c>
      <c r="C84" s="110" t="str">
        <f t="shared" si="36"/>
        <v>D</v>
      </c>
      <c r="D84" s="111">
        <f t="shared" si="37"/>
        <v>0.8338461538461539</v>
      </c>
      <c r="E84" s="112">
        <f t="shared" si="38"/>
        <v>6881</v>
      </c>
      <c r="F84" s="113" t="str">
        <f t="shared" si="39"/>
        <v>80</v>
      </c>
      <c r="G84" s="114" t="str">
        <f t="shared" si="40"/>
        <v>78바1154</v>
      </c>
      <c r="H84" s="115">
        <f t="shared" si="41"/>
        <v>1</v>
      </c>
      <c r="I84" s="116">
        <f t="shared" si="42"/>
        <v>2274.1010000000001</v>
      </c>
      <c r="J84" s="117">
        <f t="shared" si="43"/>
        <v>3.0602436074690664E-2</v>
      </c>
      <c r="K84" s="117">
        <f t="shared" si="44"/>
        <v>0.31960476323977682</v>
      </c>
      <c r="L84" s="117">
        <f t="shared" si="45"/>
        <v>0.24844982698657622</v>
      </c>
      <c r="M84" s="118">
        <f t="shared" si="46"/>
        <v>12.948</v>
      </c>
      <c r="N84" s="119">
        <f t="shared" si="47"/>
        <v>1.7589368282235485</v>
      </c>
      <c r="O84" s="119">
        <f t="shared" si="48"/>
        <v>13.587786998026912</v>
      </c>
      <c r="P84" s="220">
        <f t="shared" si="49"/>
        <v>2</v>
      </c>
      <c r="Q84" s="221">
        <f t="shared" si="50"/>
        <v>40</v>
      </c>
      <c r="R84" s="221">
        <f t="shared" si="51"/>
        <v>309</v>
      </c>
      <c r="T84">
        <v>516</v>
      </c>
      <c r="U84">
        <v>6881</v>
      </c>
      <c r="V84" t="s">
        <v>394</v>
      </c>
      <c r="W84">
        <v>2274.1010000000001</v>
      </c>
      <c r="X84">
        <v>1049.06</v>
      </c>
      <c r="Y84">
        <v>2.1680000000000001</v>
      </c>
      <c r="Z84">
        <v>12.948</v>
      </c>
      <c r="AA84">
        <v>145.684121</v>
      </c>
      <c r="AB84">
        <v>4.4582889999999997</v>
      </c>
      <c r="AC84">
        <v>46.561338999999997</v>
      </c>
      <c r="AD84" s="1">
        <v>565</v>
      </c>
      <c r="AE84">
        <v>40</v>
      </c>
      <c r="AF84">
        <v>309</v>
      </c>
      <c r="AG84">
        <v>67</v>
      </c>
      <c r="AH84">
        <v>15.609806000000001</v>
      </c>
      <c r="AI84">
        <v>213.5</v>
      </c>
      <c r="AJ84">
        <v>0</v>
      </c>
      <c r="AK84">
        <v>2</v>
      </c>
      <c r="AL84">
        <v>318</v>
      </c>
      <c r="AM84" t="s">
        <v>395</v>
      </c>
      <c r="AN84" t="s">
        <v>749</v>
      </c>
      <c r="AO84">
        <v>2274.1010000000001</v>
      </c>
      <c r="AR84" t="s">
        <v>116</v>
      </c>
      <c r="AS84" t="s">
        <v>120</v>
      </c>
      <c r="AT84" t="s">
        <v>243</v>
      </c>
      <c r="AU84" t="s">
        <v>394</v>
      </c>
      <c r="AV84" t="s">
        <v>48</v>
      </c>
      <c r="AW84">
        <v>1</v>
      </c>
      <c r="BB84">
        <v>0.8338461538461539</v>
      </c>
      <c r="BC84" t="s">
        <v>66</v>
      </c>
      <c r="BF84" t="s">
        <v>116</v>
      </c>
      <c r="BG84" t="s">
        <v>120</v>
      </c>
      <c r="BH84" t="s">
        <v>394</v>
      </c>
      <c r="BI84">
        <v>6881</v>
      </c>
      <c r="BJ84">
        <v>1</v>
      </c>
      <c r="BK84" t="s">
        <v>243</v>
      </c>
      <c r="BL84" t="s">
        <v>174</v>
      </c>
      <c r="BM84">
        <v>0.8338461538461539</v>
      </c>
      <c r="BN84" t="s">
        <v>66</v>
      </c>
      <c r="BO84" t="s">
        <v>177</v>
      </c>
      <c r="BP84">
        <v>2274.1010000000001</v>
      </c>
    </row>
    <row r="85" spans="1:68" ht="16.5" x14ac:dyDescent="0.25">
      <c r="A85" s="125" t="str">
        <f t="shared" si="35"/>
        <v>선진여객</v>
      </c>
      <c r="B85" s="126" t="str">
        <f t="shared" si="52"/>
        <v>송재용</v>
      </c>
      <c r="C85" s="127" t="str">
        <f t="shared" si="36"/>
        <v>B</v>
      </c>
      <c r="D85" s="128">
        <f t="shared" si="37"/>
        <v>0.91710800580118179</v>
      </c>
      <c r="E85" s="129">
        <f t="shared" si="38"/>
        <v>1950</v>
      </c>
      <c r="F85" s="130" t="str">
        <f t="shared" si="39"/>
        <v>80</v>
      </c>
      <c r="G85" s="131" t="str">
        <f t="shared" si="40"/>
        <v>78바1164</v>
      </c>
      <c r="H85" s="132">
        <f t="shared" si="41"/>
        <v>2</v>
      </c>
      <c r="I85" s="133">
        <f t="shared" si="42"/>
        <v>2042.691</v>
      </c>
      <c r="J85" s="134">
        <f t="shared" si="43"/>
        <v>1.11565848192124E-2</v>
      </c>
      <c r="K85" s="134">
        <f t="shared" si="44"/>
        <v>0.34624990810274908</v>
      </c>
      <c r="L85" s="134">
        <f t="shared" si="45"/>
        <v>0.20561112767422973</v>
      </c>
      <c r="M85" s="135">
        <f t="shared" si="46"/>
        <v>10.419</v>
      </c>
      <c r="N85" s="136">
        <f t="shared" si="47"/>
        <v>9.7910060797252257E-2</v>
      </c>
      <c r="O85" s="136">
        <f t="shared" si="48"/>
        <v>2.4967065503299324</v>
      </c>
      <c r="P85" s="218">
        <f t="shared" si="49"/>
        <v>3</v>
      </c>
      <c r="Q85" s="219">
        <f t="shared" si="50"/>
        <v>2</v>
      </c>
      <c r="R85" s="219">
        <f t="shared" si="51"/>
        <v>51</v>
      </c>
      <c r="T85">
        <v>516</v>
      </c>
      <c r="U85">
        <v>1950</v>
      </c>
      <c r="V85" t="s">
        <v>396</v>
      </c>
      <c r="W85">
        <v>2042.691</v>
      </c>
      <c r="X85">
        <v>851.89499999999998</v>
      </c>
      <c r="Y85">
        <v>2.3980000000000001</v>
      </c>
      <c r="Z85">
        <v>10.419</v>
      </c>
      <c r="AA85">
        <v>135.36857599999999</v>
      </c>
      <c r="AB85">
        <v>1.510251</v>
      </c>
      <c r="AC85">
        <v>46.871357000000003</v>
      </c>
      <c r="AD85" s="1">
        <v>420</v>
      </c>
      <c r="AE85">
        <v>2</v>
      </c>
      <c r="AF85">
        <v>51</v>
      </c>
      <c r="AG85">
        <v>68</v>
      </c>
      <c r="AH85">
        <v>15.089846</v>
      </c>
      <c r="AI85">
        <v>32.5</v>
      </c>
      <c r="AJ85">
        <v>0</v>
      </c>
      <c r="AK85">
        <v>3</v>
      </c>
      <c r="AL85">
        <v>654</v>
      </c>
      <c r="AM85" t="s">
        <v>397</v>
      </c>
      <c r="AN85" t="s">
        <v>750</v>
      </c>
      <c r="AO85">
        <v>1889.9739999999999</v>
      </c>
      <c r="AR85" t="s">
        <v>116</v>
      </c>
      <c r="AS85" t="s">
        <v>120</v>
      </c>
      <c r="AT85" t="s">
        <v>249</v>
      </c>
      <c r="AU85" t="s">
        <v>396</v>
      </c>
      <c r="AV85" t="s">
        <v>48</v>
      </c>
      <c r="AW85">
        <v>2</v>
      </c>
      <c r="BB85">
        <v>0.91710800580118179</v>
      </c>
      <c r="BC85" t="s">
        <v>67</v>
      </c>
      <c r="BF85" t="s">
        <v>116</v>
      </c>
      <c r="BG85" t="s">
        <v>120</v>
      </c>
      <c r="BH85" t="s">
        <v>396</v>
      </c>
      <c r="BI85">
        <v>1950</v>
      </c>
      <c r="BJ85">
        <v>2</v>
      </c>
      <c r="BK85" t="s">
        <v>249</v>
      </c>
      <c r="BL85" t="s">
        <v>279</v>
      </c>
      <c r="BM85">
        <v>0.91710800580118179</v>
      </c>
      <c r="BN85" t="s">
        <v>67</v>
      </c>
      <c r="BO85" t="s">
        <v>175</v>
      </c>
      <c r="BP85">
        <v>2042.691</v>
      </c>
    </row>
    <row r="86" spans="1:68" ht="16.5" x14ac:dyDescent="0.25">
      <c r="A86" s="108" t="str">
        <f t="shared" si="35"/>
        <v>선진여객</v>
      </c>
      <c r="B86" s="109" t="str">
        <f t="shared" si="52"/>
        <v>송철호</v>
      </c>
      <c r="C86" s="110" t="str">
        <f t="shared" si="36"/>
        <v>D</v>
      </c>
      <c r="D86" s="111">
        <f t="shared" si="37"/>
        <v>0.80434364112475432</v>
      </c>
      <c r="E86" s="112">
        <f t="shared" si="38"/>
        <v>1530</v>
      </c>
      <c r="F86" s="113" t="str">
        <f t="shared" si="39"/>
        <v>80</v>
      </c>
      <c r="G86" s="114" t="str">
        <f t="shared" si="40"/>
        <v>78바1145</v>
      </c>
      <c r="H86" s="115">
        <f t="shared" si="41"/>
        <v>11</v>
      </c>
      <c r="I86" s="116">
        <f t="shared" si="42"/>
        <v>1743.5619999999999</v>
      </c>
      <c r="J86" s="117">
        <f t="shared" si="43"/>
        <v>6.5088574855907333E-3</v>
      </c>
      <c r="K86" s="117">
        <f t="shared" si="44"/>
        <v>0.37965349997544234</v>
      </c>
      <c r="L86" s="117">
        <f t="shared" si="45"/>
        <v>0.15887017496366634</v>
      </c>
      <c r="M86" s="118">
        <f t="shared" si="46"/>
        <v>14.814</v>
      </c>
      <c r="N86" s="119">
        <f t="shared" si="47"/>
        <v>0.34412312266498124</v>
      </c>
      <c r="O86" s="119">
        <f t="shared" si="48"/>
        <v>16.976740718139077</v>
      </c>
      <c r="P86" s="220">
        <f t="shared" si="49"/>
        <v>0</v>
      </c>
      <c r="Q86" s="221">
        <f t="shared" si="50"/>
        <v>6</v>
      </c>
      <c r="R86" s="221">
        <f t="shared" si="51"/>
        <v>296</v>
      </c>
      <c r="T86">
        <v>516</v>
      </c>
      <c r="U86">
        <v>1530</v>
      </c>
      <c r="V86" t="s">
        <v>398</v>
      </c>
      <c r="W86">
        <v>1743.5619999999999</v>
      </c>
      <c r="X86">
        <v>834.37400000000002</v>
      </c>
      <c r="Y86">
        <v>2.09</v>
      </c>
      <c r="Z86">
        <v>14.814</v>
      </c>
      <c r="AA86">
        <v>112.44968900000001</v>
      </c>
      <c r="AB86">
        <v>0.73191899999999999</v>
      </c>
      <c r="AC86">
        <v>42.691918000000001</v>
      </c>
      <c r="AD86" s="1">
        <v>277</v>
      </c>
      <c r="AE86">
        <v>6</v>
      </c>
      <c r="AF86">
        <v>296</v>
      </c>
      <c r="AG86">
        <v>80</v>
      </c>
      <c r="AH86">
        <v>15.505262</v>
      </c>
      <c r="AI86">
        <v>338.8</v>
      </c>
      <c r="AJ86">
        <v>0</v>
      </c>
      <c r="AK86">
        <v>0</v>
      </c>
      <c r="AL86">
        <v>0</v>
      </c>
      <c r="AM86" t="s">
        <v>399</v>
      </c>
      <c r="AN86" t="s">
        <v>751</v>
      </c>
      <c r="AO86">
        <v>367.61399999999998</v>
      </c>
      <c r="AR86" t="s">
        <v>116</v>
      </c>
      <c r="AS86" t="s">
        <v>120</v>
      </c>
      <c r="AT86" t="s">
        <v>235</v>
      </c>
      <c r="AU86" t="s">
        <v>398</v>
      </c>
      <c r="AV86" t="s">
        <v>48</v>
      </c>
      <c r="AW86">
        <v>11</v>
      </c>
      <c r="BB86">
        <v>0.80434364112475432</v>
      </c>
      <c r="BC86" t="s">
        <v>66</v>
      </c>
      <c r="BF86" t="s">
        <v>116</v>
      </c>
      <c r="BG86" t="s">
        <v>120</v>
      </c>
      <c r="BH86" t="s">
        <v>398</v>
      </c>
      <c r="BI86">
        <v>1530</v>
      </c>
      <c r="BJ86">
        <v>11</v>
      </c>
      <c r="BK86" t="s">
        <v>235</v>
      </c>
      <c r="BL86" t="s">
        <v>239</v>
      </c>
      <c r="BM86">
        <v>0.80434364112475432</v>
      </c>
      <c r="BN86" t="s">
        <v>66</v>
      </c>
      <c r="BO86" t="s">
        <v>177</v>
      </c>
      <c r="BP86">
        <v>1743.5619999999999</v>
      </c>
    </row>
    <row r="87" spans="1:68" ht="16.5" x14ac:dyDescent="0.25">
      <c r="A87" s="125" t="str">
        <f t="shared" si="35"/>
        <v>선진여객</v>
      </c>
      <c r="B87" s="126" t="str">
        <f t="shared" si="52"/>
        <v>신동우</v>
      </c>
      <c r="C87" s="127" t="str">
        <f t="shared" si="36"/>
        <v>D</v>
      </c>
      <c r="D87" s="128">
        <f t="shared" si="37"/>
        <v>0.81045454545454532</v>
      </c>
      <c r="E87" s="129">
        <f t="shared" si="38"/>
        <v>8358</v>
      </c>
      <c r="F87" s="130" t="str">
        <f t="shared" si="39"/>
        <v>72</v>
      </c>
      <c r="G87" s="131" t="str">
        <f t="shared" si="40"/>
        <v>78바1193</v>
      </c>
      <c r="H87" s="132">
        <f t="shared" si="41"/>
        <v>1</v>
      </c>
      <c r="I87" s="133">
        <f t="shared" si="42"/>
        <v>1888.5820000000001</v>
      </c>
      <c r="J87" s="134">
        <f t="shared" si="43"/>
        <v>2.0691776758095835E-2</v>
      </c>
      <c r="K87" s="134">
        <f t="shared" si="44"/>
        <v>0.33018554298073288</v>
      </c>
      <c r="L87" s="134">
        <f t="shared" si="45"/>
        <v>0.15620184879449237</v>
      </c>
      <c r="M87" s="135">
        <f t="shared" si="46"/>
        <v>14.445</v>
      </c>
      <c r="N87" s="136">
        <f t="shared" si="47"/>
        <v>0</v>
      </c>
      <c r="O87" s="136">
        <f t="shared" si="48"/>
        <v>10.60003547338604</v>
      </c>
      <c r="P87" s="218">
        <f t="shared" si="49"/>
        <v>2</v>
      </c>
      <c r="Q87" s="219">
        <f t="shared" si="50"/>
        <v>0</v>
      </c>
      <c r="R87" s="219">
        <f t="shared" si="51"/>
        <v>202</v>
      </c>
      <c r="T87">
        <v>516</v>
      </c>
      <c r="U87">
        <v>8358</v>
      </c>
      <c r="V87" t="s">
        <v>400</v>
      </c>
      <c r="W87">
        <v>1905.654</v>
      </c>
      <c r="X87">
        <v>1068.0830000000001</v>
      </c>
      <c r="Y87">
        <v>1.784</v>
      </c>
      <c r="Z87">
        <v>14.445</v>
      </c>
      <c r="AA87">
        <v>101.31329100000001</v>
      </c>
      <c r="AB87">
        <v>2.096352</v>
      </c>
      <c r="AC87">
        <v>33.452184000000003</v>
      </c>
      <c r="AD87" s="1">
        <v>295</v>
      </c>
      <c r="AE87">
        <v>0</v>
      </c>
      <c r="AF87">
        <v>202</v>
      </c>
      <c r="AG87">
        <v>74</v>
      </c>
      <c r="AH87">
        <v>18.809515999999999</v>
      </c>
      <c r="AI87">
        <v>1736.1</v>
      </c>
      <c r="AJ87">
        <v>0</v>
      </c>
      <c r="AK87">
        <v>2</v>
      </c>
      <c r="AL87">
        <v>345</v>
      </c>
      <c r="AM87" t="s">
        <v>401</v>
      </c>
      <c r="AN87" t="s">
        <v>752</v>
      </c>
      <c r="AO87">
        <v>1888.5820000000001</v>
      </c>
      <c r="AR87" t="s">
        <v>116</v>
      </c>
      <c r="AS87" t="s">
        <v>119</v>
      </c>
      <c r="AT87" t="s">
        <v>226</v>
      </c>
      <c r="AU87" t="s">
        <v>400</v>
      </c>
      <c r="AV87" t="s">
        <v>48</v>
      </c>
      <c r="AW87">
        <v>1</v>
      </c>
      <c r="BB87">
        <v>0.81045454545454532</v>
      </c>
      <c r="BC87" t="s">
        <v>66</v>
      </c>
      <c r="BF87" t="s">
        <v>116</v>
      </c>
      <c r="BG87" t="s">
        <v>119</v>
      </c>
      <c r="BH87" t="s">
        <v>400</v>
      </c>
      <c r="BI87">
        <v>8358</v>
      </c>
      <c r="BJ87">
        <v>1</v>
      </c>
      <c r="BK87" t="s">
        <v>226</v>
      </c>
      <c r="BL87" t="s">
        <v>174</v>
      </c>
      <c r="BM87">
        <v>0.81045454545454532</v>
      </c>
      <c r="BN87" t="s">
        <v>66</v>
      </c>
      <c r="BO87" t="s">
        <v>177</v>
      </c>
      <c r="BP87">
        <v>1888.5820000000001</v>
      </c>
    </row>
    <row r="88" spans="1:68" ht="16.5" x14ac:dyDescent="0.25">
      <c r="A88" s="108" t="str">
        <f t="shared" si="35"/>
        <v>선진여객</v>
      </c>
      <c r="B88" s="109" t="str">
        <f t="shared" si="52"/>
        <v>신승균</v>
      </c>
      <c r="C88" s="110" t="str">
        <f t="shared" si="36"/>
        <v>F</v>
      </c>
      <c r="D88" s="111">
        <f t="shared" si="37"/>
        <v>0.71874271084284114</v>
      </c>
      <c r="E88" s="112">
        <f t="shared" si="38"/>
        <v>8</v>
      </c>
      <c r="F88" s="113" t="str">
        <f t="shared" si="39"/>
        <v>87</v>
      </c>
      <c r="G88" s="114" t="str">
        <f t="shared" si="40"/>
        <v>78바1198</v>
      </c>
      <c r="H88" s="115">
        <f t="shared" si="41"/>
        <v>7</v>
      </c>
      <c r="I88" s="116">
        <f t="shared" si="42"/>
        <v>971.78499999999997</v>
      </c>
      <c r="J88" s="117">
        <f t="shared" si="43"/>
        <v>5.3369610495953368E-3</v>
      </c>
      <c r="K88" s="117">
        <f t="shared" si="44"/>
        <v>0.38572145499935195</v>
      </c>
      <c r="L88" s="117">
        <f t="shared" si="45"/>
        <v>0.23564883178892451</v>
      </c>
      <c r="M88" s="118">
        <f t="shared" si="46"/>
        <v>17.257999999999999</v>
      </c>
      <c r="N88" s="119">
        <f t="shared" si="47"/>
        <v>0</v>
      </c>
      <c r="O88" s="119">
        <f t="shared" si="48"/>
        <v>28.486325673479051</v>
      </c>
      <c r="P88" s="220">
        <f t="shared" si="49"/>
        <v>3</v>
      </c>
      <c r="Q88" s="221">
        <f t="shared" si="50"/>
        <v>0</v>
      </c>
      <c r="R88" s="221">
        <f t="shared" si="51"/>
        <v>320</v>
      </c>
      <c r="T88">
        <v>516</v>
      </c>
      <c r="U88">
        <v>8</v>
      </c>
      <c r="V88" t="s">
        <v>403</v>
      </c>
      <c r="W88">
        <v>1123.346</v>
      </c>
      <c r="X88">
        <v>631.42700000000002</v>
      </c>
      <c r="Y88">
        <v>1.7789999999999999</v>
      </c>
      <c r="Z88">
        <v>17.257999999999999</v>
      </c>
      <c r="AA88">
        <v>71.405805000000001</v>
      </c>
      <c r="AB88">
        <v>0.38108999999999998</v>
      </c>
      <c r="AC88">
        <v>27.542750999999999</v>
      </c>
      <c r="AD88" s="1">
        <v>229</v>
      </c>
      <c r="AE88">
        <v>0</v>
      </c>
      <c r="AF88">
        <v>320</v>
      </c>
      <c r="AG88">
        <v>109</v>
      </c>
      <c r="AH88">
        <v>15.731858000000001</v>
      </c>
      <c r="AI88">
        <v>554.70000000000005</v>
      </c>
      <c r="AJ88">
        <v>15.9</v>
      </c>
      <c r="AK88">
        <v>3</v>
      </c>
      <c r="AL88">
        <v>915</v>
      </c>
      <c r="AM88" t="s">
        <v>404</v>
      </c>
      <c r="AN88" t="s">
        <v>753</v>
      </c>
      <c r="AO88">
        <v>222.77500000000001</v>
      </c>
      <c r="AR88" t="s">
        <v>116</v>
      </c>
      <c r="AS88" t="s">
        <v>121</v>
      </c>
      <c r="AT88" t="s">
        <v>278</v>
      </c>
      <c r="AU88" t="s">
        <v>403</v>
      </c>
      <c r="AV88" t="s">
        <v>48</v>
      </c>
      <c r="AW88">
        <v>7</v>
      </c>
      <c r="BB88">
        <v>0.71874271084284114</v>
      </c>
      <c r="BC88" t="s">
        <v>69</v>
      </c>
      <c r="BF88" t="s">
        <v>116</v>
      </c>
      <c r="BG88" t="s">
        <v>121</v>
      </c>
      <c r="BH88" t="s">
        <v>403</v>
      </c>
      <c r="BI88">
        <v>8</v>
      </c>
      <c r="BJ88">
        <v>7</v>
      </c>
      <c r="BK88" t="s">
        <v>278</v>
      </c>
      <c r="BL88" t="s">
        <v>277</v>
      </c>
      <c r="BM88">
        <v>0.71874271084284114</v>
      </c>
      <c r="BN88" t="s">
        <v>69</v>
      </c>
      <c r="BO88" t="s">
        <v>186</v>
      </c>
      <c r="BP88">
        <v>971.78499999999997</v>
      </c>
    </row>
    <row r="89" spans="1:68" ht="16.5" x14ac:dyDescent="0.25">
      <c r="A89" s="125" t="str">
        <f t="shared" si="35"/>
        <v>선진여객</v>
      </c>
      <c r="B89" s="126" t="str">
        <f t="shared" si="52"/>
        <v>안군철</v>
      </c>
      <c r="C89" s="127" t="str">
        <f t="shared" si="36"/>
        <v>F</v>
      </c>
      <c r="D89" s="128">
        <f t="shared" si="37"/>
        <v>0.67576923076923068</v>
      </c>
      <c r="E89" s="129">
        <f t="shared" si="38"/>
        <v>4209</v>
      </c>
      <c r="F89" s="130" t="str">
        <f t="shared" si="39"/>
        <v>80</v>
      </c>
      <c r="G89" s="131" t="str">
        <f t="shared" si="40"/>
        <v>78바1142</v>
      </c>
      <c r="H89" s="132">
        <f t="shared" si="41"/>
        <v>1</v>
      </c>
      <c r="I89" s="133">
        <f t="shared" si="42"/>
        <v>1646.4169999999999</v>
      </c>
      <c r="J89" s="134">
        <f t="shared" si="43"/>
        <v>2.0146565905408517E-2</v>
      </c>
      <c r="K89" s="134">
        <f t="shared" si="44"/>
        <v>0.3694954725283684</v>
      </c>
      <c r="L89" s="134">
        <f t="shared" si="45"/>
        <v>0.15427440314331059</v>
      </c>
      <c r="M89" s="135">
        <f t="shared" si="46"/>
        <v>19.175000000000001</v>
      </c>
      <c r="N89" s="136">
        <f t="shared" si="47"/>
        <v>0.12147590798685874</v>
      </c>
      <c r="O89" s="136">
        <f t="shared" si="48"/>
        <v>28.97200405486581</v>
      </c>
      <c r="P89" s="218">
        <f t="shared" si="49"/>
        <v>5</v>
      </c>
      <c r="Q89" s="219">
        <f t="shared" si="50"/>
        <v>2</v>
      </c>
      <c r="R89" s="219">
        <f t="shared" si="51"/>
        <v>477</v>
      </c>
      <c r="T89">
        <v>516</v>
      </c>
      <c r="U89">
        <v>4209</v>
      </c>
      <c r="V89" t="s">
        <v>405</v>
      </c>
      <c r="W89">
        <v>1646.4169999999999</v>
      </c>
      <c r="X89">
        <v>937.22400000000005</v>
      </c>
      <c r="Y89">
        <v>1.7569999999999999</v>
      </c>
      <c r="Z89">
        <v>19.175000000000001</v>
      </c>
      <c r="AA89">
        <v>105.586084</v>
      </c>
      <c r="AB89">
        <v>2.1271969999999998</v>
      </c>
      <c r="AC89">
        <v>39.013579999999997</v>
      </c>
      <c r="AD89" s="1">
        <v>254</v>
      </c>
      <c r="AE89">
        <v>2</v>
      </c>
      <c r="AF89">
        <v>477</v>
      </c>
      <c r="AG89">
        <v>73</v>
      </c>
      <c r="AH89">
        <v>15.593124</v>
      </c>
      <c r="AI89">
        <v>627.79999999999995</v>
      </c>
      <c r="AJ89">
        <v>0</v>
      </c>
      <c r="AK89">
        <v>5</v>
      </c>
      <c r="AL89">
        <v>469</v>
      </c>
      <c r="AM89" t="s">
        <v>406</v>
      </c>
      <c r="AN89" t="s">
        <v>754</v>
      </c>
      <c r="AO89">
        <v>1646.4169999999999</v>
      </c>
      <c r="AR89" t="s">
        <v>116</v>
      </c>
      <c r="AS89" t="s">
        <v>120</v>
      </c>
      <c r="AT89" t="s">
        <v>233</v>
      </c>
      <c r="AU89" t="s">
        <v>405</v>
      </c>
      <c r="AV89" t="s">
        <v>48</v>
      </c>
      <c r="AW89">
        <v>1</v>
      </c>
      <c r="BB89">
        <v>0.67576923076923068</v>
      </c>
      <c r="BC89" t="s">
        <v>69</v>
      </c>
      <c r="BF89" t="s">
        <v>116</v>
      </c>
      <c r="BG89" t="s">
        <v>120</v>
      </c>
      <c r="BH89" t="s">
        <v>405</v>
      </c>
      <c r="BI89">
        <v>4209</v>
      </c>
      <c r="BJ89">
        <v>1</v>
      </c>
      <c r="BK89" t="s">
        <v>233</v>
      </c>
      <c r="BL89" t="s">
        <v>174</v>
      </c>
      <c r="BM89">
        <v>0.67576923076923068</v>
      </c>
      <c r="BN89" t="s">
        <v>69</v>
      </c>
      <c r="BO89" t="s">
        <v>186</v>
      </c>
      <c r="BP89">
        <v>1646.4169999999999</v>
      </c>
    </row>
    <row r="90" spans="1:68" ht="16.5" x14ac:dyDescent="0.25">
      <c r="A90" s="108" t="str">
        <f t="shared" si="35"/>
        <v>선진여객</v>
      </c>
      <c r="B90" s="109" t="str">
        <f t="shared" si="52"/>
        <v>안종혁</v>
      </c>
      <c r="C90" s="110" t="str">
        <f t="shared" si="36"/>
        <v>F</v>
      </c>
      <c r="D90" s="111">
        <f t="shared" si="37"/>
        <v>0.72533221507920054</v>
      </c>
      <c r="E90" s="112">
        <f t="shared" si="38"/>
        <v>5848</v>
      </c>
      <c r="F90" s="113" t="str">
        <f t="shared" si="39"/>
        <v>87</v>
      </c>
      <c r="G90" s="114" t="str">
        <f t="shared" si="40"/>
        <v>78바1189</v>
      </c>
      <c r="H90" s="115">
        <f t="shared" si="41"/>
        <v>3</v>
      </c>
      <c r="I90" s="116">
        <f t="shared" si="42"/>
        <v>1071.095</v>
      </c>
      <c r="J90" s="117">
        <f t="shared" si="43"/>
        <v>3.8542947519473382E-2</v>
      </c>
      <c r="K90" s="117">
        <f t="shared" si="44"/>
        <v>0.34923799294877172</v>
      </c>
      <c r="L90" s="117">
        <f t="shared" si="45"/>
        <v>0.19045929632758998</v>
      </c>
      <c r="M90" s="118">
        <f t="shared" si="46"/>
        <v>17.472999999999999</v>
      </c>
      <c r="N90" s="119">
        <f t="shared" si="47"/>
        <v>2.688415349417824</v>
      </c>
      <c r="O90" s="119">
        <f t="shared" si="48"/>
        <v>7.8860183582922838</v>
      </c>
      <c r="P90" s="220">
        <f t="shared" si="49"/>
        <v>2</v>
      </c>
      <c r="Q90" s="221">
        <f t="shared" si="50"/>
        <v>30</v>
      </c>
      <c r="R90" s="221">
        <f t="shared" si="51"/>
        <v>88</v>
      </c>
      <c r="T90">
        <v>516</v>
      </c>
      <c r="U90">
        <v>5848</v>
      </c>
      <c r="V90" t="s">
        <v>407</v>
      </c>
      <c r="W90">
        <v>1115.8989999999999</v>
      </c>
      <c r="X90">
        <v>633.99099999999999</v>
      </c>
      <c r="Y90">
        <v>1.76</v>
      </c>
      <c r="Z90">
        <v>17.472999999999999</v>
      </c>
      <c r="AA90">
        <v>67.874700000000004</v>
      </c>
      <c r="AB90">
        <v>2.6160909999999999</v>
      </c>
      <c r="AC90">
        <v>23.704423999999999</v>
      </c>
      <c r="AD90" s="1">
        <v>204</v>
      </c>
      <c r="AE90">
        <v>30</v>
      </c>
      <c r="AF90">
        <v>88</v>
      </c>
      <c r="AG90">
        <v>88</v>
      </c>
      <c r="AH90">
        <v>16.440573000000001</v>
      </c>
      <c r="AI90">
        <v>1068.8</v>
      </c>
      <c r="AJ90">
        <v>1.4</v>
      </c>
      <c r="AK90">
        <v>2</v>
      </c>
      <c r="AL90">
        <v>465</v>
      </c>
      <c r="AM90" t="s">
        <v>408</v>
      </c>
      <c r="AN90" t="s">
        <v>755</v>
      </c>
      <c r="AO90">
        <v>848.255</v>
      </c>
      <c r="AR90" t="s">
        <v>116</v>
      </c>
      <c r="AS90" t="s">
        <v>121</v>
      </c>
      <c r="AT90" t="s">
        <v>274</v>
      </c>
      <c r="AU90" t="s">
        <v>407</v>
      </c>
      <c r="AV90" t="s">
        <v>48</v>
      </c>
      <c r="AW90">
        <v>3</v>
      </c>
      <c r="BB90">
        <v>0.72533221507920054</v>
      </c>
      <c r="BC90" t="s">
        <v>69</v>
      </c>
      <c r="BF90" t="s">
        <v>116</v>
      </c>
      <c r="BG90" t="s">
        <v>121</v>
      </c>
      <c r="BH90" t="s">
        <v>407</v>
      </c>
      <c r="BI90">
        <v>5848</v>
      </c>
      <c r="BJ90">
        <v>3</v>
      </c>
      <c r="BK90" t="s">
        <v>274</v>
      </c>
      <c r="BL90" t="s">
        <v>277</v>
      </c>
      <c r="BM90">
        <v>0.72533221507920054</v>
      </c>
      <c r="BN90" t="s">
        <v>69</v>
      </c>
      <c r="BO90" t="s">
        <v>186</v>
      </c>
      <c r="BP90">
        <v>1071.095</v>
      </c>
    </row>
    <row r="91" spans="1:68" ht="16.5" x14ac:dyDescent="0.25">
      <c r="A91" s="125" t="str">
        <f t="shared" si="35"/>
        <v>선진여객</v>
      </c>
      <c r="B91" s="126" t="str">
        <f t="shared" si="52"/>
        <v>양승희</v>
      </c>
      <c r="C91" s="127" t="str">
        <f t="shared" si="36"/>
        <v>D</v>
      </c>
      <c r="D91" s="128">
        <f t="shared" si="37"/>
        <v>0.81321428571428578</v>
      </c>
      <c r="E91" s="129">
        <f t="shared" si="38"/>
        <v>6632</v>
      </c>
      <c r="F91" s="130" t="str">
        <f t="shared" si="39"/>
        <v>595</v>
      </c>
      <c r="G91" s="131" t="str">
        <f t="shared" si="40"/>
        <v>73아1097</v>
      </c>
      <c r="H91" s="132">
        <f t="shared" si="41"/>
        <v>1</v>
      </c>
      <c r="I91" s="133">
        <f t="shared" si="42"/>
        <v>2031.4069999999999</v>
      </c>
      <c r="J91" s="134">
        <f t="shared" si="43"/>
        <v>1.3970393257678597E-2</v>
      </c>
      <c r="K91" s="134">
        <f t="shared" si="44"/>
        <v>0.31510731131376118</v>
      </c>
      <c r="L91" s="134">
        <f t="shared" si="45"/>
        <v>0.18706246458735251</v>
      </c>
      <c r="M91" s="135">
        <f t="shared" si="46"/>
        <v>8.6069999999999993</v>
      </c>
      <c r="N91" s="136">
        <f t="shared" si="47"/>
        <v>0</v>
      </c>
      <c r="O91" s="136">
        <f t="shared" si="48"/>
        <v>1.5260358953178759</v>
      </c>
      <c r="P91" s="218">
        <f t="shared" si="49"/>
        <v>14</v>
      </c>
      <c r="Q91" s="219">
        <f t="shared" si="50"/>
        <v>0</v>
      </c>
      <c r="R91" s="219">
        <f t="shared" si="51"/>
        <v>31</v>
      </c>
      <c r="T91">
        <v>516</v>
      </c>
      <c r="U91">
        <v>6632</v>
      </c>
      <c r="V91" t="s">
        <v>409</v>
      </c>
      <c r="W91">
        <v>2031.4069999999999</v>
      </c>
      <c r="X91">
        <v>892.14599999999996</v>
      </c>
      <c r="Y91">
        <v>2.2770000000000001</v>
      </c>
      <c r="Z91">
        <v>8.6069999999999993</v>
      </c>
      <c r="AA91">
        <v>143.15745899999999</v>
      </c>
      <c r="AB91">
        <v>1.9999659999999999</v>
      </c>
      <c r="AC91">
        <v>45.109962000000003</v>
      </c>
      <c r="AD91" s="1">
        <v>380</v>
      </c>
      <c r="AE91">
        <v>0</v>
      </c>
      <c r="AF91">
        <v>31</v>
      </c>
      <c r="AG91">
        <v>64</v>
      </c>
      <c r="AH91">
        <v>14.190018</v>
      </c>
      <c r="AI91">
        <v>32.299999999999997</v>
      </c>
      <c r="AJ91">
        <v>0</v>
      </c>
      <c r="AK91">
        <v>14</v>
      </c>
      <c r="AL91">
        <v>1524</v>
      </c>
      <c r="AM91" t="s">
        <v>410</v>
      </c>
      <c r="AN91" t="s">
        <v>756</v>
      </c>
      <c r="AO91">
        <v>2031.4069999999999</v>
      </c>
      <c r="AR91" t="s">
        <v>116</v>
      </c>
      <c r="AS91" t="s">
        <v>118</v>
      </c>
      <c r="AT91" t="s">
        <v>208</v>
      </c>
      <c r="AU91" t="s">
        <v>409</v>
      </c>
      <c r="AV91" t="s">
        <v>48</v>
      </c>
      <c r="AW91">
        <v>1</v>
      </c>
      <c r="BB91">
        <v>0.81321428571428578</v>
      </c>
      <c r="BC91" t="s">
        <v>66</v>
      </c>
      <c r="BF91" t="s">
        <v>116</v>
      </c>
      <c r="BG91" t="s">
        <v>118</v>
      </c>
      <c r="BH91" t="s">
        <v>409</v>
      </c>
      <c r="BI91">
        <v>6632</v>
      </c>
      <c r="BJ91">
        <v>1</v>
      </c>
      <c r="BK91" t="s">
        <v>208</v>
      </c>
      <c r="BL91" t="s">
        <v>174</v>
      </c>
      <c r="BM91">
        <v>0.81321428571428578</v>
      </c>
      <c r="BN91" t="s">
        <v>66</v>
      </c>
      <c r="BO91" t="s">
        <v>177</v>
      </c>
      <c r="BP91">
        <v>2031.4069999999999</v>
      </c>
    </row>
    <row r="92" spans="1:68" ht="16.5" x14ac:dyDescent="0.25">
      <c r="A92" s="108" t="str">
        <f t="shared" si="35"/>
        <v>선진여객</v>
      </c>
      <c r="B92" s="109" t="str">
        <f t="shared" si="52"/>
        <v>엄명수</v>
      </c>
      <c r="C92" s="110" t="str">
        <f t="shared" si="36"/>
        <v>D</v>
      </c>
      <c r="D92" s="111">
        <f t="shared" si="37"/>
        <v>0.84627694751722626</v>
      </c>
      <c r="E92" s="112">
        <f t="shared" si="38"/>
        <v>1172</v>
      </c>
      <c r="F92" s="113" t="str">
        <f t="shared" si="39"/>
        <v>80</v>
      </c>
      <c r="G92" s="114" t="str">
        <f t="shared" si="40"/>
        <v>78바1160</v>
      </c>
      <c r="H92" s="115">
        <f t="shared" si="41"/>
        <v>2</v>
      </c>
      <c r="I92" s="116">
        <f t="shared" si="42"/>
        <v>553.94000000000005</v>
      </c>
      <c r="J92" s="117">
        <f t="shared" si="43"/>
        <v>6.3359769687785977E-2</v>
      </c>
      <c r="K92" s="117">
        <f t="shared" si="44"/>
        <v>0.31119881617370981</v>
      </c>
      <c r="L92" s="117">
        <f t="shared" si="45"/>
        <v>0.24731920424594719</v>
      </c>
      <c r="M92" s="118">
        <f t="shared" si="46"/>
        <v>16.497</v>
      </c>
      <c r="N92" s="119">
        <f t="shared" si="47"/>
        <v>8.6651983969382957</v>
      </c>
      <c r="O92" s="119">
        <f t="shared" si="48"/>
        <v>50.908040582012489</v>
      </c>
      <c r="P92" s="220">
        <f t="shared" si="49"/>
        <v>3</v>
      </c>
      <c r="Q92" s="221">
        <f t="shared" si="50"/>
        <v>48</v>
      </c>
      <c r="R92" s="221">
        <f t="shared" si="51"/>
        <v>282</v>
      </c>
      <c r="T92">
        <v>516</v>
      </c>
      <c r="U92">
        <v>1172</v>
      </c>
      <c r="V92" t="s">
        <v>411</v>
      </c>
      <c r="W92">
        <v>553.94000000000005</v>
      </c>
      <c r="X92">
        <v>253.18199999999999</v>
      </c>
      <c r="Y92">
        <v>2.1880000000000002</v>
      </c>
      <c r="Z92">
        <v>16.497</v>
      </c>
      <c r="AA92">
        <v>31.241070000000001</v>
      </c>
      <c r="AB92">
        <v>1.979427</v>
      </c>
      <c r="AC92">
        <v>9.7221840000000004</v>
      </c>
      <c r="AD92" s="1">
        <v>137</v>
      </c>
      <c r="AE92">
        <v>48</v>
      </c>
      <c r="AF92">
        <v>282</v>
      </c>
      <c r="AG92">
        <v>90</v>
      </c>
      <c r="AH92">
        <v>17.731145999999999</v>
      </c>
      <c r="AI92">
        <v>104.8</v>
      </c>
      <c r="AJ92">
        <v>0.7</v>
      </c>
      <c r="AK92">
        <v>3</v>
      </c>
      <c r="AL92">
        <v>397</v>
      </c>
      <c r="AM92" t="s">
        <v>412</v>
      </c>
      <c r="AN92" t="s">
        <v>757</v>
      </c>
      <c r="AO92">
        <v>448.07600000000002</v>
      </c>
      <c r="AR92" t="s">
        <v>116</v>
      </c>
      <c r="AS92" t="s">
        <v>120</v>
      </c>
      <c r="AT92" t="s">
        <v>247</v>
      </c>
      <c r="AU92" t="s">
        <v>411</v>
      </c>
      <c r="AV92" t="s">
        <v>48</v>
      </c>
      <c r="AW92">
        <v>2</v>
      </c>
      <c r="BB92">
        <v>0.84627694751722626</v>
      </c>
      <c r="BC92" t="s">
        <v>66</v>
      </c>
      <c r="BF92" t="s">
        <v>116</v>
      </c>
      <c r="BG92" t="s">
        <v>120</v>
      </c>
      <c r="BH92" t="s">
        <v>411</v>
      </c>
      <c r="BI92">
        <v>1172</v>
      </c>
      <c r="BJ92">
        <v>2</v>
      </c>
      <c r="BK92" t="s">
        <v>247</v>
      </c>
      <c r="BL92" t="s">
        <v>240</v>
      </c>
      <c r="BM92">
        <v>0.84627694751722626</v>
      </c>
      <c r="BN92" t="s">
        <v>66</v>
      </c>
      <c r="BO92" t="s">
        <v>177</v>
      </c>
      <c r="BP92">
        <v>553.94000000000005</v>
      </c>
    </row>
    <row r="93" spans="1:68" ht="16.5" x14ac:dyDescent="0.25">
      <c r="A93" s="125" t="str">
        <f t="shared" si="35"/>
        <v>선진여객</v>
      </c>
      <c r="B93" s="126" t="str">
        <f t="shared" si="52"/>
        <v>염진섭</v>
      </c>
      <c r="C93" s="127" t="str">
        <f t="shared" si="36"/>
        <v>F</v>
      </c>
      <c r="D93" s="128">
        <f t="shared" si="37"/>
        <v>0.73508826558567297</v>
      </c>
      <c r="E93" s="129">
        <f t="shared" si="38"/>
        <v>7200</v>
      </c>
      <c r="F93" s="130" t="str">
        <f t="shared" si="39"/>
        <v>72</v>
      </c>
      <c r="G93" s="131" t="str">
        <f t="shared" si="40"/>
        <v>78바1172</v>
      </c>
      <c r="H93" s="132">
        <f t="shared" si="41"/>
        <v>5</v>
      </c>
      <c r="I93" s="133">
        <f t="shared" si="42"/>
        <v>1165.954</v>
      </c>
      <c r="J93" s="134">
        <f t="shared" si="43"/>
        <v>2.6025749808528117E-2</v>
      </c>
      <c r="K93" s="134">
        <f t="shared" si="44"/>
        <v>0.35291962465505949</v>
      </c>
      <c r="L93" s="134">
        <f t="shared" si="45"/>
        <v>6.5182674445132482E-2</v>
      </c>
      <c r="M93" s="135">
        <f t="shared" si="46"/>
        <v>14.329000000000001</v>
      </c>
      <c r="N93" s="136">
        <f t="shared" si="47"/>
        <v>0</v>
      </c>
      <c r="O93" s="136">
        <f t="shared" si="48"/>
        <v>9.2697352249110896</v>
      </c>
      <c r="P93" s="218">
        <f t="shared" si="49"/>
        <v>18</v>
      </c>
      <c r="Q93" s="219">
        <f t="shared" si="50"/>
        <v>0</v>
      </c>
      <c r="R93" s="219">
        <f t="shared" si="51"/>
        <v>112</v>
      </c>
      <c r="T93">
        <v>516</v>
      </c>
      <c r="U93">
        <v>7200</v>
      </c>
      <c r="V93" t="s">
        <v>413</v>
      </c>
      <c r="W93">
        <v>1208.2329999999999</v>
      </c>
      <c r="X93">
        <v>622.65800000000002</v>
      </c>
      <c r="Y93">
        <v>1.94</v>
      </c>
      <c r="Z93">
        <v>14.329000000000001</v>
      </c>
      <c r="AA93">
        <v>71.605813999999995</v>
      </c>
      <c r="AB93">
        <v>1.8635949999999999</v>
      </c>
      <c r="AC93">
        <v>25.271097000000001</v>
      </c>
      <c r="AD93" s="1">
        <v>76</v>
      </c>
      <c r="AE93">
        <v>0</v>
      </c>
      <c r="AF93">
        <v>112</v>
      </c>
      <c r="AG93">
        <v>76</v>
      </c>
      <c r="AH93">
        <v>16.873391999999999</v>
      </c>
      <c r="AI93">
        <v>950.8</v>
      </c>
      <c r="AJ93">
        <v>0</v>
      </c>
      <c r="AK93">
        <v>18</v>
      </c>
      <c r="AL93">
        <v>4997</v>
      </c>
      <c r="AM93" t="s">
        <v>414</v>
      </c>
      <c r="AN93" t="s">
        <v>758</v>
      </c>
      <c r="AO93">
        <v>421.71800000000002</v>
      </c>
      <c r="AR93" t="s">
        <v>116</v>
      </c>
      <c r="AS93" t="s">
        <v>119</v>
      </c>
      <c r="AT93" t="s">
        <v>617</v>
      </c>
      <c r="AU93" t="s">
        <v>413</v>
      </c>
      <c r="AV93" t="s">
        <v>48</v>
      </c>
      <c r="AW93">
        <v>5</v>
      </c>
      <c r="BB93">
        <v>0.73508826558567297</v>
      </c>
      <c r="BC93" t="s">
        <v>69</v>
      </c>
      <c r="BF93" t="s">
        <v>116</v>
      </c>
      <c r="BG93" t="s">
        <v>119</v>
      </c>
      <c r="BH93" t="s">
        <v>413</v>
      </c>
      <c r="BI93">
        <v>7200</v>
      </c>
      <c r="BJ93">
        <v>5</v>
      </c>
      <c r="BK93" t="s">
        <v>617</v>
      </c>
      <c r="BL93" t="s">
        <v>220</v>
      </c>
      <c r="BM93">
        <v>0.73508826558567297</v>
      </c>
      <c r="BN93" t="s">
        <v>69</v>
      </c>
      <c r="BO93" t="s">
        <v>186</v>
      </c>
      <c r="BP93">
        <v>1165.954</v>
      </c>
    </row>
    <row r="94" spans="1:68" ht="16.5" x14ac:dyDescent="0.25">
      <c r="A94" s="108" t="str">
        <f t="shared" si="35"/>
        <v>선진여객</v>
      </c>
      <c r="B94" s="109" t="str">
        <f t="shared" si="52"/>
        <v>오광섭</v>
      </c>
      <c r="C94" s="110" t="str">
        <f t="shared" si="36"/>
        <v>C</v>
      </c>
      <c r="D94" s="111">
        <f t="shared" si="37"/>
        <v>0.89839999999999998</v>
      </c>
      <c r="E94" s="112">
        <f t="shared" si="38"/>
        <v>379</v>
      </c>
      <c r="F94" s="113" t="str">
        <f t="shared" si="39"/>
        <v>80</v>
      </c>
      <c r="G94" s="114" t="str">
        <f t="shared" si="40"/>
        <v>78바1157</v>
      </c>
      <c r="H94" s="115">
        <f t="shared" si="41"/>
        <v>1</v>
      </c>
      <c r="I94" s="116">
        <f t="shared" si="42"/>
        <v>2078.6489999999999</v>
      </c>
      <c r="J94" s="117">
        <f t="shared" si="43"/>
        <v>7.6637186720336856E-3</v>
      </c>
      <c r="K94" s="117">
        <f t="shared" si="44"/>
        <v>0.34848805602164123</v>
      </c>
      <c r="L94" s="117">
        <f t="shared" si="45"/>
        <v>0.18088672017257365</v>
      </c>
      <c r="M94" s="118">
        <f t="shared" si="46"/>
        <v>12.75</v>
      </c>
      <c r="N94" s="119">
        <f t="shared" si="47"/>
        <v>0.1443245107759896</v>
      </c>
      <c r="O94" s="119">
        <f t="shared" si="48"/>
        <v>2.9345983857784552</v>
      </c>
      <c r="P94" s="220">
        <f t="shared" si="49"/>
        <v>0</v>
      </c>
      <c r="Q94" s="221">
        <f t="shared" si="50"/>
        <v>3</v>
      </c>
      <c r="R94" s="221">
        <f t="shared" si="51"/>
        <v>61</v>
      </c>
      <c r="T94">
        <v>516</v>
      </c>
      <c r="U94">
        <v>379</v>
      </c>
      <c r="V94" t="s">
        <v>415</v>
      </c>
      <c r="W94">
        <v>2078.6489999999999</v>
      </c>
      <c r="X94">
        <v>925.66</v>
      </c>
      <c r="Y94">
        <v>2.246</v>
      </c>
      <c r="Z94">
        <v>12.75</v>
      </c>
      <c r="AA94">
        <v>135.41024200000001</v>
      </c>
      <c r="AB94">
        <v>1.0377460000000001</v>
      </c>
      <c r="AC94">
        <v>47.188851999999997</v>
      </c>
      <c r="AD94" s="1">
        <v>376</v>
      </c>
      <c r="AE94">
        <v>3</v>
      </c>
      <c r="AF94">
        <v>61</v>
      </c>
      <c r="AG94">
        <v>72</v>
      </c>
      <c r="AH94">
        <v>15.350751000000001</v>
      </c>
      <c r="AI94">
        <v>590.6</v>
      </c>
      <c r="AJ94">
        <v>0</v>
      </c>
      <c r="AK94">
        <v>0</v>
      </c>
      <c r="AL94">
        <v>0</v>
      </c>
      <c r="AM94" t="s">
        <v>416</v>
      </c>
      <c r="AN94" t="s">
        <v>759</v>
      </c>
      <c r="AO94">
        <v>2078.6489999999999</v>
      </c>
      <c r="AR94" t="s">
        <v>116</v>
      </c>
      <c r="AS94" t="s">
        <v>120</v>
      </c>
      <c r="AT94" t="s">
        <v>244</v>
      </c>
      <c r="AU94" t="s">
        <v>415</v>
      </c>
      <c r="AV94" t="s">
        <v>48</v>
      </c>
      <c r="AW94">
        <v>1</v>
      </c>
      <c r="BB94">
        <v>0.89839999999999998</v>
      </c>
      <c r="BC94" t="s">
        <v>68</v>
      </c>
      <c r="BF94" t="s">
        <v>116</v>
      </c>
      <c r="BG94" t="s">
        <v>120</v>
      </c>
      <c r="BH94" t="s">
        <v>415</v>
      </c>
      <c r="BI94">
        <v>379</v>
      </c>
      <c r="BJ94">
        <v>1</v>
      </c>
      <c r="BK94" t="s">
        <v>244</v>
      </c>
      <c r="BL94" t="s">
        <v>174</v>
      </c>
      <c r="BM94">
        <v>0.89839999999999998</v>
      </c>
      <c r="BN94" t="s">
        <v>68</v>
      </c>
      <c r="BO94" t="s">
        <v>176</v>
      </c>
      <c r="BP94">
        <v>2078.6489999999999</v>
      </c>
    </row>
    <row r="95" spans="1:68" ht="16.5" x14ac:dyDescent="0.25">
      <c r="A95" s="125" t="str">
        <f t="shared" si="35"/>
        <v>선진여객</v>
      </c>
      <c r="B95" s="126" t="str">
        <f t="shared" si="52"/>
        <v>오병우</v>
      </c>
      <c r="C95" s="127" t="str">
        <f t="shared" si="36"/>
        <v>F</v>
      </c>
      <c r="D95" s="128">
        <f t="shared" si="37"/>
        <v>0.78215637128871329</v>
      </c>
      <c r="E95" s="129">
        <f t="shared" si="38"/>
        <v>325</v>
      </c>
      <c r="F95" s="130" t="str">
        <f t="shared" si="39"/>
        <v>72</v>
      </c>
      <c r="G95" s="131" t="str">
        <f t="shared" si="40"/>
        <v>78바1192</v>
      </c>
      <c r="H95" s="132">
        <f t="shared" si="41"/>
        <v>5</v>
      </c>
      <c r="I95" s="133">
        <f t="shared" si="42"/>
        <v>706.61599999999999</v>
      </c>
      <c r="J95" s="134">
        <f t="shared" si="43"/>
        <v>2.0308366484325453E-2</v>
      </c>
      <c r="K95" s="134">
        <f t="shared" si="44"/>
        <v>0.32831853823244522</v>
      </c>
      <c r="L95" s="134">
        <f t="shared" si="45"/>
        <v>0.26322642000747226</v>
      </c>
      <c r="M95" s="135">
        <f t="shared" si="46"/>
        <v>17.539000000000001</v>
      </c>
      <c r="N95" s="136">
        <f t="shared" si="47"/>
        <v>0.24824305974465719</v>
      </c>
      <c r="O95" s="136">
        <f t="shared" si="48"/>
        <v>26.313764332933662</v>
      </c>
      <c r="P95" s="218">
        <f t="shared" si="49"/>
        <v>3</v>
      </c>
      <c r="Q95" s="219">
        <f t="shared" si="50"/>
        <v>2</v>
      </c>
      <c r="R95" s="219">
        <f t="shared" si="51"/>
        <v>212</v>
      </c>
      <c r="T95">
        <v>516</v>
      </c>
      <c r="U95">
        <v>325</v>
      </c>
      <c r="V95" t="s">
        <v>417</v>
      </c>
      <c r="W95">
        <v>805.66200000000003</v>
      </c>
      <c r="X95">
        <v>446.67099999999999</v>
      </c>
      <c r="Y95">
        <v>1.804</v>
      </c>
      <c r="Z95">
        <v>17.539000000000001</v>
      </c>
      <c r="AA95">
        <v>40.677767000000003</v>
      </c>
      <c r="AB95">
        <v>0.82609900000000003</v>
      </c>
      <c r="AC95">
        <v>13.355264999999999</v>
      </c>
      <c r="AD95" s="1">
        <v>186</v>
      </c>
      <c r="AE95">
        <v>2</v>
      </c>
      <c r="AF95">
        <v>212</v>
      </c>
      <c r="AG95">
        <v>81</v>
      </c>
      <c r="AH95">
        <v>19.805954</v>
      </c>
      <c r="AI95">
        <v>1791.5</v>
      </c>
      <c r="AJ95">
        <v>7.5</v>
      </c>
      <c r="AK95">
        <v>3</v>
      </c>
      <c r="AL95">
        <v>426</v>
      </c>
      <c r="AM95" t="s">
        <v>418</v>
      </c>
      <c r="AN95" t="s">
        <v>760</v>
      </c>
      <c r="AO95">
        <v>220.703</v>
      </c>
      <c r="AR95" t="s">
        <v>116</v>
      </c>
      <c r="AS95" t="s">
        <v>119</v>
      </c>
      <c r="AT95" t="s">
        <v>225</v>
      </c>
      <c r="AU95" t="s">
        <v>417</v>
      </c>
      <c r="AV95" t="s">
        <v>48</v>
      </c>
      <c r="AW95">
        <v>5</v>
      </c>
      <c r="BB95">
        <v>0.78215637128871329</v>
      </c>
      <c r="BC95" t="s">
        <v>69</v>
      </c>
      <c r="BF95" t="s">
        <v>116</v>
      </c>
      <c r="BG95" t="s">
        <v>119</v>
      </c>
      <c r="BH95" t="s">
        <v>417</v>
      </c>
      <c r="BI95">
        <v>325</v>
      </c>
      <c r="BJ95">
        <v>5</v>
      </c>
      <c r="BK95" t="s">
        <v>225</v>
      </c>
      <c r="BL95" t="s">
        <v>213</v>
      </c>
      <c r="BM95">
        <v>0.78215637128871329</v>
      </c>
      <c r="BN95" t="s">
        <v>69</v>
      </c>
      <c r="BO95" t="s">
        <v>186</v>
      </c>
      <c r="BP95">
        <v>706.61599999999999</v>
      </c>
    </row>
    <row r="96" spans="1:68" ht="16.5" x14ac:dyDescent="0.25">
      <c r="A96" s="108" t="str">
        <f t="shared" si="35"/>
        <v>선진여객</v>
      </c>
      <c r="B96" s="109" t="str">
        <f t="shared" si="52"/>
        <v>오세관</v>
      </c>
      <c r="C96" s="110" t="str">
        <f t="shared" si="36"/>
        <v>F</v>
      </c>
      <c r="D96" s="111">
        <f t="shared" si="37"/>
        <v>0.67593749999999986</v>
      </c>
      <c r="E96" s="112">
        <f t="shared" si="38"/>
        <v>5354</v>
      </c>
      <c r="F96" s="113" t="str">
        <f t="shared" si="39"/>
        <v>300</v>
      </c>
      <c r="G96" s="114" t="str">
        <f t="shared" si="40"/>
        <v>78바1136</v>
      </c>
      <c r="H96" s="115">
        <f t="shared" si="41"/>
        <v>1</v>
      </c>
      <c r="I96" s="116">
        <f t="shared" si="42"/>
        <v>2262.471</v>
      </c>
      <c r="J96" s="117">
        <f t="shared" si="43"/>
        <v>8.3679055796191722E-3</v>
      </c>
      <c r="K96" s="117">
        <f t="shared" si="44"/>
        <v>0.36044700654332035</v>
      </c>
      <c r="L96" s="117">
        <f t="shared" si="45"/>
        <v>0.27536264553225215</v>
      </c>
      <c r="M96" s="118">
        <f t="shared" si="46"/>
        <v>12.897</v>
      </c>
      <c r="N96" s="119">
        <f t="shared" si="47"/>
        <v>0.22099730781079624</v>
      </c>
      <c r="O96" s="119">
        <f t="shared" si="48"/>
        <v>9.237687466491284</v>
      </c>
      <c r="P96" s="220">
        <f t="shared" si="49"/>
        <v>0</v>
      </c>
      <c r="Q96" s="221">
        <f t="shared" si="50"/>
        <v>5</v>
      </c>
      <c r="R96" s="221">
        <f t="shared" si="51"/>
        <v>209</v>
      </c>
      <c r="T96">
        <v>516</v>
      </c>
      <c r="U96">
        <v>5354</v>
      </c>
      <c r="V96" t="s">
        <v>419</v>
      </c>
      <c r="W96">
        <v>2262.471</v>
      </c>
      <c r="X96">
        <v>1045.925</v>
      </c>
      <c r="Y96">
        <v>2.1629999999999998</v>
      </c>
      <c r="Z96">
        <v>12.897</v>
      </c>
      <c r="AA96">
        <v>144.92718500000001</v>
      </c>
      <c r="AB96">
        <v>1.212737</v>
      </c>
      <c r="AC96">
        <v>52.238570000000003</v>
      </c>
      <c r="AD96" s="1">
        <v>623</v>
      </c>
      <c r="AE96">
        <v>5</v>
      </c>
      <c r="AF96">
        <v>209</v>
      </c>
      <c r="AG96">
        <v>66</v>
      </c>
      <c r="AH96">
        <v>15.611086999999999</v>
      </c>
      <c r="AI96">
        <v>59.3</v>
      </c>
      <c r="AJ96">
        <v>0</v>
      </c>
      <c r="AK96">
        <v>0</v>
      </c>
      <c r="AL96">
        <v>0</v>
      </c>
      <c r="AM96" t="s">
        <v>420</v>
      </c>
      <c r="AN96" t="s">
        <v>761</v>
      </c>
      <c r="AO96">
        <v>2262.471</v>
      </c>
      <c r="AR96" t="s">
        <v>116</v>
      </c>
      <c r="AS96" t="s">
        <v>117</v>
      </c>
      <c r="AT96" t="s">
        <v>202</v>
      </c>
      <c r="AU96" t="s">
        <v>419</v>
      </c>
      <c r="AV96" t="s">
        <v>48</v>
      </c>
      <c r="AW96">
        <v>1</v>
      </c>
      <c r="BB96">
        <v>0.67593749999999986</v>
      </c>
      <c r="BC96" t="s">
        <v>69</v>
      </c>
      <c r="BF96" t="s">
        <v>116</v>
      </c>
      <c r="BG96" t="s">
        <v>117</v>
      </c>
      <c r="BH96" t="s">
        <v>419</v>
      </c>
      <c r="BI96">
        <v>5354</v>
      </c>
      <c r="BJ96">
        <v>1</v>
      </c>
      <c r="BK96" t="s">
        <v>202</v>
      </c>
      <c r="BL96" t="s">
        <v>174</v>
      </c>
      <c r="BM96">
        <v>0.67593749999999986</v>
      </c>
      <c r="BN96" t="s">
        <v>69</v>
      </c>
      <c r="BO96" t="s">
        <v>186</v>
      </c>
      <c r="BP96">
        <v>2262.471</v>
      </c>
    </row>
    <row r="97" spans="1:68" ht="16.5" x14ac:dyDescent="0.25">
      <c r="A97" s="125" t="str">
        <f t="shared" si="35"/>
        <v>선진여객</v>
      </c>
      <c r="B97" s="126" t="str">
        <f t="shared" si="52"/>
        <v>오홍석</v>
      </c>
      <c r="C97" s="127" t="str">
        <f t="shared" si="36"/>
        <v>F</v>
      </c>
      <c r="D97" s="128">
        <f t="shared" si="37"/>
        <v>0.73770798647385483</v>
      </c>
      <c r="E97" s="129">
        <f t="shared" si="38"/>
        <v>3892</v>
      </c>
      <c r="F97" s="130" t="str">
        <f t="shared" si="39"/>
        <v>87</v>
      </c>
      <c r="G97" s="131" t="str">
        <f t="shared" si="40"/>
        <v>78바1168</v>
      </c>
      <c r="H97" s="132">
        <f t="shared" si="41"/>
        <v>2</v>
      </c>
      <c r="I97" s="133">
        <f t="shared" si="42"/>
        <v>2098.5</v>
      </c>
      <c r="J97" s="134">
        <f t="shared" si="43"/>
        <v>8.0836583152901053E-3</v>
      </c>
      <c r="K97" s="134">
        <f t="shared" si="44"/>
        <v>0.34616950379304301</v>
      </c>
      <c r="L97" s="134">
        <f t="shared" si="45"/>
        <v>0.20347867524422206</v>
      </c>
      <c r="M97" s="135">
        <f t="shared" si="46"/>
        <v>13.234999999999999</v>
      </c>
      <c r="N97" s="136">
        <f t="shared" si="47"/>
        <v>0</v>
      </c>
      <c r="O97" s="136">
        <f t="shared" si="48"/>
        <v>20.824398379795092</v>
      </c>
      <c r="P97" s="218">
        <f t="shared" si="49"/>
        <v>1</v>
      </c>
      <c r="Q97" s="219">
        <f t="shared" si="50"/>
        <v>0</v>
      </c>
      <c r="R97" s="219">
        <f t="shared" si="51"/>
        <v>437</v>
      </c>
      <c r="T97">
        <v>516</v>
      </c>
      <c r="U97">
        <v>3892</v>
      </c>
      <c r="V97" t="s">
        <v>421</v>
      </c>
      <c r="W97">
        <v>2098.5</v>
      </c>
      <c r="X97">
        <v>1102.9780000000001</v>
      </c>
      <c r="Y97">
        <v>1.903</v>
      </c>
      <c r="Z97">
        <v>13.234999999999999</v>
      </c>
      <c r="AA97">
        <v>136.38218699999999</v>
      </c>
      <c r="AB97">
        <v>1.1024670000000001</v>
      </c>
      <c r="AC97">
        <v>47.211354</v>
      </c>
      <c r="AD97" s="1">
        <v>427</v>
      </c>
      <c r="AE97">
        <v>0</v>
      </c>
      <c r="AF97">
        <v>437</v>
      </c>
      <c r="AG97">
        <v>80</v>
      </c>
      <c r="AH97">
        <v>15.386906</v>
      </c>
      <c r="AI97">
        <v>1149.5</v>
      </c>
      <c r="AJ97">
        <v>0</v>
      </c>
      <c r="AK97">
        <v>1</v>
      </c>
      <c r="AL97">
        <v>446</v>
      </c>
      <c r="AM97" t="s">
        <v>422</v>
      </c>
      <c r="AN97" t="s">
        <v>762</v>
      </c>
      <c r="AO97">
        <v>2039.835</v>
      </c>
      <c r="AR97" t="s">
        <v>116</v>
      </c>
      <c r="AS97" t="s">
        <v>121</v>
      </c>
      <c r="AT97" t="s">
        <v>266</v>
      </c>
      <c r="AU97" t="s">
        <v>421</v>
      </c>
      <c r="AV97" t="s">
        <v>48</v>
      </c>
      <c r="AW97">
        <v>2</v>
      </c>
      <c r="BB97">
        <v>0.73770798647385483</v>
      </c>
      <c r="BC97" t="s">
        <v>69</v>
      </c>
      <c r="BF97" t="s">
        <v>116</v>
      </c>
      <c r="BG97" t="s">
        <v>121</v>
      </c>
      <c r="BH97" t="s">
        <v>421</v>
      </c>
      <c r="BI97">
        <v>3892</v>
      </c>
      <c r="BJ97">
        <v>2</v>
      </c>
      <c r="BK97" t="s">
        <v>266</v>
      </c>
      <c r="BL97" t="s">
        <v>258</v>
      </c>
      <c r="BM97">
        <v>0.73770798647385483</v>
      </c>
      <c r="BN97" t="s">
        <v>69</v>
      </c>
      <c r="BO97" t="s">
        <v>186</v>
      </c>
      <c r="BP97">
        <v>2098.5</v>
      </c>
    </row>
    <row r="98" spans="1:68" ht="16.5" x14ac:dyDescent="0.25">
      <c r="A98" s="108" t="str">
        <f t="shared" si="35"/>
        <v>선진여객</v>
      </c>
      <c r="B98" s="109" t="str">
        <f t="shared" si="52"/>
        <v>우명조</v>
      </c>
      <c r="C98" s="110" t="str">
        <f t="shared" si="36"/>
        <v>F</v>
      </c>
      <c r="D98" s="111">
        <f t="shared" si="37"/>
        <v>0.72541912747511184</v>
      </c>
      <c r="E98" s="112">
        <f t="shared" si="38"/>
        <v>457</v>
      </c>
      <c r="F98" s="113" t="str">
        <f t="shared" si="39"/>
        <v>595</v>
      </c>
      <c r="G98" s="114" t="str">
        <f t="shared" si="40"/>
        <v>73아1097</v>
      </c>
      <c r="H98" s="115">
        <f t="shared" si="41"/>
        <v>3</v>
      </c>
      <c r="I98" s="116">
        <f t="shared" si="42"/>
        <v>1271.335</v>
      </c>
      <c r="J98" s="117">
        <f t="shared" si="43"/>
        <v>3.2718751045786865E-2</v>
      </c>
      <c r="K98" s="117">
        <f t="shared" si="44"/>
        <v>0.31536992817151432</v>
      </c>
      <c r="L98" s="117">
        <f t="shared" si="45"/>
        <v>0.17855246650174816</v>
      </c>
      <c r="M98" s="118">
        <f t="shared" si="46"/>
        <v>11.177</v>
      </c>
      <c r="N98" s="119">
        <f t="shared" si="47"/>
        <v>0</v>
      </c>
      <c r="O98" s="119">
        <f t="shared" si="48"/>
        <v>8.6523221652829498</v>
      </c>
      <c r="P98" s="220">
        <f t="shared" si="49"/>
        <v>6</v>
      </c>
      <c r="Q98" s="221">
        <f t="shared" si="50"/>
        <v>0</v>
      </c>
      <c r="R98" s="221">
        <f t="shared" si="51"/>
        <v>110</v>
      </c>
      <c r="T98">
        <v>516</v>
      </c>
      <c r="U98">
        <v>457</v>
      </c>
      <c r="V98" t="s">
        <v>423</v>
      </c>
      <c r="W98">
        <v>1271.335</v>
      </c>
      <c r="X98">
        <v>626.11800000000005</v>
      </c>
      <c r="Y98">
        <v>2.0310000000000001</v>
      </c>
      <c r="Z98">
        <v>11.177</v>
      </c>
      <c r="AA98">
        <v>87.792745999999994</v>
      </c>
      <c r="AB98">
        <v>2.8724690000000002</v>
      </c>
      <c r="AC98">
        <v>27.687192</v>
      </c>
      <c r="AD98" s="1">
        <v>227</v>
      </c>
      <c r="AE98">
        <v>0</v>
      </c>
      <c r="AF98">
        <v>110</v>
      </c>
      <c r="AG98">
        <v>65</v>
      </c>
      <c r="AH98">
        <v>14.481093</v>
      </c>
      <c r="AI98">
        <v>24.4</v>
      </c>
      <c r="AJ98">
        <v>0</v>
      </c>
      <c r="AK98">
        <v>6</v>
      </c>
      <c r="AL98">
        <v>558</v>
      </c>
      <c r="AM98" t="s">
        <v>424</v>
      </c>
      <c r="AN98" t="s">
        <v>763</v>
      </c>
      <c r="AO98">
        <v>713.25699999999995</v>
      </c>
      <c r="AR98" t="s">
        <v>116</v>
      </c>
      <c r="AS98" t="s">
        <v>118</v>
      </c>
      <c r="AT98" t="s">
        <v>208</v>
      </c>
      <c r="AU98" t="s">
        <v>423</v>
      </c>
      <c r="AV98" t="s">
        <v>48</v>
      </c>
      <c r="AW98">
        <v>3</v>
      </c>
      <c r="BB98">
        <v>0.72541912747511184</v>
      </c>
      <c r="BC98" t="s">
        <v>69</v>
      </c>
      <c r="BF98" t="s">
        <v>116</v>
      </c>
      <c r="BG98" t="s">
        <v>118</v>
      </c>
      <c r="BH98" t="s">
        <v>423</v>
      </c>
      <c r="BI98">
        <v>457</v>
      </c>
      <c r="BJ98">
        <v>3</v>
      </c>
      <c r="BK98" t="s">
        <v>208</v>
      </c>
      <c r="BL98" t="s">
        <v>205</v>
      </c>
      <c r="BM98">
        <v>0.72541912747511184</v>
      </c>
      <c r="BN98" t="s">
        <v>69</v>
      </c>
      <c r="BO98" t="s">
        <v>186</v>
      </c>
      <c r="BP98">
        <v>1271.335</v>
      </c>
    </row>
    <row r="99" spans="1:68" ht="16.5" x14ac:dyDescent="0.25">
      <c r="A99" s="125" t="str">
        <f t="shared" si="35"/>
        <v>선진여객</v>
      </c>
      <c r="B99" s="126" t="str">
        <f t="shared" si="52"/>
        <v>유기만</v>
      </c>
      <c r="C99" s="127" t="str">
        <f t="shared" si="36"/>
        <v>C</v>
      </c>
      <c r="D99" s="128">
        <f t="shared" si="37"/>
        <v>0.86615384615384605</v>
      </c>
      <c r="E99" s="129">
        <f t="shared" si="38"/>
        <v>5261</v>
      </c>
      <c r="F99" s="130" t="str">
        <f t="shared" si="39"/>
        <v>80</v>
      </c>
      <c r="G99" s="131" t="str">
        <f t="shared" si="40"/>
        <v>78바1153</v>
      </c>
      <c r="H99" s="132">
        <f t="shared" si="41"/>
        <v>1</v>
      </c>
      <c r="I99" s="133">
        <f t="shared" si="42"/>
        <v>2147.1419999999998</v>
      </c>
      <c r="J99" s="134">
        <f t="shared" si="43"/>
        <v>8.1290602965295115E-3</v>
      </c>
      <c r="K99" s="134">
        <f t="shared" si="44"/>
        <v>0.3271947725389745</v>
      </c>
      <c r="L99" s="134">
        <f t="shared" si="45"/>
        <v>0.18955430055394568</v>
      </c>
      <c r="M99" s="135">
        <f t="shared" si="46"/>
        <v>10.699</v>
      </c>
      <c r="N99" s="136">
        <f t="shared" si="47"/>
        <v>9.314707643928534E-2</v>
      </c>
      <c r="O99" s="136">
        <f t="shared" si="48"/>
        <v>5.7285452010160487</v>
      </c>
      <c r="P99" s="218">
        <f t="shared" si="49"/>
        <v>2</v>
      </c>
      <c r="Q99" s="219">
        <f t="shared" si="50"/>
        <v>2</v>
      </c>
      <c r="R99" s="219">
        <f t="shared" si="51"/>
        <v>123</v>
      </c>
      <c r="T99">
        <v>516</v>
      </c>
      <c r="U99">
        <v>5261</v>
      </c>
      <c r="V99" t="s">
        <v>426</v>
      </c>
      <c r="W99">
        <v>2147.1419999999998</v>
      </c>
      <c r="X99">
        <v>953.38400000000001</v>
      </c>
      <c r="Y99">
        <v>2.2519999999999998</v>
      </c>
      <c r="Z99">
        <v>10.699</v>
      </c>
      <c r="AA99">
        <v>138.593018</v>
      </c>
      <c r="AB99">
        <v>1.1266309999999999</v>
      </c>
      <c r="AC99">
        <v>45.346910999999999</v>
      </c>
      <c r="AD99" s="1">
        <v>407</v>
      </c>
      <c r="AE99">
        <v>2</v>
      </c>
      <c r="AF99">
        <v>123</v>
      </c>
      <c r="AG99">
        <v>84</v>
      </c>
      <c r="AH99">
        <v>15.492425000000001</v>
      </c>
      <c r="AI99">
        <v>406.8</v>
      </c>
      <c r="AJ99">
        <v>0</v>
      </c>
      <c r="AK99">
        <v>2</v>
      </c>
      <c r="AL99">
        <v>226</v>
      </c>
      <c r="AM99" t="s">
        <v>427</v>
      </c>
      <c r="AN99" t="s">
        <v>764</v>
      </c>
      <c r="AO99">
        <v>2147.1419999999998</v>
      </c>
      <c r="AR99" t="s">
        <v>116</v>
      </c>
      <c r="AS99" t="s">
        <v>120</v>
      </c>
      <c r="AT99" t="s">
        <v>242</v>
      </c>
      <c r="AU99" t="s">
        <v>426</v>
      </c>
      <c r="AV99" t="s">
        <v>48</v>
      </c>
      <c r="AW99">
        <v>1</v>
      </c>
      <c r="BB99">
        <v>0.86615384615384605</v>
      </c>
      <c r="BC99" t="s">
        <v>68</v>
      </c>
      <c r="BF99" t="s">
        <v>116</v>
      </c>
      <c r="BG99" t="s">
        <v>120</v>
      </c>
      <c r="BH99" t="s">
        <v>426</v>
      </c>
      <c r="BI99">
        <v>5261</v>
      </c>
      <c r="BJ99">
        <v>1</v>
      </c>
      <c r="BK99" t="s">
        <v>242</v>
      </c>
      <c r="BL99" t="s">
        <v>174</v>
      </c>
      <c r="BM99">
        <v>0.86615384615384605</v>
      </c>
      <c r="BN99" t="s">
        <v>68</v>
      </c>
      <c r="BO99" t="s">
        <v>176</v>
      </c>
      <c r="BP99">
        <v>2147.1419999999998</v>
      </c>
    </row>
    <row r="100" spans="1:68" ht="16.5" x14ac:dyDescent="0.25">
      <c r="A100" s="108" t="str">
        <f t="shared" si="35"/>
        <v>선진여객</v>
      </c>
      <c r="B100" s="109" t="str">
        <f t="shared" si="52"/>
        <v>유도훈</v>
      </c>
      <c r="C100" s="110" t="str">
        <f t="shared" si="36"/>
        <v>F</v>
      </c>
      <c r="D100" s="111">
        <f t="shared" si="37"/>
        <v>0.73714655043825394</v>
      </c>
      <c r="E100" s="112">
        <f t="shared" si="38"/>
        <v>3715</v>
      </c>
      <c r="F100" s="113" t="str">
        <f t="shared" si="39"/>
        <v>80</v>
      </c>
      <c r="G100" s="114" t="str">
        <f t="shared" si="40"/>
        <v>78바1140</v>
      </c>
      <c r="H100" s="115">
        <f t="shared" si="41"/>
        <v>12</v>
      </c>
      <c r="I100" s="116">
        <f t="shared" si="42"/>
        <v>1761.5240000000001</v>
      </c>
      <c r="J100" s="117">
        <f t="shared" si="43"/>
        <v>8.6404053167441694E-3</v>
      </c>
      <c r="K100" s="117">
        <f t="shared" si="44"/>
        <v>0.39396238317662713</v>
      </c>
      <c r="L100" s="117">
        <f t="shared" si="45"/>
        <v>0.23445607326383289</v>
      </c>
      <c r="M100" s="118">
        <f t="shared" si="46"/>
        <v>18.863</v>
      </c>
      <c r="N100" s="119">
        <f t="shared" si="47"/>
        <v>0.51092122503014437</v>
      </c>
      <c r="O100" s="119">
        <f t="shared" si="48"/>
        <v>74.878343979417821</v>
      </c>
      <c r="P100" s="220">
        <f t="shared" si="49"/>
        <v>1</v>
      </c>
      <c r="Q100" s="221">
        <f t="shared" si="50"/>
        <v>9</v>
      </c>
      <c r="R100" s="221">
        <f t="shared" si="51"/>
        <v>1319</v>
      </c>
      <c r="T100">
        <v>516</v>
      </c>
      <c r="U100">
        <v>3715</v>
      </c>
      <c r="V100" t="s">
        <v>428</v>
      </c>
      <c r="W100">
        <v>1761.5239999999999</v>
      </c>
      <c r="X100">
        <v>936.02200000000005</v>
      </c>
      <c r="Y100">
        <v>1.8819999999999999</v>
      </c>
      <c r="Z100">
        <v>18.863</v>
      </c>
      <c r="AA100">
        <v>110.266355</v>
      </c>
      <c r="AB100">
        <v>0.95274599999999998</v>
      </c>
      <c r="AC100">
        <v>43.440795999999999</v>
      </c>
      <c r="AD100" s="1">
        <v>413</v>
      </c>
      <c r="AE100">
        <v>9</v>
      </c>
      <c r="AF100">
        <v>1319</v>
      </c>
      <c r="AG100">
        <v>79</v>
      </c>
      <c r="AH100">
        <v>15.975172000000001</v>
      </c>
      <c r="AI100">
        <v>1009.8</v>
      </c>
      <c r="AJ100">
        <v>0</v>
      </c>
      <c r="AK100">
        <v>1</v>
      </c>
      <c r="AL100">
        <v>49</v>
      </c>
      <c r="AM100" t="s">
        <v>429</v>
      </c>
      <c r="AN100" t="s">
        <v>765</v>
      </c>
      <c r="AO100">
        <v>390.40199999999999</v>
      </c>
      <c r="AR100" t="s">
        <v>116</v>
      </c>
      <c r="AS100" t="s">
        <v>120</v>
      </c>
      <c r="AT100" t="s">
        <v>232</v>
      </c>
      <c r="AU100" t="s">
        <v>428</v>
      </c>
      <c r="AV100" t="s">
        <v>48</v>
      </c>
      <c r="AW100">
        <v>12</v>
      </c>
      <c r="BB100">
        <v>0.73714655043825394</v>
      </c>
      <c r="BC100" t="s">
        <v>69</v>
      </c>
      <c r="BF100" t="s">
        <v>116</v>
      </c>
      <c r="BG100" t="s">
        <v>120</v>
      </c>
      <c r="BH100" t="s">
        <v>428</v>
      </c>
      <c r="BI100">
        <v>3715</v>
      </c>
      <c r="BJ100">
        <v>12</v>
      </c>
      <c r="BK100" t="s">
        <v>232</v>
      </c>
      <c r="BL100" t="s">
        <v>236</v>
      </c>
      <c r="BM100">
        <v>0.73714655043825394</v>
      </c>
      <c r="BN100" t="s">
        <v>69</v>
      </c>
      <c r="BO100" t="s">
        <v>186</v>
      </c>
      <c r="BP100">
        <v>1761.5240000000001</v>
      </c>
    </row>
    <row r="101" spans="1:68" ht="16.5" x14ac:dyDescent="0.25">
      <c r="A101" s="125" t="str">
        <f t="shared" ref="A101:A132" si="53">BF101</f>
        <v>선진여객</v>
      </c>
      <c r="B101" s="126" t="str">
        <f t="shared" si="52"/>
        <v>윤길상</v>
      </c>
      <c r="C101" s="127" t="str">
        <f t="shared" ref="C101:C132" si="54">BN101</f>
        <v>C</v>
      </c>
      <c r="D101" s="128">
        <f t="shared" ref="D101:D132" si="55">BM101</f>
        <v>0.89749999999999996</v>
      </c>
      <c r="E101" s="129">
        <f t="shared" ref="E101:E132" si="56">U101</f>
        <v>1003</v>
      </c>
      <c r="F101" s="130" t="str">
        <f t="shared" ref="F101:F132" si="57">BG101</f>
        <v>87</v>
      </c>
      <c r="G101" s="131" t="str">
        <f t="shared" ref="G101:G132" si="58">BK101</f>
        <v>78바1196</v>
      </c>
      <c r="H101" s="132">
        <f t="shared" ref="H101:H132" si="59">BJ101</f>
        <v>2</v>
      </c>
      <c r="I101" s="133">
        <f t="shared" ref="I101:I132" si="60">BP101</f>
        <v>743.68100000000004</v>
      </c>
      <c r="J101" s="134">
        <f t="shared" ref="J101:J132" si="61">AB101/AA101</f>
        <v>1.6434509093649775E-2</v>
      </c>
      <c r="K101" s="134">
        <f t="shared" ref="K101:K132" si="62">AC101/AA101</f>
        <v>0.31932162522146124</v>
      </c>
      <c r="L101" s="134">
        <f t="shared" ref="L101:L132" si="63">AD101/I101</f>
        <v>0.22052466043908611</v>
      </c>
      <c r="M101" s="135">
        <f t="shared" ref="M101:M132" si="64">Z101</f>
        <v>22.16</v>
      </c>
      <c r="N101" s="136">
        <f t="shared" ref="N101:N132" si="65">AE101*100/W101</f>
        <v>0.26360671986250273</v>
      </c>
      <c r="O101" s="136">
        <f t="shared" ref="O101:O132" si="66">AF101*100/W101</f>
        <v>62.079382527619394</v>
      </c>
      <c r="P101" s="218">
        <f t="shared" ref="P101:P132" si="67">AK101</f>
        <v>3</v>
      </c>
      <c r="Q101" s="219">
        <f t="shared" ref="Q101:Q132" si="68">AE101</f>
        <v>2</v>
      </c>
      <c r="R101" s="219">
        <f t="shared" ref="R101:R132" si="69">AF101</f>
        <v>471</v>
      </c>
      <c r="T101">
        <v>516</v>
      </c>
      <c r="U101">
        <v>1003</v>
      </c>
      <c r="V101" t="s">
        <v>430</v>
      </c>
      <c r="W101">
        <v>758.70600000000002</v>
      </c>
      <c r="X101">
        <v>444.685</v>
      </c>
      <c r="Y101">
        <v>1.706</v>
      </c>
      <c r="Z101">
        <v>22.16</v>
      </c>
      <c r="AA101">
        <v>39.313313000000001</v>
      </c>
      <c r="AB101">
        <v>0.64609499999999997</v>
      </c>
      <c r="AC101">
        <v>12.553591000000001</v>
      </c>
      <c r="AD101" s="1">
        <v>164</v>
      </c>
      <c r="AE101">
        <v>2</v>
      </c>
      <c r="AF101">
        <v>471</v>
      </c>
      <c r="AG101">
        <v>92</v>
      </c>
      <c r="AH101">
        <v>19.298957999999999</v>
      </c>
      <c r="AI101">
        <v>1443.9</v>
      </c>
      <c r="AJ101">
        <v>47.3</v>
      </c>
      <c r="AK101">
        <v>3</v>
      </c>
      <c r="AL101">
        <v>500</v>
      </c>
      <c r="AM101" t="s">
        <v>431</v>
      </c>
      <c r="AN101" t="s">
        <v>766</v>
      </c>
      <c r="AO101">
        <v>618.47400000000005</v>
      </c>
      <c r="AR101" t="s">
        <v>116</v>
      </c>
      <c r="AS101" t="s">
        <v>121</v>
      </c>
      <c r="AT101" t="s">
        <v>276</v>
      </c>
      <c r="AU101" t="s">
        <v>430</v>
      </c>
      <c r="AV101" t="s">
        <v>48</v>
      </c>
      <c r="AW101">
        <v>2</v>
      </c>
      <c r="BB101">
        <v>0.89749999999999996</v>
      </c>
      <c r="BC101" t="s">
        <v>68</v>
      </c>
      <c r="BF101" t="s">
        <v>116</v>
      </c>
      <c r="BG101" t="s">
        <v>121</v>
      </c>
      <c r="BH101" t="s">
        <v>430</v>
      </c>
      <c r="BI101">
        <v>1003</v>
      </c>
      <c r="BJ101">
        <v>2</v>
      </c>
      <c r="BK101" t="s">
        <v>276</v>
      </c>
      <c r="BL101" t="s">
        <v>250</v>
      </c>
      <c r="BM101">
        <v>0.89749999999999996</v>
      </c>
      <c r="BN101" t="s">
        <v>68</v>
      </c>
      <c r="BO101" t="s">
        <v>176</v>
      </c>
      <c r="BP101">
        <v>743.68100000000004</v>
      </c>
    </row>
    <row r="102" spans="1:68" ht="16.5" x14ac:dyDescent="0.25">
      <c r="A102" s="108" t="str">
        <f t="shared" si="53"/>
        <v>선진여객</v>
      </c>
      <c r="B102" s="109" t="str">
        <f t="shared" si="52"/>
        <v>윤덕호</v>
      </c>
      <c r="C102" s="110" t="str">
        <f t="shared" si="54"/>
        <v>D</v>
      </c>
      <c r="D102" s="111">
        <f t="shared" si="55"/>
        <v>0.82006285038092619</v>
      </c>
      <c r="E102" s="112">
        <f t="shared" si="56"/>
        <v>5487</v>
      </c>
      <c r="F102" s="113" t="str">
        <f t="shared" si="57"/>
        <v>80</v>
      </c>
      <c r="G102" s="114" t="str">
        <f t="shared" si="58"/>
        <v>78바1159</v>
      </c>
      <c r="H102" s="115">
        <f t="shared" si="59"/>
        <v>2</v>
      </c>
      <c r="I102" s="116">
        <f t="shared" si="60"/>
        <v>4569.1479999999992</v>
      </c>
      <c r="J102" s="117">
        <f t="shared" si="61"/>
        <v>1.4908325837849821E-2</v>
      </c>
      <c r="K102" s="117">
        <f t="shared" si="62"/>
        <v>0.36874714435570682</v>
      </c>
      <c r="L102" s="117">
        <f t="shared" si="63"/>
        <v>0.1842794324018395</v>
      </c>
      <c r="M102" s="118">
        <f t="shared" si="64"/>
        <v>13.9</v>
      </c>
      <c r="N102" s="119">
        <f t="shared" si="65"/>
        <v>0.24074510171261687</v>
      </c>
      <c r="O102" s="119">
        <f t="shared" si="66"/>
        <v>20.200702625522307</v>
      </c>
      <c r="P102" s="220">
        <f t="shared" si="67"/>
        <v>33</v>
      </c>
      <c r="Q102" s="221">
        <f t="shared" si="68"/>
        <v>11</v>
      </c>
      <c r="R102" s="221">
        <f t="shared" si="69"/>
        <v>923</v>
      </c>
      <c r="T102">
        <v>516</v>
      </c>
      <c r="U102">
        <v>5487</v>
      </c>
      <c r="V102" t="s">
        <v>432</v>
      </c>
      <c r="W102">
        <v>4569.1480000000001</v>
      </c>
      <c r="X102">
        <v>2154.67</v>
      </c>
      <c r="Y102">
        <v>2.121</v>
      </c>
      <c r="Z102">
        <v>13.9</v>
      </c>
      <c r="AA102">
        <v>303.87187999999998</v>
      </c>
      <c r="AB102">
        <v>4.5302210000000001</v>
      </c>
      <c r="AC102">
        <v>112.05188800000001</v>
      </c>
      <c r="AD102" s="1">
        <v>842</v>
      </c>
      <c r="AE102">
        <v>11</v>
      </c>
      <c r="AF102">
        <v>923</v>
      </c>
      <c r="AG102">
        <v>85</v>
      </c>
      <c r="AH102">
        <v>15.036429</v>
      </c>
      <c r="AI102">
        <v>683.3</v>
      </c>
      <c r="AJ102">
        <v>0</v>
      </c>
      <c r="AK102">
        <v>33</v>
      </c>
      <c r="AL102">
        <v>4075</v>
      </c>
      <c r="AM102" t="s">
        <v>433</v>
      </c>
      <c r="AN102" t="s">
        <v>767</v>
      </c>
      <c r="AO102">
        <v>2377.0749999999998</v>
      </c>
      <c r="AR102" t="s">
        <v>116</v>
      </c>
      <c r="AS102" t="s">
        <v>120</v>
      </c>
      <c r="AT102" t="s">
        <v>246</v>
      </c>
      <c r="AU102" t="s">
        <v>432</v>
      </c>
      <c r="AV102" t="s">
        <v>48</v>
      </c>
      <c r="AW102">
        <v>2</v>
      </c>
      <c r="BB102">
        <v>0.82006285038092619</v>
      </c>
      <c r="BC102" t="s">
        <v>66</v>
      </c>
      <c r="BF102" t="s">
        <v>116</v>
      </c>
      <c r="BG102" t="s">
        <v>120</v>
      </c>
      <c r="BH102" t="s">
        <v>432</v>
      </c>
      <c r="BI102">
        <v>5487</v>
      </c>
      <c r="BJ102">
        <v>2</v>
      </c>
      <c r="BK102" t="s">
        <v>246</v>
      </c>
      <c r="BL102" t="s">
        <v>236</v>
      </c>
      <c r="BM102">
        <v>0.82006285038092619</v>
      </c>
      <c r="BN102" t="s">
        <v>66</v>
      </c>
      <c r="BO102" t="s">
        <v>177</v>
      </c>
      <c r="BP102">
        <v>4569.1479999999992</v>
      </c>
    </row>
    <row r="103" spans="1:68" ht="16.5" x14ac:dyDescent="0.25">
      <c r="A103" s="125" t="str">
        <f t="shared" si="53"/>
        <v>선진여객</v>
      </c>
      <c r="B103" s="126" t="str">
        <f t="shared" si="52"/>
        <v>윤재길</v>
      </c>
      <c r="C103" s="127" t="str">
        <f t="shared" si="54"/>
        <v>D</v>
      </c>
      <c r="D103" s="128">
        <f t="shared" si="55"/>
        <v>0.82599999999999996</v>
      </c>
      <c r="E103" s="129">
        <f t="shared" si="56"/>
        <v>9953</v>
      </c>
      <c r="F103" s="130" t="str">
        <f t="shared" si="57"/>
        <v>72</v>
      </c>
      <c r="G103" s="131" t="str">
        <f t="shared" si="58"/>
        <v>70바3737</v>
      </c>
      <c r="H103" s="132">
        <f t="shared" si="59"/>
        <v>1</v>
      </c>
      <c r="I103" s="133">
        <f t="shared" si="60"/>
        <v>722.68499999999995</v>
      </c>
      <c r="J103" s="134">
        <f t="shared" si="61"/>
        <v>6.9075089112441796E-3</v>
      </c>
      <c r="K103" s="134">
        <f t="shared" si="62"/>
        <v>0.33112113220520406</v>
      </c>
      <c r="L103" s="134">
        <f t="shared" si="63"/>
        <v>0.24907117208742399</v>
      </c>
      <c r="M103" s="135">
        <f t="shared" si="64"/>
        <v>17.126999999999999</v>
      </c>
      <c r="N103" s="136">
        <f t="shared" si="65"/>
        <v>0</v>
      </c>
      <c r="O103" s="136">
        <f t="shared" si="66"/>
        <v>3.3209489611656533</v>
      </c>
      <c r="P103" s="218">
        <f t="shared" si="67"/>
        <v>0</v>
      </c>
      <c r="Q103" s="219">
        <f t="shared" si="68"/>
        <v>0</v>
      </c>
      <c r="R103" s="219">
        <f t="shared" si="69"/>
        <v>24</v>
      </c>
      <c r="T103">
        <v>516</v>
      </c>
      <c r="U103">
        <v>9953</v>
      </c>
      <c r="V103" t="s">
        <v>593</v>
      </c>
      <c r="W103">
        <v>722.68499999999995</v>
      </c>
      <c r="X103">
        <v>437.50799999999998</v>
      </c>
      <c r="Y103">
        <v>1.6519999999999999</v>
      </c>
      <c r="Z103">
        <v>17.126999999999999</v>
      </c>
      <c r="AA103">
        <v>37.799154999999999</v>
      </c>
      <c r="AB103">
        <v>0.261098</v>
      </c>
      <c r="AC103">
        <v>12.516099000000001</v>
      </c>
      <c r="AD103" s="1">
        <v>180</v>
      </c>
      <c r="AE103">
        <v>0</v>
      </c>
      <c r="AF103">
        <v>24</v>
      </c>
      <c r="AG103">
        <v>74</v>
      </c>
      <c r="AH103">
        <v>19.119077999999998</v>
      </c>
      <c r="AI103">
        <v>201.3</v>
      </c>
      <c r="AJ103">
        <v>0</v>
      </c>
      <c r="AK103">
        <v>0</v>
      </c>
      <c r="AL103">
        <v>0</v>
      </c>
      <c r="AM103" t="s">
        <v>594</v>
      </c>
      <c r="AN103" t="s">
        <v>768</v>
      </c>
      <c r="AO103">
        <v>722.68499999999995</v>
      </c>
      <c r="AR103" t="s">
        <v>116</v>
      </c>
      <c r="AS103" t="s">
        <v>119</v>
      </c>
      <c r="AT103" t="s">
        <v>580</v>
      </c>
      <c r="AU103" t="s">
        <v>593</v>
      </c>
      <c r="AV103" t="s">
        <v>48</v>
      </c>
      <c r="AW103">
        <v>1</v>
      </c>
      <c r="BB103">
        <v>0.82599999999999996</v>
      </c>
      <c r="BC103" t="s">
        <v>66</v>
      </c>
      <c r="BF103" t="s">
        <v>116</v>
      </c>
      <c r="BG103" t="s">
        <v>119</v>
      </c>
      <c r="BH103" t="s">
        <v>593</v>
      </c>
      <c r="BI103">
        <v>9953</v>
      </c>
      <c r="BJ103">
        <v>1</v>
      </c>
      <c r="BK103" t="s">
        <v>580</v>
      </c>
      <c r="BL103" t="s">
        <v>174</v>
      </c>
      <c r="BM103">
        <v>0.82599999999999996</v>
      </c>
      <c r="BN103" t="s">
        <v>66</v>
      </c>
      <c r="BO103" t="s">
        <v>177</v>
      </c>
      <c r="BP103">
        <v>722.68499999999995</v>
      </c>
    </row>
    <row r="104" spans="1:68" ht="16.5" x14ac:dyDescent="0.25">
      <c r="A104" s="108" t="str">
        <f t="shared" si="53"/>
        <v>선진여객</v>
      </c>
      <c r="B104" s="109" t="str">
        <f t="shared" si="52"/>
        <v>윤재원</v>
      </c>
      <c r="C104" s="110" t="str">
        <f t="shared" si="54"/>
        <v>F</v>
      </c>
      <c r="D104" s="111">
        <f t="shared" si="55"/>
        <v>0.75666666666666671</v>
      </c>
      <c r="E104" s="112">
        <f t="shared" si="56"/>
        <v>3718</v>
      </c>
      <c r="F104" s="113" t="str">
        <f t="shared" si="57"/>
        <v>87</v>
      </c>
      <c r="G104" s="114" t="str">
        <f t="shared" si="58"/>
        <v>73아1091</v>
      </c>
      <c r="H104" s="115">
        <f t="shared" si="59"/>
        <v>1</v>
      </c>
      <c r="I104" s="116">
        <f t="shared" si="60"/>
        <v>594.65099999999995</v>
      </c>
      <c r="J104" s="117">
        <f t="shared" si="61"/>
        <v>2.6086655484493137E-2</v>
      </c>
      <c r="K104" s="117">
        <f t="shared" si="62"/>
        <v>0.34806559937757386</v>
      </c>
      <c r="L104" s="117">
        <f t="shared" si="63"/>
        <v>0.18498245189195009</v>
      </c>
      <c r="M104" s="118">
        <f t="shared" si="64"/>
        <v>19.847999999999999</v>
      </c>
      <c r="N104" s="119">
        <f t="shared" si="65"/>
        <v>0.16816586535631825</v>
      </c>
      <c r="O104" s="119">
        <f t="shared" si="66"/>
        <v>31.951514417700469</v>
      </c>
      <c r="P104" s="220">
        <f t="shared" si="67"/>
        <v>7</v>
      </c>
      <c r="Q104" s="221">
        <f t="shared" si="68"/>
        <v>1</v>
      </c>
      <c r="R104" s="221">
        <f t="shared" si="69"/>
        <v>190</v>
      </c>
      <c r="T104">
        <v>516</v>
      </c>
      <c r="U104">
        <v>3718</v>
      </c>
      <c r="V104" t="s">
        <v>435</v>
      </c>
      <c r="W104">
        <v>594.65099999999995</v>
      </c>
      <c r="X104">
        <v>327.51299999999998</v>
      </c>
      <c r="Y104">
        <v>1.8160000000000001</v>
      </c>
      <c r="Z104">
        <v>19.847999999999999</v>
      </c>
      <c r="AA104">
        <v>32.178598000000001</v>
      </c>
      <c r="AB104">
        <v>0.83943199999999996</v>
      </c>
      <c r="AC104">
        <v>11.200263</v>
      </c>
      <c r="AD104" s="1">
        <v>110</v>
      </c>
      <c r="AE104">
        <v>1</v>
      </c>
      <c r="AF104">
        <v>190</v>
      </c>
      <c r="AG104">
        <v>76</v>
      </c>
      <c r="AH104">
        <v>18.479704999999999</v>
      </c>
      <c r="AI104">
        <v>2276.6</v>
      </c>
      <c r="AJ104">
        <v>0</v>
      </c>
      <c r="AK104">
        <v>7</v>
      </c>
      <c r="AL104">
        <v>1219</v>
      </c>
      <c r="AM104" t="s">
        <v>436</v>
      </c>
      <c r="AN104" t="s">
        <v>769</v>
      </c>
      <c r="AO104">
        <v>594.65099999999995</v>
      </c>
      <c r="AR104" t="s">
        <v>116</v>
      </c>
      <c r="AS104" t="s">
        <v>121</v>
      </c>
      <c r="AT104" t="s">
        <v>256</v>
      </c>
      <c r="AU104" t="s">
        <v>435</v>
      </c>
      <c r="AV104" t="s">
        <v>48</v>
      </c>
      <c r="AW104">
        <v>1</v>
      </c>
      <c r="BB104">
        <v>0.75666666666666671</v>
      </c>
      <c r="BC104" t="s">
        <v>69</v>
      </c>
      <c r="BF104" t="s">
        <v>116</v>
      </c>
      <c r="BG104" t="s">
        <v>121</v>
      </c>
      <c r="BH104" t="s">
        <v>435</v>
      </c>
      <c r="BI104">
        <v>3718</v>
      </c>
      <c r="BJ104">
        <v>1</v>
      </c>
      <c r="BK104" t="s">
        <v>256</v>
      </c>
      <c r="BL104" t="s">
        <v>174</v>
      </c>
      <c r="BM104">
        <v>0.75666666666666671</v>
      </c>
      <c r="BN104" t="s">
        <v>69</v>
      </c>
      <c r="BO104" t="s">
        <v>186</v>
      </c>
      <c r="BP104">
        <v>594.65099999999995</v>
      </c>
    </row>
    <row r="105" spans="1:68" ht="16.5" x14ac:dyDescent="0.25">
      <c r="A105" s="125" t="str">
        <f t="shared" si="53"/>
        <v>선진여객</v>
      </c>
      <c r="B105" s="126" t="str">
        <f t="shared" si="52"/>
        <v>윤하식</v>
      </c>
      <c r="C105" s="127" t="str">
        <f t="shared" si="54"/>
        <v>F</v>
      </c>
      <c r="D105" s="128">
        <f t="shared" si="55"/>
        <v>0.71583333333333332</v>
      </c>
      <c r="E105" s="129">
        <f t="shared" si="56"/>
        <v>5377</v>
      </c>
      <c r="F105" s="130" t="str">
        <f t="shared" si="57"/>
        <v>87</v>
      </c>
      <c r="G105" s="131" t="str">
        <f t="shared" si="58"/>
        <v>78바1156</v>
      </c>
      <c r="H105" s="132">
        <f t="shared" si="59"/>
        <v>1</v>
      </c>
      <c r="I105" s="133">
        <f t="shared" si="60"/>
        <v>2034.5920000000001</v>
      </c>
      <c r="J105" s="134">
        <f t="shared" si="61"/>
        <v>5.4127027231919318E-3</v>
      </c>
      <c r="K105" s="134">
        <f t="shared" si="62"/>
        <v>0.38800966294974382</v>
      </c>
      <c r="L105" s="134">
        <f t="shared" si="63"/>
        <v>0.16416067693178779</v>
      </c>
      <c r="M105" s="135">
        <f t="shared" si="64"/>
        <v>14.4</v>
      </c>
      <c r="N105" s="136">
        <f t="shared" si="65"/>
        <v>0</v>
      </c>
      <c r="O105" s="136">
        <f t="shared" si="66"/>
        <v>20.544659568109967</v>
      </c>
      <c r="P105" s="218">
        <f t="shared" si="67"/>
        <v>16</v>
      </c>
      <c r="Q105" s="219">
        <f t="shared" si="68"/>
        <v>0</v>
      </c>
      <c r="R105" s="219">
        <f t="shared" si="69"/>
        <v>418</v>
      </c>
      <c r="T105">
        <v>516</v>
      </c>
      <c r="U105">
        <v>5377</v>
      </c>
      <c r="V105" t="s">
        <v>437</v>
      </c>
      <c r="W105">
        <v>2034.5920000000001</v>
      </c>
      <c r="X105">
        <v>1184.46</v>
      </c>
      <c r="Y105">
        <v>1.718</v>
      </c>
      <c r="Z105">
        <v>14.4</v>
      </c>
      <c r="AA105">
        <v>139.585534</v>
      </c>
      <c r="AB105">
        <v>0.75553499999999996</v>
      </c>
      <c r="AC105">
        <v>54.160536</v>
      </c>
      <c r="AD105" s="1">
        <v>334</v>
      </c>
      <c r="AE105">
        <v>0</v>
      </c>
      <c r="AF105">
        <v>418</v>
      </c>
      <c r="AG105">
        <v>87</v>
      </c>
      <c r="AH105">
        <v>14.575951</v>
      </c>
      <c r="AI105">
        <v>575.20000000000005</v>
      </c>
      <c r="AJ105">
        <v>0.9</v>
      </c>
      <c r="AK105">
        <v>16</v>
      </c>
      <c r="AL105">
        <v>4476</v>
      </c>
      <c r="AM105" t="s">
        <v>438</v>
      </c>
      <c r="AN105" t="s">
        <v>770</v>
      </c>
      <c r="AO105">
        <v>2034.5920000000001</v>
      </c>
      <c r="AR105" t="s">
        <v>116</v>
      </c>
      <c r="AS105" t="s">
        <v>121</v>
      </c>
      <c r="AT105" t="s">
        <v>264</v>
      </c>
      <c r="AU105" t="s">
        <v>437</v>
      </c>
      <c r="AV105" t="s">
        <v>48</v>
      </c>
      <c r="AW105">
        <v>1</v>
      </c>
      <c r="BB105">
        <v>0.71583333333333332</v>
      </c>
      <c r="BC105" t="s">
        <v>69</v>
      </c>
      <c r="BF105" t="s">
        <v>116</v>
      </c>
      <c r="BG105" t="s">
        <v>121</v>
      </c>
      <c r="BH105" t="s">
        <v>437</v>
      </c>
      <c r="BI105">
        <v>5377</v>
      </c>
      <c r="BJ105">
        <v>1</v>
      </c>
      <c r="BK105" t="s">
        <v>264</v>
      </c>
      <c r="BL105" t="s">
        <v>174</v>
      </c>
      <c r="BM105">
        <v>0.71583333333333332</v>
      </c>
      <c r="BN105" t="s">
        <v>69</v>
      </c>
      <c r="BO105" t="s">
        <v>186</v>
      </c>
      <c r="BP105">
        <v>2034.5920000000001</v>
      </c>
    </row>
    <row r="106" spans="1:68" ht="16.5" x14ac:dyDescent="0.25">
      <c r="A106" s="108" t="str">
        <f t="shared" si="53"/>
        <v>선진여객</v>
      </c>
      <c r="B106" s="109" t="str">
        <f t="shared" si="52"/>
        <v>이광우</v>
      </c>
      <c r="C106" s="110" t="str">
        <f t="shared" si="54"/>
        <v>D</v>
      </c>
      <c r="D106" s="111">
        <f t="shared" si="55"/>
        <v>0.84000000000000008</v>
      </c>
      <c r="E106" s="112">
        <f t="shared" si="56"/>
        <v>679</v>
      </c>
      <c r="F106" s="113" t="str">
        <f t="shared" si="57"/>
        <v>80</v>
      </c>
      <c r="G106" s="114" t="str">
        <f t="shared" si="58"/>
        <v>78바1145</v>
      </c>
      <c r="H106" s="115">
        <f t="shared" si="59"/>
        <v>1</v>
      </c>
      <c r="I106" s="116">
        <f t="shared" si="60"/>
        <v>2317.768</v>
      </c>
      <c r="J106" s="117">
        <f t="shared" si="61"/>
        <v>5.3661345465569835E-3</v>
      </c>
      <c r="K106" s="117">
        <f t="shared" si="62"/>
        <v>0.37921527606399996</v>
      </c>
      <c r="L106" s="117">
        <f t="shared" si="63"/>
        <v>0.17257982679888581</v>
      </c>
      <c r="M106" s="118">
        <f t="shared" si="64"/>
        <v>14.798999999999999</v>
      </c>
      <c r="N106" s="119">
        <f t="shared" si="65"/>
        <v>0.21572478349860727</v>
      </c>
      <c r="O106" s="119">
        <f t="shared" si="66"/>
        <v>5.3499746307654608</v>
      </c>
      <c r="P106" s="220">
        <f t="shared" si="67"/>
        <v>1</v>
      </c>
      <c r="Q106" s="221">
        <f t="shared" si="68"/>
        <v>5</v>
      </c>
      <c r="R106" s="221">
        <f t="shared" si="69"/>
        <v>124</v>
      </c>
      <c r="T106">
        <v>516</v>
      </c>
      <c r="U106">
        <v>679</v>
      </c>
      <c r="V106" t="s">
        <v>572</v>
      </c>
      <c r="W106">
        <v>2317.768</v>
      </c>
      <c r="X106">
        <v>1061.27</v>
      </c>
      <c r="Y106">
        <v>2.1840000000000002</v>
      </c>
      <c r="Z106">
        <v>14.798999999999999</v>
      </c>
      <c r="AA106">
        <v>149.539672</v>
      </c>
      <c r="AB106">
        <v>0.80245</v>
      </c>
      <c r="AC106">
        <v>56.707728000000003</v>
      </c>
      <c r="AD106" s="1">
        <v>400</v>
      </c>
      <c r="AE106">
        <v>5</v>
      </c>
      <c r="AF106">
        <v>124</v>
      </c>
      <c r="AG106">
        <v>71</v>
      </c>
      <c r="AH106">
        <v>15.499351000000001</v>
      </c>
      <c r="AI106">
        <v>355.6</v>
      </c>
      <c r="AJ106">
        <v>0</v>
      </c>
      <c r="AK106">
        <v>1</v>
      </c>
      <c r="AL106">
        <v>58</v>
      </c>
      <c r="AM106" t="s">
        <v>573</v>
      </c>
      <c r="AN106" t="s">
        <v>771</v>
      </c>
      <c r="AO106">
        <v>2317.768</v>
      </c>
      <c r="AR106" t="s">
        <v>116</v>
      </c>
      <c r="AS106" t="s">
        <v>120</v>
      </c>
      <c r="AT106" t="s">
        <v>235</v>
      </c>
      <c r="AU106" t="s">
        <v>572</v>
      </c>
      <c r="AV106" t="s">
        <v>48</v>
      </c>
      <c r="AW106">
        <v>1</v>
      </c>
      <c r="BB106">
        <v>0.84000000000000008</v>
      </c>
      <c r="BC106" t="s">
        <v>66</v>
      </c>
      <c r="BF106" t="s">
        <v>116</v>
      </c>
      <c r="BG106" t="s">
        <v>120</v>
      </c>
      <c r="BH106" t="s">
        <v>572</v>
      </c>
      <c r="BI106">
        <v>679</v>
      </c>
      <c r="BJ106">
        <v>1</v>
      </c>
      <c r="BK106" t="s">
        <v>235</v>
      </c>
      <c r="BL106" t="s">
        <v>174</v>
      </c>
      <c r="BM106">
        <v>0.84000000000000008</v>
      </c>
      <c r="BN106" t="s">
        <v>66</v>
      </c>
      <c r="BO106" t="s">
        <v>177</v>
      </c>
      <c r="BP106">
        <v>2317.768</v>
      </c>
    </row>
    <row r="107" spans="1:68" ht="16.5" x14ac:dyDescent="0.25">
      <c r="A107" s="125" t="str">
        <f t="shared" si="53"/>
        <v>선진여객</v>
      </c>
      <c r="B107" s="126" t="str">
        <f t="shared" si="52"/>
        <v>이상우</v>
      </c>
      <c r="C107" s="127" t="str">
        <f t="shared" si="54"/>
        <v>F</v>
      </c>
      <c r="D107" s="128">
        <f t="shared" si="55"/>
        <v>0.75002165712844848</v>
      </c>
      <c r="E107" s="129">
        <f t="shared" si="56"/>
        <v>1207</v>
      </c>
      <c r="F107" s="130" t="str">
        <f t="shared" si="57"/>
        <v>300</v>
      </c>
      <c r="G107" s="131" t="str">
        <f t="shared" si="58"/>
        <v>78바1195</v>
      </c>
      <c r="H107" s="132">
        <f t="shared" si="59"/>
        <v>2</v>
      </c>
      <c r="I107" s="133">
        <f t="shared" si="60"/>
        <v>2135.1849999999999</v>
      </c>
      <c r="J107" s="134">
        <f t="shared" si="61"/>
        <v>2.1936827961455851E-2</v>
      </c>
      <c r="K107" s="134">
        <f t="shared" si="62"/>
        <v>0.33554132442259066</v>
      </c>
      <c r="L107" s="134">
        <f t="shared" si="63"/>
        <v>0.18312230556134482</v>
      </c>
      <c r="M107" s="135">
        <f t="shared" si="64"/>
        <v>15.313000000000001</v>
      </c>
      <c r="N107" s="136">
        <f t="shared" si="65"/>
        <v>0</v>
      </c>
      <c r="O107" s="136">
        <f t="shared" si="66"/>
        <v>13.628795631291903</v>
      </c>
      <c r="P107" s="218">
        <f t="shared" si="67"/>
        <v>7</v>
      </c>
      <c r="Q107" s="219">
        <f t="shared" si="68"/>
        <v>0</v>
      </c>
      <c r="R107" s="219">
        <f t="shared" si="69"/>
        <v>291</v>
      </c>
      <c r="T107">
        <v>516</v>
      </c>
      <c r="U107">
        <v>1207</v>
      </c>
      <c r="V107" t="s">
        <v>439</v>
      </c>
      <c r="W107">
        <v>2135.1849999999999</v>
      </c>
      <c r="X107">
        <v>891.44399999999996</v>
      </c>
      <c r="Y107">
        <v>2.395</v>
      </c>
      <c r="Z107">
        <v>15.313000000000001</v>
      </c>
      <c r="AA107">
        <v>122.774952</v>
      </c>
      <c r="AB107">
        <v>2.6932930000000002</v>
      </c>
      <c r="AC107">
        <v>41.196069999999999</v>
      </c>
      <c r="AD107" s="1">
        <v>391</v>
      </c>
      <c r="AE107">
        <v>0</v>
      </c>
      <c r="AF107">
        <v>291</v>
      </c>
      <c r="AG107">
        <v>77</v>
      </c>
      <c r="AH107">
        <v>17.391047</v>
      </c>
      <c r="AI107">
        <v>605</v>
      </c>
      <c r="AJ107">
        <v>0</v>
      </c>
      <c r="AK107">
        <v>7</v>
      </c>
      <c r="AL107">
        <v>767</v>
      </c>
      <c r="AM107" t="s">
        <v>440</v>
      </c>
      <c r="AN107" t="s">
        <v>772</v>
      </c>
      <c r="AO107">
        <v>2003.4090000000001</v>
      </c>
      <c r="AR107" t="s">
        <v>116</v>
      </c>
      <c r="AS107" t="s">
        <v>117</v>
      </c>
      <c r="AT107" t="s">
        <v>204</v>
      </c>
      <c r="AU107" t="s">
        <v>439</v>
      </c>
      <c r="AV107" t="s">
        <v>48</v>
      </c>
      <c r="AW107">
        <v>2</v>
      </c>
      <c r="BB107">
        <v>0.75002165712844848</v>
      </c>
      <c r="BC107" t="s">
        <v>69</v>
      </c>
      <c r="BF107" t="s">
        <v>116</v>
      </c>
      <c r="BG107" t="s">
        <v>117</v>
      </c>
      <c r="BH107" t="s">
        <v>439</v>
      </c>
      <c r="BI107">
        <v>1207</v>
      </c>
      <c r="BJ107">
        <v>2</v>
      </c>
      <c r="BK107" t="s">
        <v>204</v>
      </c>
      <c r="BL107" t="s">
        <v>197</v>
      </c>
      <c r="BM107">
        <v>0.75002165712844848</v>
      </c>
      <c r="BN107" t="s">
        <v>69</v>
      </c>
      <c r="BO107" t="s">
        <v>186</v>
      </c>
      <c r="BP107">
        <v>2135.1849999999999</v>
      </c>
    </row>
    <row r="108" spans="1:68" ht="16.5" x14ac:dyDescent="0.25">
      <c r="A108" s="108" t="str">
        <f t="shared" si="53"/>
        <v>선진여객</v>
      </c>
      <c r="B108" s="109" t="str">
        <f t="shared" si="52"/>
        <v>이성희</v>
      </c>
      <c r="C108" s="110" t="str">
        <f t="shared" si="54"/>
        <v>C</v>
      </c>
      <c r="D108" s="111">
        <f t="shared" si="55"/>
        <v>0.86153846153846159</v>
      </c>
      <c r="E108" s="112">
        <f t="shared" si="56"/>
        <v>193</v>
      </c>
      <c r="F108" s="113" t="str">
        <f t="shared" si="57"/>
        <v>80</v>
      </c>
      <c r="G108" s="114" t="str">
        <f t="shared" si="58"/>
        <v>78바1150</v>
      </c>
      <c r="H108" s="115">
        <f t="shared" si="59"/>
        <v>1</v>
      </c>
      <c r="I108" s="116">
        <f t="shared" si="60"/>
        <v>2298.3139999999999</v>
      </c>
      <c r="J108" s="117">
        <f t="shared" si="61"/>
        <v>1.4368268501698339E-2</v>
      </c>
      <c r="K108" s="117">
        <f t="shared" si="62"/>
        <v>0.30980842558156507</v>
      </c>
      <c r="L108" s="117">
        <f t="shared" si="63"/>
        <v>0.20319242714441979</v>
      </c>
      <c r="M108" s="118">
        <f t="shared" si="64"/>
        <v>12.215</v>
      </c>
      <c r="N108" s="119">
        <f t="shared" si="65"/>
        <v>4.3510155705443213E-2</v>
      </c>
      <c r="O108" s="119">
        <f t="shared" si="66"/>
        <v>20.884874738612741</v>
      </c>
      <c r="P108" s="220">
        <f t="shared" si="67"/>
        <v>2</v>
      </c>
      <c r="Q108" s="221">
        <f t="shared" si="68"/>
        <v>1</v>
      </c>
      <c r="R108" s="221">
        <f t="shared" si="69"/>
        <v>480</v>
      </c>
      <c r="T108">
        <v>516</v>
      </c>
      <c r="U108">
        <v>193</v>
      </c>
      <c r="V108" t="s">
        <v>441</v>
      </c>
      <c r="W108">
        <v>2298.3139999999999</v>
      </c>
      <c r="X108">
        <v>1026.143</v>
      </c>
      <c r="Y108">
        <v>2.2400000000000002</v>
      </c>
      <c r="Z108">
        <v>12.215</v>
      </c>
      <c r="AA108">
        <v>146.965238</v>
      </c>
      <c r="AB108">
        <v>2.1116359999999998</v>
      </c>
      <c r="AC108">
        <v>45.531069000000002</v>
      </c>
      <c r="AD108" s="1">
        <v>467</v>
      </c>
      <c r="AE108">
        <v>1</v>
      </c>
      <c r="AF108">
        <v>480</v>
      </c>
      <c r="AG108">
        <v>79</v>
      </c>
      <c r="AH108">
        <v>15.638487</v>
      </c>
      <c r="AI108">
        <v>252.5</v>
      </c>
      <c r="AJ108">
        <v>0</v>
      </c>
      <c r="AK108">
        <v>2</v>
      </c>
      <c r="AL108">
        <v>484</v>
      </c>
      <c r="AM108" t="s">
        <v>442</v>
      </c>
      <c r="AN108" t="s">
        <v>773</v>
      </c>
      <c r="AO108">
        <v>2298.3139999999999</v>
      </c>
      <c r="AR108" t="s">
        <v>116</v>
      </c>
      <c r="AS108" t="s">
        <v>120</v>
      </c>
      <c r="AT108" t="s">
        <v>240</v>
      </c>
      <c r="AU108" t="s">
        <v>441</v>
      </c>
      <c r="AV108" t="s">
        <v>48</v>
      </c>
      <c r="AW108">
        <v>1</v>
      </c>
      <c r="BB108">
        <v>0.86153846153846159</v>
      </c>
      <c r="BC108" t="s">
        <v>68</v>
      </c>
      <c r="BF108" t="s">
        <v>116</v>
      </c>
      <c r="BG108" t="s">
        <v>120</v>
      </c>
      <c r="BH108" t="s">
        <v>441</v>
      </c>
      <c r="BI108">
        <v>193</v>
      </c>
      <c r="BJ108">
        <v>1</v>
      </c>
      <c r="BK108" t="s">
        <v>240</v>
      </c>
      <c r="BL108" t="s">
        <v>174</v>
      </c>
      <c r="BM108">
        <v>0.86153846153846159</v>
      </c>
      <c r="BN108" t="s">
        <v>68</v>
      </c>
      <c r="BO108" t="s">
        <v>176</v>
      </c>
      <c r="BP108">
        <v>2298.3139999999999</v>
      </c>
    </row>
    <row r="109" spans="1:68" ht="16.5" x14ac:dyDescent="0.25">
      <c r="A109" s="125" t="str">
        <f t="shared" si="53"/>
        <v>선진여객</v>
      </c>
      <c r="B109" s="126" t="str">
        <f t="shared" si="52"/>
        <v>이정식</v>
      </c>
      <c r="C109" s="127" t="str">
        <f t="shared" si="54"/>
        <v>C</v>
      </c>
      <c r="D109" s="128">
        <f t="shared" si="55"/>
        <v>0.88400000000000001</v>
      </c>
      <c r="E109" s="129">
        <f t="shared" si="56"/>
        <v>5260</v>
      </c>
      <c r="F109" s="130" t="str">
        <f t="shared" si="57"/>
        <v>87</v>
      </c>
      <c r="G109" s="131" t="str">
        <f t="shared" si="58"/>
        <v>71바5757</v>
      </c>
      <c r="H109" s="132">
        <f t="shared" si="59"/>
        <v>1</v>
      </c>
      <c r="I109" s="133">
        <f t="shared" si="60"/>
        <v>512.63599999999997</v>
      </c>
      <c r="J109" s="134">
        <f t="shared" si="61"/>
        <v>4.3832568813527012E-3</v>
      </c>
      <c r="K109" s="134">
        <f t="shared" si="62"/>
        <v>0.34445301238189363</v>
      </c>
      <c r="L109" s="134">
        <f t="shared" si="63"/>
        <v>0.24578843467879744</v>
      </c>
      <c r="M109" s="135">
        <f t="shared" si="64"/>
        <v>24.831</v>
      </c>
      <c r="N109" s="136">
        <f t="shared" si="65"/>
        <v>0.19507018625301384</v>
      </c>
      <c r="O109" s="136">
        <f t="shared" si="66"/>
        <v>28.675317379193036</v>
      </c>
      <c r="P109" s="218">
        <f t="shared" si="67"/>
        <v>11</v>
      </c>
      <c r="Q109" s="219">
        <f t="shared" si="68"/>
        <v>1</v>
      </c>
      <c r="R109" s="219">
        <f t="shared" si="69"/>
        <v>147</v>
      </c>
      <c r="T109">
        <v>516</v>
      </c>
      <c r="U109">
        <v>5260</v>
      </c>
      <c r="V109" t="s">
        <v>444</v>
      </c>
      <c r="W109">
        <v>512.63599999999997</v>
      </c>
      <c r="X109">
        <v>290.00599999999997</v>
      </c>
      <c r="Y109">
        <v>1.768</v>
      </c>
      <c r="Z109">
        <v>24.831</v>
      </c>
      <c r="AA109">
        <v>22.240539999999999</v>
      </c>
      <c r="AB109">
        <v>9.7486000000000003E-2</v>
      </c>
      <c r="AC109">
        <v>7.6608210000000003</v>
      </c>
      <c r="AD109" s="1">
        <v>126</v>
      </c>
      <c r="AE109">
        <v>1</v>
      </c>
      <c r="AF109">
        <v>147</v>
      </c>
      <c r="AG109">
        <v>80</v>
      </c>
      <c r="AH109">
        <v>23.049620000000001</v>
      </c>
      <c r="AI109">
        <v>960.9</v>
      </c>
      <c r="AJ109">
        <v>0</v>
      </c>
      <c r="AK109">
        <v>11</v>
      </c>
      <c r="AL109">
        <v>1178</v>
      </c>
      <c r="AM109" t="s">
        <v>445</v>
      </c>
      <c r="AN109" t="s">
        <v>774</v>
      </c>
      <c r="AO109">
        <v>512.63599999999997</v>
      </c>
      <c r="AR109" t="s">
        <v>116</v>
      </c>
      <c r="AS109" t="s">
        <v>121</v>
      </c>
      <c r="AT109" t="s">
        <v>254</v>
      </c>
      <c r="AU109" t="s">
        <v>444</v>
      </c>
      <c r="AV109" t="s">
        <v>48</v>
      </c>
      <c r="AW109">
        <v>1</v>
      </c>
      <c r="BB109">
        <v>0.88400000000000001</v>
      </c>
      <c r="BC109" t="s">
        <v>68</v>
      </c>
      <c r="BF109" t="s">
        <v>116</v>
      </c>
      <c r="BG109" t="s">
        <v>121</v>
      </c>
      <c r="BH109" t="s">
        <v>444</v>
      </c>
      <c r="BI109">
        <v>5260</v>
      </c>
      <c r="BJ109">
        <v>1</v>
      </c>
      <c r="BK109" t="s">
        <v>254</v>
      </c>
      <c r="BL109" t="s">
        <v>174</v>
      </c>
      <c r="BM109">
        <v>0.88400000000000001</v>
      </c>
      <c r="BN109" t="s">
        <v>68</v>
      </c>
      <c r="BO109" t="s">
        <v>176</v>
      </c>
      <c r="BP109">
        <v>512.63599999999997</v>
      </c>
    </row>
    <row r="110" spans="1:68" ht="16.5" x14ac:dyDescent="0.25">
      <c r="A110" s="108" t="str">
        <f t="shared" si="53"/>
        <v>선진여객</v>
      </c>
      <c r="B110" s="109" t="str">
        <f t="shared" si="52"/>
        <v>이제성</v>
      </c>
      <c r="C110" s="110" t="str">
        <f t="shared" si="54"/>
        <v>C</v>
      </c>
      <c r="D110" s="111">
        <f t="shared" si="55"/>
        <v>0.88500000000000001</v>
      </c>
      <c r="E110" s="112">
        <f t="shared" si="56"/>
        <v>5929</v>
      </c>
      <c r="F110" s="113" t="str">
        <f t="shared" si="57"/>
        <v>72</v>
      </c>
      <c r="G110" s="114" t="str">
        <f t="shared" si="58"/>
        <v>70바3741</v>
      </c>
      <c r="H110" s="115">
        <f t="shared" si="59"/>
        <v>1</v>
      </c>
      <c r="I110" s="116">
        <f t="shared" si="60"/>
        <v>449.33600000000001</v>
      </c>
      <c r="J110" s="117">
        <f t="shared" si="61"/>
        <v>2.6202813770903392E-2</v>
      </c>
      <c r="K110" s="117">
        <f t="shared" si="62"/>
        <v>0.28048995545616512</v>
      </c>
      <c r="L110" s="117">
        <f t="shared" si="63"/>
        <v>0.1468834012854523</v>
      </c>
      <c r="M110" s="118">
        <f t="shared" si="64"/>
        <v>12.565</v>
      </c>
      <c r="N110" s="119">
        <f t="shared" si="65"/>
        <v>3.1157085121156549</v>
      </c>
      <c r="O110" s="119">
        <f t="shared" si="66"/>
        <v>24.925668096925239</v>
      </c>
      <c r="P110" s="220">
        <f t="shared" si="67"/>
        <v>1</v>
      </c>
      <c r="Q110" s="221">
        <f t="shared" si="68"/>
        <v>14</v>
      </c>
      <c r="R110" s="221">
        <f t="shared" si="69"/>
        <v>112</v>
      </c>
      <c r="T110">
        <v>516</v>
      </c>
      <c r="U110">
        <v>5929</v>
      </c>
      <c r="V110" t="s">
        <v>446</v>
      </c>
      <c r="W110">
        <v>449.33600000000001</v>
      </c>
      <c r="X110">
        <v>253.792</v>
      </c>
      <c r="Y110">
        <v>1.77</v>
      </c>
      <c r="Z110">
        <v>12.565</v>
      </c>
      <c r="AA110">
        <v>19.081652999999999</v>
      </c>
      <c r="AB110">
        <v>0.49999300000000002</v>
      </c>
      <c r="AC110">
        <v>5.3522119999999997</v>
      </c>
      <c r="AD110" s="1">
        <v>66</v>
      </c>
      <c r="AE110">
        <v>14</v>
      </c>
      <c r="AF110">
        <v>112</v>
      </c>
      <c r="AG110">
        <v>84</v>
      </c>
      <c r="AH110">
        <v>23.548064</v>
      </c>
      <c r="AI110">
        <v>953.8</v>
      </c>
      <c r="AJ110">
        <v>1.2</v>
      </c>
      <c r="AK110">
        <v>1</v>
      </c>
      <c r="AL110">
        <v>33</v>
      </c>
      <c r="AM110" t="s">
        <v>447</v>
      </c>
      <c r="AN110" t="s">
        <v>775</v>
      </c>
      <c r="AO110">
        <v>449.33600000000001</v>
      </c>
      <c r="AR110" t="s">
        <v>116</v>
      </c>
      <c r="AS110" t="s">
        <v>119</v>
      </c>
      <c r="AT110" t="s">
        <v>210</v>
      </c>
      <c r="AU110" t="s">
        <v>446</v>
      </c>
      <c r="AV110" t="s">
        <v>212</v>
      </c>
      <c r="AW110">
        <v>1</v>
      </c>
      <c r="BB110">
        <v>0.88500000000000001</v>
      </c>
      <c r="BC110" t="s">
        <v>68</v>
      </c>
      <c r="BF110" t="s">
        <v>116</v>
      </c>
      <c r="BG110" t="s">
        <v>119</v>
      </c>
      <c r="BH110" t="s">
        <v>446</v>
      </c>
      <c r="BI110">
        <v>5929</v>
      </c>
      <c r="BJ110">
        <v>1</v>
      </c>
      <c r="BK110" t="s">
        <v>210</v>
      </c>
      <c r="BL110" t="s">
        <v>174</v>
      </c>
      <c r="BM110">
        <v>0.88500000000000001</v>
      </c>
      <c r="BN110" t="s">
        <v>68</v>
      </c>
      <c r="BO110" t="s">
        <v>176</v>
      </c>
      <c r="BP110">
        <v>449.33600000000001</v>
      </c>
    </row>
    <row r="111" spans="1:68" ht="16.5" x14ac:dyDescent="0.25">
      <c r="A111" s="125" t="str">
        <f t="shared" si="53"/>
        <v>선진여객</v>
      </c>
      <c r="B111" s="126" t="str">
        <f t="shared" si="52"/>
        <v>이종성</v>
      </c>
      <c r="C111" s="127" t="str">
        <f t="shared" si="54"/>
        <v>D</v>
      </c>
      <c r="D111" s="128">
        <f t="shared" si="55"/>
        <v>0.82846153846153836</v>
      </c>
      <c r="E111" s="129">
        <f t="shared" si="56"/>
        <v>3928</v>
      </c>
      <c r="F111" s="130" t="str">
        <f t="shared" si="57"/>
        <v>80</v>
      </c>
      <c r="G111" s="131" t="str">
        <f t="shared" si="58"/>
        <v>78바1149</v>
      </c>
      <c r="H111" s="132">
        <f t="shared" si="59"/>
        <v>1</v>
      </c>
      <c r="I111" s="133">
        <f t="shared" si="60"/>
        <v>2364.9899999999998</v>
      </c>
      <c r="J111" s="134">
        <f t="shared" si="61"/>
        <v>2.264587453529859E-2</v>
      </c>
      <c r="K111" s="134">
        <f t="shared" si="62"/>
        <v>0.32287404151088483</v>
      </c>
      <c r="L111" s="134">
        <f t="shared" si="63"/>
        <v>0.19915517613182299</v>
      </c>
      <c r="M111" s="135">
        <f t="shared" si="64"/>
        <v>12.201000000000001</v>
      </c>
      <c r="N111" s="136">
        <f t="shared" si="65"/>
        <v>0</v>
      </c>
      <c r="O111" s="136">
        <f t="shared" si="66"/>
        <v>24.566700070613408</v>
      </c>
      <c r="P111" s="218">
        <f t="shared" si="67"/>
        <v>14</v>
      </c>
      <c r="Q111" s="219">
        <f t="shared" si="68"/>
        <v>0</v>
      </c>
      <c r="R111" s="219">
        <f t="shared" si="69"/>
        <v>581</v>
      </c>
      <c r="T111">
        <v>516</v>
      </c>
      <c r="U111">
        <v>3928</v>
      </c>
      <c r="V111" t="s">
        <v>448</v>
      </c>
      <c r="W111">
        <v>2364.9899999999998</v>
      </c>
      <c r="X111">
        <v>1097.98</v>
      </c>
      <c r="Y111">
        <v>2.1539999999999999</v>
      </c>
      <c r="Z111">
        <v>12.201000000000001</v>
      </c>
      <c r="AA111">
        <v>149.40023600000001</v>
      </c>
      <c r="AB111">
        <v>3.3832990000000001</v>
      </c>
      <c r="AC111">
        <v>48.237457999999997</v>
      </c>
      <c r="AD111" s="1">
        <v>471</v>
      </c>
      <c r="AE111">
        <v>0</v>
      </c>
      <c r="AF111">
        <v>581</v>
      </c>
      <c r="AG111">
        <v>84</v>
      </c>
      <c r="AH111">
        <v>15.829893999999999</v>
      </c>
      <c r="AI111">
        <v>433.4</v>
      </c>
      <c r="AJ111">
        <v>8.1</v>
      </c>
      <c r="AK111">
        <v>14</v>
      </c>
      <c r="AL111">
        <v>2566</v>
      </c>
      <c r="AM111" t="s">
        <v>449</v>
      </c>
      <c r="AN111" t="s">
        <v>776</v>
      </c>
      <c r="AO111">
        <v>2364.9899999999998</v>
      </c>
      <c r="AR111" t="s">
        <v>116</v>
      </c>
      <c r="AS111" t="s">
        <v>120</v>
      </c>
      <c r="AT111" t="s">
        <v>239</v>
      </c>
      <c r="AU111" t="s">
        <v>448</v>
      </c>
      <c r="AV111" t="s">
        <v>48</v>
      </c>
      <c r="AW111">
        <v>1</v>
      </c>
      <c r="BB111">
        <v>0.82846153846153836</v>
      </c>
      <c r="BC111" t="s">
        <v>66</v>
      </c>
      <c r="BF111" t="s">
        <v>116</v>
      </c>
      <c r="BG111" t="s">
        <v>120</v>
      </c>
      <c r="BH111" t="s">
        <v>448</v>
      </c>
      <c r="BI111">
        <v>3928</v>
      </c>
      <c r="BJ111">
        <v>1</v>
      </c>
      <c r="BK111" t="s">
        <v>239</v>
      </c>
      <c r="BL111" t="s">
        <v>174</v>
      </c>
      <c r="BM111">
        <v>0.82846153846153836</v>
      </c>
      <c r="BN111" t="s">
        <v>66</v>
      </c>
      <c r="BO111" t="s">
        <v>177</v>
      </c>
      <c r="BP111">
        <v>2364.9899999999998</v>
      </c>
    </row>
    <row r="112" spans="1:68" ht="16.5" x14ac:dyDescent="0.25">
      <c r="A112" s="108" t="str">
        <f t="shared" si="53"/>
        <v>선진여객</v>
      </c>
      <c r="B112" s="109" t="str">
        <f t="shared" si="52"/>
        <v>이종직</v>
      </c>
      <c r="C112" s="110" t="str">
        <f t="shared" si="54"/>
        <v>F</v>
      </c>
      <c r="D112" s="111">
        <f t="shared" si="55"/>
        <v>0.76035724202128907</v>
      </c>
      <c r="E112" s="112">
        <f t="shared" si="56"/>
        <v>1069</v>
      </c>
      <c r="F112" s="113" t="str">
        <f t="shared" si="57"/>
        <v>87</v>
      </c>
      <c r="G112" s="114" t="str">
        <f t="shared" si="58"/>
        <v>73아1418</v>
      </c>
      <c r="H112" s="115">
        <f t="shared" si="59"/>
        <v>2</v>
      </c>
      <c r="I112" s="116">
        <f t="shared" si="60"/>
        <v>2251.6040000000003</v>
      </c>
      <c r="J112" s="117">
        <f t="shared" si="61"/>
        <v>1.9605973593772138E-2</v>
      </c>
      <c r="K112" s="117">
        <f t="shared" si="62"/>
        <v>0.34976097699493819</v>
      </c>
      <c r="L112" s="117">
        <f t="shared" si="63"/>
        <v>0.14700631194472916</v>
      </c>
      <c r="M112" s="118">
        <f t="shared" si="64"/>
        <v>14.22</v>
      </c>
      <c r="N112" s="119">
        <f t="shared" si="65"/>
        <v>0</v>
      </c>
      <c r="O112" s="119">
        <f t="shared" si="66"/>
        <v>12.435579258164402</v>
      </c>
      <c r="P112" s="220">
        <f t="shared" si="67"/>
        <v>19</v>
      </c>
      <c r="Q112" s="221">
        <f t="shared" si="68"/>
        <v>0</v>
      </c>
      <c r="R112" s="221">
        <f t="shared" si="69"/>
        <v>280</v>
      </c>
      <c r="T112">
        <v>516</v>
      </c>
      <c r="U112">
        <v>1069</v>
      </c>
      <c r="V112" t="s">
        <v>450</v>
      </c>
      <c r="W112">
        <v>2251.6039999999998</v>
      </c>
      <c r="X112">
        <v>1228.674</v>
      </c>
      <c r="Y112">
        <v>1.833</v>
      </c>
      <c r="Z112">
        <v>14.22</v>
      </c>
      <c r="AA112">
        <v>141.49412100000001</v>
      </c>
      <c r="AB112">
        <v>2.77413</v>
      </c>
      <c r="AC112">
        <v>49.489122000000002</v>
      </c>
      <c r="AD112" s="1">
        <v>331</v>
      </c>
      <c r="AE112">
        <v>0</v>
      </c>
      <c r="AF112">
        <v>280</v>
      </c>
      <c r="AG112">
        <v>96</v>
      </c>
      <c r="AH112">
        <v>15.913055999999999</v>
      </c>
      <c r="AI112">
        <v>1133.7</v>
      </c>
      <c r="AJ112">
        <v>27</v>
      </c>
      <c r="AK112">
        <v>19</v>
      </c>
      <c r="AL112">
        <v>2898</v>
      </c>
      <c r="AM112" t="s">
        <v>451</v>
      </c>
      <c r="AN112" t="s">
        <v>777</v>
      </c>
      <c r="AO112">
        <v>2120.5100000000002</v>
      </c>
      <c r="AR112" t="s">
        <v>116</v>
      </c>
      <c r="AS112" t="s">
        <v>121</v>
      </c>
      <c r="AT112" t="s">
        <v>260</v>
      </c>
      <c r="AU112" t="s">
        <v>450</v>
      </c>
      <c r="AV112" t="s">
        <v>48</v>
      </c>
      <c r="AW112">
        <v>2</v>
      </c>
      <c r="BB112">
        <v>0.76035724202128907</v>
      </c>
      <c r="BC112" t="s">
        <v>69</v>
      </c>
      <c r="BF112" t="s">
        <v>116</v>
      </c>
      <c r="BG112" t="s">
        <v>121</v>
      </c>
      <c r="BH112" t="s">
        <v>450</v>
      </c>
      <c r="BI112">
        <v>1069</v>
      </c>
      <c r="BJ112">
        <v>2</v>
      </c>
      <c r="BK112" t="s">
        <v>260</v>
      </c>
      <c r="BL112" t="s">
        <v>277</v>
      </c>
      <c r="BM112">
        <v>0.76035724202128907</v>
      </c>
      <c r="BN112" t="s">
        <v>69</v>
      </c>
      <c r="BO112" t="s">
        <v>186</v>
      </c>
      <c r="BP112">
        <v>2251.6040000000003</v>
      </c>
    </row>
    <row r="113" spans="1:68" ht="16.5" x14ac:dyDescent="0.25">
      <c r="A113" s="125" t="str">
        <f t="shared" si="53"/>
        <v>선진여객</v>
      </c>
      <c r="B113" s="126" t="str">
        <f t="shared" si="52"/>
        <v>이종호</v>
      </c>
      <c r="C113" s="127" t="str">
        <f t="shared" si="54"/>
        <v>D</v>
      </c>
      <c r="D113" s="128">
        <f t="shared" si="55"/>
        <v>0.8303763110317115</v>
      </c>
      <c r="E113" s="129">
        <f t="shared" si="56"/>
        <v>5599</v>
      </c>
      <c r="F113" s="130" t="str">
        <f t="shared" si="57"/>
        <v>80</v>
      </c>
      <c r="G113" s="131" t="str">
        <f t="shared" si="58"/>
        <v>78바1137</v>
      </c>
      <c r="H113" s="132">
        <f t="shared" si="59"/>
        <v>3</v>
      </c>
      <c r="I113" s="133">
        <f t="shared" si="60"/>
        <v>2053.7290000000003</v>
      </c>
      <c r="J113" s="134">
        <f t="shared" si="61"/>
        <v>1.0307425614314299E-2</v>
      </c>
      <c r="K113" s="134">
        <f t="shared" si="62"/>
        <v>0.37135057770620816</v>
      </c>
      <c r="L113" s="134">
        <f t="shared" si="63"/>
        <v>0.13925887982299512</v>
      </c>
      <c r="M113" s="135">
        <f t="shared" si="64"/>
        <v>14.090999999999999</v>
      </c>
      <c r="N113" s="136">
        <f t="shared" si="65"/>
        <v>4.8691916022026278E-2</v>
      </c>
      <c r="O113" s="136">
        <f t="shared" si="66"/>
        <v>12.805973913792911</v>
      </c>
      <c r="P113" s="218">
        <f t="shared" si="67"/>
        <v>0</v>
      </c>
      <c r="Q113" s="219">
        <f t="shared" si="68"/>
        <v>1</v>
      </c>
      <c r="R113" s="219">
        <f t="shared" si="69"/>
        <v>263</v>
      </c>
      <c r="T113">
        <v>516</v>
      </c>
      <c r="U113">
        <v>5599</v>
      </c>
      <c r="V113" t="s">
        <v>452</v>
      </c>
      <c r="W113">
        <v>2053.7289999999998</v>
      </c>
      <c r="X113">
        <v>974.39700000000005</v>
      </c>
      <c r="Y113">
        <v>2.1080000000000001</v>
      </c>
      <c r="Z113">
        <v>14.090999999999999</v>
      </c>
      <c r="AA113">
        <v>132.103306</v>
      </c>
      <c r="AB113">
        <v>1.361645</v>
      </c>
      <c r="AC113">
        <v>49.056638999999997</v>
      </c>
      <c r="AD113" s="1">
        <v>286</v>
      </c>
      <c r="AE113">
        <v>1</v>
      </c>
      <c r="AF113">
        <v>263</v>
      </c>
      <c r="AG113">
        <v>85</v>
      </c>
      <c r="AH113">
        <v>15.546386</v>
      </c>
      <c r="AI113">
        <v>536.79999999999995</v>
      </c>
      <c r="AJ113">
        <v>5</v>
      </c>
      <c r="AK113">
        <v>0</v>
      </c>
      <c r="AL113">
        <v>0</v>
      </c>
      <c r="AM113" t="s">
        <v>453</v>
      </c>
      <c r="AN113" t="s">
        <v>778</v>
      </c>
      <c r="AO113">
        <v>1795.472</v>
      </c>
      <c r="AR113" t="s">
        <v>116</v>
      </c>
      <c r="AS113" t="s">
        <v>120</v>
      </c>
      <c r="AT113" t="s">
        <v>229</v>
      </c>
      <c r="AU113" t="s">
        <v>452</v>
      </c>
      <c r="AV113" t="s">
        <v>48</v>
      </c>
      <c r="AW113">
        <v>3</v>
      </c>
      <c r="BB113">
        <v>0.8303763110317115</v>
      </c>
      <c r="BC113" t="s">
        <v>66</v>
      </c>
      <c r="BF113" t="s">
        <v>116</v>
      </c>
      <c r="BG113" t="s">
        <v>120</v>
      </c>
      <c r="BH113" t="s">
        <v>452</v>
      </c>
      <c r="BI113">
        <v>5599</v>
      </c>
      <c r="BJ113">
        <v>3</v>
      </c>
      <c r="BK113" t="s">
        <v>229</v>
      </c>
      <c r="BL113" t="s">
        <v>202</v>
      </c>
      <c r="BM113">
        <v>0.8303763110317115</v>
      </c>
      <c r="BN113" t="s">
        <v>66</v>
      </c>
      <c r="BO113" t="s">
        <v>177</v>
      </c>
      <c r="BP113">
        <v>2053.7290000000003</v>
      </c>
    </row>
    <row r="114" spans="1:68" ht="16.5" x14ac:dyDescent="0.25">
      <c r="A114" s="108" t="str">
        <f t="shared" si="53"/>
        <v>선진여객</v>
      </c>
      <c r="B114" s="109" t="str">
        <f t="shared" si="52"/>
        <v>이주홍</v>
      </c>
      <c r="C114" s="110" t="str">
        <f t="shared" si="54"/>
        <v>F</v>
      </c>
      <c r="D114" s="111">
        <f t="shared" si="55"/>
        <v>0.71546623704822898</v>
      </c>
      <c r="E114" s="112">
        <f t="shared" si="56"/>
        <v>6058</v>
      </c>
      <c r="F114" s="113" t="str">
        <f t="shared" si="57"/>
        <v>87</v>
      </c>
      <c r="G114" s="114" t="str">
        <f t="shared" si="58"/>
        <v>78바1196</v>
      </c>
      <c r="H114" s="115">
        <f t="shared" si="59"/>
        <v>3</v>
      </c>
      <c r="I114" s="116">
        <f t="shared" si="60"/>
        <v>1657.577</v>
      </c>
      <c r="J114" s="117">
        <f t="shared" si="61"/>
        <v>1.3316168289065532E-2</v>
      </c>
      <c r="K114" s="117">
        <f t="shared" si="62"/>
        <v>0.31322734666666407</v>
      </c>
      <c r="L114" s="117">
        <f t="shared" si="63"/>
        <v>0.18581338906126232</v>
      </c>
      <c r="M114" s="118">
        <f t="shared" si="64"/>
        <v>16.93</v>
      </c>
      <c r="N114" s="119">
        <f t="shared" si="65"/>
        <v>0.24131608968995105</v>
      </c>
      <c r="O114" s="119">
        <f t="shared" si="66"/>
        <v>15.564887785001844</v>
      </c>
      <c r="P114" s="220">
        <f t="shared" si="67"/>
        <v>0</v>
      </c>
      <c r="Q114" s="221">
        <f t="shared" si="68"/>
        <v>4</v>
      </c>
      <c r="R114" s="221">
        <f t="shared" si="69"/>
        <v>258</v>
      </c>
      <c r="T114">
        <v>516</v>
      </c>
      <c r="U114">
        <v>6058</v>
      </c>
      <c r="V114" t="s">
        <v>454</v>
      </c>
      <c r="W114">
        <v>1657.577</v>
      </c>
      <c r="X114">
        <v>925.524</v>
      </c>
      <c r="Y114">
        <v>1.7909999999999999</v>
      </c>
      <c r="Z114">
        <v>16.93</v>
      </c>
      <c r="AA114">
        <v>98.373569000000003</v>
      </c>
      <c r="AB114">
        <v>1.3099590000000001</v>
      </c>
      <c r="AC114">
        <v>30.813292000000001</v>
      </c>
      <c r="AD114" s="1">
        <v>308</v>
      </c>
      <c r="AE114">
        <v>4</v>
      </c>
      <c r="AF114">
        <v>258</v>
      </c>
      <c r="AG114">
        <v>81</v>
      </c>
      <c r="AH114">
        <v>16.849820000000001</v>
      </c>
      <c r="AI114">
        <v>428.1</v>
      </c>
      <c r="AJ114">
        <v>0</v>
      </c>
      <c r="AK114">
        <v>0</v>
      </c>
      <c r="AL114">
        <v>0</v>
      </c>
      <c r="AM114" t="s">
        <v>455</v>
      </c>
      <c r="AN114" t="s">
        <v>779</v>
      </c>
      <c r="AO114">
        <v>1431.6220000000001</v>
      </c>
      <c r="AR114" t="s">
        <v>116</v>
      </c>
      <c r="AS114" t="s">
        <v>121</v>
      </c>
      <c r="AT114" t="s">
        <v>276</v>
      </c>
      <c r="AU114" t="s">
        <v>454</v>
      </c>
      <c r="AV114" t="s">
        <v>48</v>
      </c>
      <c r="AW114">
        <v>3</v>
      </c>
      <c r="BB114">
        <v>0.71546623704822898</v>
      </c>
      <c r="BC114" t="s">
        <v>69</v>
      </c>
      <c r="BF114" t="s">
        <v>116</v>
      </c>
      <c r="BG114" t="s">
        <v>121</v>
      </c>
      <c r="BH114" t="s">
        <v>454</v>
      </c>
      <c r="BI114">
        <v>6058</v>
      </c>
      <c r="BJ114">
        <v>3</v>
      </c>
      <c r="BK114" t="s">
        <v>276</v>
      </c>
      <c r="BL114" t="s">
        <v>250</v>
      </c>
      <c r="BM114">
        <v>0.71546623704822898</v>
      </c>
      <c r="BN114" t="s">
        <v>69</v>
      </c>
      <c r="BO114" t="s">
        <v>186</v>
      </c>
      <c r="BP114">
        <v>1657.577</v>
      </c>
    </row>
    <row r="115" spans="1:68" ht="16.5" x14ac:dyDescent="0.25">
      <c r="A115" s="125" t="str">
        <f t="shared" si="53"/>
        <v>선진여객</v>
      </c>
      <c r="B115" s="126" t="str">
        <f t="shared" si="52"/>
        <v>이하경</v>
      </c>
      <c r="C115" s="127" t="str">
        <f t="shared" si="54"/>
        <v>F</v>
      </c>
      <c r="D115" s="128">
        <f t="shared" si="55"/>
        <v>0.71785714285714286</v>
      </c>
      <c r="E115" s="129">
        <f t="shared" si="56"/>
        <v>5046</v>
      </c>
      <c r="F115" s="130" t="str">
        <f t="shared" si="57"/>
        <v>595</v>
      </c>
      <c r="G115" s="131" t="str">
        <f t="shared" si="58"/>
        <v>73아1094</v>
      </c>
      <c r="H115" s="132">
        <f t="shared" si="59"/>
        <v>1</v>
      </c>
      <c r="I115" s="133">
        <f t="shared" si="60"/>
        <v>2168.2730000000001</v>
      </c>
      <c r="J115" s="134">
        <f t="shared" si="61"/>
        <v>9.6906488004144253E-3</v>
      </c>
      <c r="K115" s="134">
        <f t="shared" si="62"/>
        <v>0.29290186997931378</v>
      </c>
      <c r="L115" s="134">
        <f t="shared" si="63"/>
        <v>0.13097981665592848</v>
      </c>
      <c r="M115" s="135">
        <f t="shared" si="64"/>
        <v>9.7439999999999998</v>
      </c>
      <c r="N115" s="136">
        <f t="shared" si="65"/>
        <v>4.6119653752087486E-2</v>
      </c>
      <c r="O115" s="136">
        <f t="shared" si="66"/>
        <v>20.246527997166407</v>
      </c>
      <c r="P115" s="218">
        <f t="shared" si="67"/>
        <v>3</v>
      </c>
      <c r="Q115" s="219">
        <f t="shared" si="68"/>
        <v>1</v>
      </c>
      <c r="R115" s="219">
        <f t="shared" si="69"/>
        <v>439</v>
      </c>
      <c r="T115">
        <v>516</v>
      </c>
      <c r="U115">
        <v>5046</v>
      </c>
      <c r="V115" t="s">
        <v>456</v>
      </c>
      <c r="W115">
        <v>2168.2730000000001</v>
      </c>
      <c r="X115">
        <v>1078.8219999999999</v>
      </c>
      <c r="Y115">
        <v>2.0099999999999998</v>
      </c>
      <c r="Z115">
        <v>9.7439999999999998</v>
      </c>
      <c r="AA115">
        <v>149.652725</v>
      </c>
      <c r="AB115">
        <v>1.450232</v>
      </c>
      <c r="AC115">
        <v>43.833562999999998</v>
      </c>
      <c r="AD115" s="1">
        <v>284</v>
      </c>
      <c r="AE115">
        <v>1</v>
      </c>
      <c r="AF115">
        <v>439</v>
      </c>
      <c r="AG115">
        <v>75</v>
      </c>
      <c r="AH115">
        <v>14.488697</v>
      </c>
      <c r="AI115">
        <v>439.8</v>
      </c>
      <c r="AJ115">
        <v>0</v>
      </c>
      <c r="AK115">
        <v>3</v>
      </c>
      <c r="AL115">
        <v>1432</v>
      </c>
      <c r="AM115" t="s">
        <v>457</v>
      </c>
      <c r="AN115" t="s">
        <v>780</v>
      </c>
      <c r="AO115">
        <v>2168.2730000000001</v>
      </c>
      <c r="AR115" t="s">
        <v>116</v>
      </c>
      <c r="AS115" t="s">
        <v>118</v>
      </c>
      <c r="AT115" t="s">
        <v>207</v>
      </c>
      <c r="AU115" t="s">
        <v>456</v>
      </c>
      <c r="AV115" t="s">
        <v>48</v>
      </c>
      <c r="AW115">
        <v>1</v>
      </c>
      <c r="BB115">
        <v>0.71785714285714286</v>
      </c>
      <c r="BC115" t="s">
        <v>69</v>
      </c>
      <c r="BF115" t="s">
        <v>116</v>
      </c>
      <c r="BG115" t="s">
        <v>118</v>
      </c>
      <c r="BH115" t="s">
        <v>456</v>
      </c>
      <c r="BI115">
        <v>5046</v>
      </c>
      <c r="BJ115">
        <v>1</v>
      </c>
      <c r="BK115" t="s">
        <v>207</v>
      </c>
      <c r="BL115" t="s">
        <v>174</v>
      </c>
      <c r="BM115">
        <v>0.71785714285714286</v>
      </c>
      <c r="BN115" t="s">
        <v>69</v>
      </c>
      <c r="BO115" t="s">
        <v>186</v>
      </c>
      <c r="BP115">
        <v>2168.2730000000001</v>
      </c>
    </row>
    <row r="116" spans="1:68" ht="16.5" x14ac:dyDescent="0.25">
      <c r="A116" s="108" t="str">
        <f t="shared" si="53"/>
        <v>선진여객</v>
      </c>
      <c r="B116" s="109" t="str">
        <f t="shared" si="52"/>
        <v>이한중</v>
      </c>
      <c r="C116" s="110" t="str">
        <f t="shared" si="54"/>
        <v>F</v>
      </c>
      <c r="D116" s="111">
        <f t="shared" si="55"/>
        <v>0.74922555661826828</v>
      </c>
      <c r="E116" s="112">
        <f t="shared" si="56"/>
        <v>8965</v>
      </c>
      <c r="F116" s="113" t="str">
        <f t="shared" si="57"/>
        <v>87</v>
      </c>
      <c r="G116" s="114" t="str">
        <f t="shared" si="58"/>
        <v>78바1194</v>
      </c>
      <c r="H116" s="115">
        <f t="shared" si="59"/>
        <v>3</v>
      </c>
      <c r="I116" s="116">
        <f t="shared" si="60"/>
        <v>1237.922</v>
      </c>
      <c r="J116" s="117">
        <f t="shared" si="61"/>
        <v>1.8129245540659426E-2</v>
      </c>
      <c r="K116" s="117">
        <f t="shared" si="62"/>
        <v>0.38938043724083693</v>
      </c>
      <c r="L116" s="117">
        <f t="shared" si="63"/>
        <v>0.25203526554984884</v>
      </c>
      <c r="M116" s="118">
        <f t="shared" si="64"/>
        <v>18.113</v>
      </c>
      <c r="N116" s="119">
        <f t="shared" si="65"/>
        <v>0</v>
      </c>
      <c r="O116" s="119">
        <f t="shared" si="66"/>
        <v>39.905583712059403</v>
      </c>
      <c r="P116" s="220">
        <f t="shared" si="67"/>
        <v>7</v>
      </c>
      <c r="Q116" s="221">
        <f t="shared" si="68"/>
        <v>0</v>
      </c>
      <c r="R116" s="221">
        <f t="shared" si="69"/>
        <v>494</v>
      </c>
      <c r="T116">
        <v>516</v>
      </c>
      <c r="U116">
        <v>8965</v>
      </c>
      <c r="V116" t="s">
        <v>459</v>
      </c>
      <c r="W116">
        <v>1237.922</v>
      </c>
      <c r="X116">
        <v>646.57299999999998</v>
      </c>
      <c r="Y116">
        <v>1.915</v>
      </c>
      <c r="Z116">
        <v>18.113</v>
      </c>
      <c r="AA116">
        <v>80.439695999999998</v>
      </c>
      <c r="AB116">
        <v>1.4583109999999999</v>
      </c>
      <c r="AC116">
        <v>31.321643999999999</v>
      </c>
      <c r="AD116" s="1">
        <v>312</v>
      </c>
      <c r="AE116">
        <v>0</v>
      </c>
      <c r="AF116">
        <v>494</v>
      </c>
      <c r="AG116">
        <v>78</v>
      </c>
      <c r="AH116">
        <v>15.389441</v>
      </c>
      <c r="AI116">
        <v>771.1</v>
      </c>
      <c r="AJ116">
        <v>0</v>
      </c>
      <c r="AK116">
        <v>7</v>
      </c>
      <c r="AL116">
        <v>1023</v>
      </c>
      <c r="AM116" t="s">
        <v>460</v>
      </c>
      <c r="AN116" t="s">
        <v>781</v>
      </c>
      <c r="AO116">
        <v>1046.538</v>
      </c>
      <c r="AR116" t="s">
        <v>116</v>
      </c>
      <c r="AS116" t="s">
        <v>121</v>
      </c>
      <c r="AT116" t="s">
        <v>275</v>
      </c>
      <c r="AU116" t="s">
        <v>459</v>
      </c>
      <c r="AV116" t="s">
        <v>48</v>
      </c>
      <c r="AW116">
        <v>3</v>
      </c>
      <c r="BB116">
        <v>0.74922555661826828</v>
      </c>
      <c r="BC116" t="s">
        <v>69</v>
      </c>
      <c r="BF116" t="s">
        <v>116</v>
      </c>
      <c r="BG116" t="s">
        <v>121</v>
      </c>
      <c r="BH116" t="s">
        <v>459</v>
      </c>
      <c r="BI116">
        <v>8965</v>
      </c>
      <c r="BJ116">
        <v>3</v>
      </c>
      <c r="BK116" t="s">
        <v>275</v>
      </c>
      <c r="BL116" t="s">
        <v>277</v>
      </c>
      <c r="BM116">
        <v>0.74922555661826828</v>
      </c>
      <c r="BN116" t="s">
        <v>69</v>
      </c>
      <c r="BO116" t="s">
        <v>186</v>
      </c>
      <c r="BP116">
        <v>1237.922</v>
      </c>
    </row>
    <row r="117" spans="1:68" ht="16.5" x14ac:dyDescent="0.25">
      <c r="A117" s="125" t="str">
        <f t="shared" si="53"/>
        <v>선진여객</v>
      </c>
      <c r="B117" s="126" t="str">
        <f t="shared" si="52"/>
        <v>이행남</v>
      </c>
      <c r="C117" s="127" t="str">
        <f t="shared" si="54"/>
        <v>C</v>
      </c>
      <c r="D117" s="128">
        <f t="shared" si="55"/>
        <v>0.8867857142857144</v>
      </c>
      <c r="E117" s="129">
        <f t="shared" si="56"/>
        <v>6580</v>
      </c>
      <c r="F117" s="130" t="str">
        <f t="shared" si="57"/>
        <v>예비</v>
      </c>
      <c r="G117" s="131" t="str">
        <f t="shared" si="58"/>
        <v>78바1167</v>
      </c>
      <c r="H117" s="132">
        <f t="shared" si="59"/>
        <v>1</v>
      </c>
      <c r="I117" s="133">
        <f t="shared" si="60"/>
        <v>1262.3969999999999</v>
      </c>
      <c r="J117" s="134">
        <f t="shared" si="61"/>
        <v>4.0597713641129136E-3</v>
      </c>
      <c r="K117" s="134">
        <f t="shared" si="62"/>
        <v>0.31620740774135259</v>
      </c>
      <c r="L117" s="134">
        <f t="shared" si="63"/>
        <v>0.15367590385591856</v>
      </c>
      <c r="M117" s="135">
        <f t="shared" si="64"/>
        <v>9.952</v>
      </c>
      <c r="N117" s="136">
        <f t="shared" si="65"/>
        <v>0</v>
      </c>
      <c r="O117" s="136">
        <f t="shared" si="66"/>
        <v>1.7427164354794886</v>
      </c>
      <c r="P117" s="218">
        <f t="shared" si="67"/>
        <v>1</v>
      </c>
      <c r="Q117" s="219">
        <f t="shared" si="68"/>
        <v>0</v>
      </c>
      <c r="R117" s="219">
        <f t="shared" si="69"/>
        <v>22</v>
      </c>
      <c r="T117">
        <v>516</v>
      </c>
      <c r="U117">
        <v>6580</v>
      </c>
      <c r="V117" t="s">
        <v>461</v>
      </c>
      <c r="W117">
        <v>1262.3969999999999</v>
      </c>
      <c r="X117">
        <v>508.447</v>
      </c>
      <c r="Y117">
        <v>2.4830000000000001</v>
      </c>
      <c r="Z117">
        <v>9.952</v>
      </c>
      <c r="AA117">
        <v>83.402479999999997</v>
      </c>
      <c r="AB117">
        <v>0.33859499999999998</v>
      </c>
      <c r="AC117">
        <v>26.372482000000002</v>
      </c>
      <c r="AD117" s="1">
        <v>194</v>
      </c>
      <c r="AE117">
        <v>0</v>
      </c>
      <c r="AF117">
        <v>22</v>
      </c>
      <c r="AG117">
        <v>62</v>
      </c>
      <c r="AH117">
        <v>15.136203999999999</v>
      </c>
      <c r="AI117">
        <v>6.5</v>
      </c>
      <c r="AJ117">
        <v>0</v>
      </c>
      <c r="AK117">
        <v>1</v>
      </c>
      <c r="AL117">
        <v>55</v>
      </c>
      <c r="AM117" t="s">
        <v>462</v>
      </c>
      <c r="AN117" t="s">
        <v>782</v>
      </c>
      <c r="AO117">
        <v>1262.3969999999999</v>
      </c>
      <c r="AR117" t="s">
        <v>116</v>
      </c>
      <c r="AS117" t="s">
        <v>89</v>
      </c>
      <c r="AT117" t="s">
        <v>279</v>
      </c>
      <c r="AU117" t="s">
        <v>461</v>
      </c>
      <c r="AV117" t="s">
        <v>48</v>
      </c>
      <c r="AW117">
        <v>1</v>
      </c>
      <c r="BB117">
        <v>0.8867857142857144</v>
      </c>
      <c r="BC117" t="s">
        <v>68</v>
      </c>
      <c r="BF117" t="s">
        <v>116</v>
      </c>
      <c r="BG117" t="s">
        <v>89</v>
      </c>
      <c r="BH117" t="s">
        <v>461</v>
      </c>
      <c r="BI117">
        <v>6580</v>
      </c>
      <c r="BJ117">
        <v>1</v>
      </c>
      <c r="BK117" t="s">
        <v>279</v>
      </c>
      <c r="BL117" t="s">
        <v>174</v>
      </c>
      <c r="BM117">
        <v>0.8867857142857144</v>
      </c>
      <c r="BN117" t="s">
        <v>68</v>
      </c>
      <c r="BO117" t="s">
        <v>176</v>
      </c>
      <c r="BP117">
        <v>1262.3969999999999</v>
      </c>
    </row>
    <row r="118" spans="1:68" ht="16.5" x14ac:dyDescent="0.25">
      <c r="A118" s="108" t="str">
        <f t="shared" si="53"/>
        <v>선진여객</v>
      </c>
      <c r="B118" s="109" t="str">
        <f t="shared" si="52"/>
        <v>이효진</v>
      </c>
      <c r="C118" s="110" t="str">
        <f t="shared" si="54"/>
        <v>F</v>
      </c>
      <c r="D118" s="111">
        <f t="shared" si="55"/>
        <v>0.78999998084584722</v>
      </c>
      <c r="E118" s="112">
        <f t="shared" si="56"/>
        <v>1758</v>
      </c>
      <c r="F118" s="113" t="str">
        <f t="shared" si="57"/>
        <v>72</v>
      </c>
      <c r="G118" s="114" t="str">
        <f t="shared" si="58"/>
        <v>78바1172</v>
      </c>
      <c r="H118" s="115">
        <f t="shared" si="59"/>
        <v>2</v>
      </c>
      <c r="I118" s="116">
        <f t="shared" si="60"/>
        <v>1907.6000000000001</v>
      </c>
      <c r="J118" s="117">
        <f t="shared" si="61"/>
        <v>2.2110009189712752E-2</v>
      </c>
      <c r="K118" s="117">
        <f t="shared" si="62"/>
        <v>0.3237036703830844</v>
      </c>
      <c r="L118" s="117">
        <f t="shared" si="63"/>
        <v>0.21492975466554831</v>
      </c>
      <c r="M118" s="118">
        <f t="shared" si="64"/>
        <v>14.448</v>
      </c>
      <c r="N118" s="119">
        <f t="shared" si="65"/>
        <v>0</v>
      </c>
      <c r="O118" s="119">
        <f t="shared" si="66"/>
        <v>9.1214091004403439</v>
      </c>
      <c r="P118" s="220">
        <f t="shared" si="67"/>
        <v>6</v>
      </c>
      <c r="Q118" s="221">
        <f t="shared" si="68"/>
        <v>0</v>
      </c>
      <c r="R118" s="221">
        <f t="shared" si="69"/>
        <v>174</v>
      </c>
      <c r="T118">
        <v>516</v>
      </c>
      <c r="U118">
        <v>1758</v>
      </c>
      <c r="V118" t="s">
        <v>618</v>
      </c>
      <c r="W118">
        <v>1907.6</v>
      </c>
      <c r="X118">
        <v>929.26</v>
      </c>
      <c r="Y118">
        <v>2.0529999999999999</v>
      </c>
      <c r="Z118">
        <v>14.448</v>
      </c>
      <c r="AA118">
        <v>102.616918</v>
      </c>
      <c r="AB118">
        <v>2.2688609999999998</v>
      </c>
      <c r="AC118">
        <v>33.217472999999998</v>
      </c>
      <c r="AD118" s="1">
        <v>410</v>
      </c>
      <c r="AE118">
        <v>0</v>
      </c>
      <c r="AF118">
        <v>174</v>
      </c>
      <c r="AG118">
        <v>78</v>
      </c>
      <c r="AH118">
        <v>18.589527</v>
      </c>
      <c r="AI118">
        <v>1990.2</v>
      </c>
      <c r="AJ118">
        <v>0</v>
      </c>
      <c r="AK118">
        <v>6</v>
      </c>
      <c r="AL118">
        <v>1176</v>
      </c>
      <c r="AM118" t="s">
        <v>783</v>
      </c>
      <c r="AN118" t="s">
        <v>784</v>
      </c>
      <c r="AO118">
        <v>1749.729</v>
      </c>
      <c r="AR118" t="s">
        <v>116</v>
      </c>
      <c r="AS118" t="s">
        <v>119</v>
      </c>
      <c r="AT118" t="s">
        <v>617</v>
      </c>
      <c r="AU118" t="s">
        <v>618</v>
      </c>
      <c r="AV118" t="s">
        <v>48</v>
      </c>
      <c r="AW118">
        <v>2</v>
      </c>
      <c r="BB118">
        <v>0.78999998084584722</v>
      </c>
      <c r="BC118" t="s">
        <v>69</v>
      </c>
      <c r="BF118" t="s">
        <v>116</v>
      </c>
      <c r="BG118" t="s">
        <v>119</v>
      </c>
      <c r="BH118" t="s">
        <v>618</v>
      </c>
      <c r="BI118">
        <v>1758</v>
      </c>
      <c r="BJ118">
        <v>2</v>
      </c>
      <c r="BK118" t="s">
        <v>617</v>
      </c>
      <c r="BL118" t="s">
        <v>220</v>
      </c>
      <c r="BM118">
        <v>0.78999998084584722</v>
      </c>
      <c r="BN118" t="s">
        <v>69</v>
      </c>
      <c r="BO118" t="s">
        <v>186</v>
      </c>
      <c r="BP118">
        <v>1907.6000000000001</v>
      </c>
    </row>
    <row r="119" spans="1:68" ht="16.5" x14ac:dyDescent="0.25">
      <c r="A119" s="125" t="str">
        <f t="shared" si="53"/>
        <v>선진여객</v>
      </c>
      <c r="B119" s="126" t="str">
        <f t="shared" si="52"/>
        <v>이희권</v>
      </c>
      <c r="C119" s="127" t="str">
        <f t="shared" si="54"/>
        <v>C</v>
      </c>
      <c r="D119" s="128">
        <f t="shared" si="55"/>
        <v>0.87</v>
      </c>
      <c r="E119" s="129">
        <f t="shared" si="56"/>
        <v>1681</v>
      </c>
      <c r="F119" s="130" t="str">
        <f t="shared" si="57"/>
        <v>72</v>
      </c>
      <c r="G119" s="131" t="str">
        <f t="shared" si="58"/>
        <v>70바3742</v>
      </c>
      <c r="H119" s="132">
        <f t="shared" si="59"/>
        <v>1</v>
      </c>
      <c r="I119" s="133">
        <f t="shared" si="60"/>
        <v>885.81899999999996</v>
      </c>
      <c r="J119" s="134">
        <f t="shared" si="61"/>
        <v>1.1476767981712903E-2</v>
      </c>
      <c r="K119" s="134">
        <f t="shared" si="62"/>
        <v>0.29687597556039863</v>
      </c>
      <c r="L119" s="134">
        <f t="shared" si="63"/>
        <v>0.17046371775723934</v>
      </c>
      <c r="M119" s="135">
        <f t="shared" si="64"/>
        <v>16.324000000000002</v>
      </c>
      <c r="N119" s="136">
        <f t="shared" si="65"/>
        <v>0</v>
      </c>
      <c r="O119" s="136">
        <f t="shared" si="66"/>
        <v>7.4507320344223826</v>
      </c>
      <c r="P119" s="218">
        <f t="shared" si="67"/>
        <v>2</v>
      </c>
      <c r="Q119" s="219">
        <f t="shared" si="68"/>
        <v>0</v>
      </c>
      <c r="R119" s="219">
        <f t="shared" si="69"/>
        <v>66</v>
      </c>
      <c r="T119">
        <v>516</v>
      </c>
      <c r="U119">
        <v>1681</v>
      </c>
      <c r="V119" t="s">
        <v>463</v>
      </c>
      <c r="W119">
        <v>885.81899999999996</v>
      </c>
      <c r="X119">
        <v>509.13299999999998</v>
      </c>
      <c r="Y119">
        <v>1.74</v>
      </c>
      <c r="Z119">
        <v>16.324000000000002</v>
      </c>
      <c r="AA119">
        <v>43.564703999999999</v>
      </c>
      <c r="AB119">
        <v>0.49998199999999998</v>
      </c>
      <c r="AC119">
        <v>12.933313999999999</v>
      </c>
      <c r="AD119" s="1">
        <v>151</v>
      </c>
      <c r="AE119">
        <v>0</v>
      </c>
      <c r="AF119">
        <v>66</v>
      </c>
      <c r="AG119">
        <v>80</v>
      </c>
      <c r="AH119">
        <v>20.333410000000001</v>
      </c>
      <c r="AI119">
        <v>679.3</v>
      </c>
      <c r="AJ119">
        <v>0</v>
      </c>
      <c r="AK119">
        <v>2</v>
      </c>
      <c r="AL119">
        <v>218</v>
      </c>
      <c r="AM119" t="s">
        <v>464</v>
      </c>
      <c r="AN119" t="s">
        <v>785</v>
      </c>
      <c r="AO119">
        <v>885.81899999999996</v>
      </c>
      <c r="AR119" t="s">
        <v>116</v>
      </c>
      <c r="AS119" t="s">
        <v>119</v>
      </c>
      <c r="AT119" t="s">
        <v>213</v>
      </c>
      <c r="AU119" t="s">
        <v>463</v>
      </c>
      <c r="AV119" t="s">
        <v>48</v>
      </c>
      <c r="AW119">
        <v>1</v>
      </c>
      <c r="BB119">
        <v>0.87</v>
      </c>
      <c r="BC119" t="s">
        <v>68</v>
      </c>
      <c r="BF119" t="s">
        <v>116</v>
      </c>
      <c r="BG119" t="s">
        <v>119</v>
      </c>
      <c r="BH119" t="s">
        <v>463</v>
      </c>
      <c r="BI119">
        <v>1681</v>
      </c>
      <c r="BJ119">
        <v>1</v>
      </c>
      <c r="BK119" t="s">
        <v>213</v>
      </c>
      <c r="BL119" t="s">
        <v>174</v>
      </c>
      <c r="BM119">
        <v>0.87</v>
      </c>
      <c r="BN119" t="s">
        <v>68</v>
      </c>
      <c r="BO119" t="s">
        <v>176</v>
      </c>
      <c r="BP119">
        <v>885.81899999999996</v>
      </c>
    </row>
    <row r="120" spans="1:68" ht="16.5" x14ac:dyDescent="0.25">
      <c r="A120" s="108" t="str">
        <f t="shared" si="53"/>
        <v>선진여객</v>
      </c>
      <c r="B120" s="109" t="str">
        <f t="shared" si="52"/>
        <v>이희창</v>
      </c>
      <c r="C120" s="110" t="str">
        <f t="shared" si="54"/>
        <v>C</v>
      </c>
      <c r="D120" s="111">
        <f t="shared" si="55"/>
        <v>0.85423076923076924</v>
      </c>
      <c r="E120" s="112">
        <f t="shared" si="56"/>
        <v>8219</v>
      </c>
      <c r="F120" s="113" t="str">
        <f t="shared" si="57"/>
        <v>80</v>
      </c>
      <c r="G120" s="114" t="str">
        <f t="shared" si="58"/>
        <v>78바1164</v>
      </c>
      <c r="H120" s="115">
        <f t="shared" si="59"/>
        <v>1</v>
      </c>
      <c r="I120" s="116">
        <f t="shared" si="60"/>
        <v>2038.7719999999999</v>
      </c>
      <c r="J120" s="117">
        <f t="shared" si="61"/>
        <v>1.0904000845915526E-2</v>
      </c>
      <c r="K120" s="117">
        <f t="shared" si="62"/>
        <v>0.37444023848051911</v>
      </c>
      <c r="L120" s="117">
        <f t="shared" si="63"/>
        <v>0.1549952618537041</v>
      </c>
      <c r="M120" s="118">
        <f t="shared" si="64"/>
        <v>12.177</v>
      </c>
      <c r="N120" s="119">
        <f t="shared" si="65"/>
        <v>4.9049133498007623E-2</v>
      </c>
      <c r="O120" s="119">
        <f t="shared" si="66"/>
        <v>16.774803656318607</v>
      </c>
      <c r="P120" s="220">
        <f t="shared" si="67"/>
        <v>8</v>
      </c>
      <c r="Q120" s="221">
        <f t="shared" si="68"/>
        <v>1</v>
      </c>
      <c r="R120" s="221">
        <f t="shared" si="69"/>
        <v>342</v>
      </c>
      <c r="T120">
        <v>516</v>
      </c>
      <c r="U120">
        <v>8219</v>
      </c>
      <c r="V120" t="s">
        <v>465</v>
      </c>
      <c r="W120">
        <v>2038.7719999999999</v>
      </c>
      <c r="X120">
        <v>918.01</v>
      </c>
      <c r="Y120">
        <v>2.2210000000000001</v>
      </c>
      <c r="Z120">
        <v>12.177</v>
      </c>
      <c r="AA120">
        <v>137.86719400000001</v>
      </c>
      <c r="AB120">
        <v>1.503304</v>
      </c>
      <c r="AC120">
        <v>51.623024999999998</v>
      </c>
      <c r="AD120" s="1">
        <v>316</v>
      </c>
      <c r="AE120">
        <v>1</v>
      </c>
      <c r="AF120">
        <v>342</v>
      </c>
      <c r="AG120">
        <v>70</v>
      </c>
      <c r="AH120">
        <v>14.787941</v>
      </c>
      <c r="AI120">
        <v>211.2</v>
      </c>
      <c r="AJ120">
        <v>0</v>
      </c>
      <c r="AK120">
        <v>8</v>
      </c>
      <c r="AL120">
        <v>795</v>
      </c>
      <c r="AM120" t="s">
        <v>466</v>
      </c>
      <c r="AN120" t="s">
        <v>786</v>
      </c>
      <c r="AO120">
        <v>2038.7719999999999</v>
      </c>
      <c r="AR120" t="s">
        <v>116</v>
      </c>
      <c r="AS120" t="s">
        <v>120</v>
      </c>
      <c r="AT120" t="s">
        <v>249</v>
      </c>
      <c r="AU120" t="s">
        <v>465</v>
      </c>
      <c r="AV120" t="s">
        <v>48</v>
      </c>
      <c r="AW120">
        <v>1</v>
      </c>
      <c r="BB120">
        <v>0.85423076923076924</v>
      </c>
      <c r="BC120" t="s">
        <v>68</v>
      </c>
      <c r="BF120" t="s">
        <v>116</v>
      </c>
      <c r="BG120" t="s">
        <v>120</v>
      </c>
      <c r="BH120" t="s">
        <v>465</v>
      </c>
      <c r="BI120">
        <v>8219</v>
      </c>
      <c r="BJ120">
        <v>1</v>
      </c>
      <c r="BK120" t="s">
        <v>249</v>
      </c>
      <c r="BL120" t="s">
        <v>174</v>
      </c>
      <c r="BM120">
        <v>0.85423076923076924</v>
      </c>
      <c r="BN120" t="s">
        <v>68</v>
      </c>
      <c r="BO120" t="s">
        <v>176</v>
      </c>
      <c r="BP120">
        <v>2038.7719999999999</v>
      </c>
    </row>
    <row r="121" spans="1:68" ht="16.5" x14ac:dyDescent="0.25">
      <c r="A121" s="125" t="str">
        <f t="shared" si="53"/>
        <v>선진여객</v>
      </c>
      <c r="B121" s="126" t="str">
        <f t="shared" si="52"/>
        <v>임상필</v>
      </c>
      <c r="C121" s="127" t="str">
        <f t="shared" si="54"/>
        <v>B</v>
      </c>
      <c r="D121" s="128">
        <f t="shared" si="55"/>
        <v>0.94320000000000004</v>
      </c>
      <c r="E121" s="129">
        <f t="shared" si="56"/>
        <v>5278</v>
      </c>
      <c r="F121" s="130" t="str">
        <f t="shared" si="57"/>
        <v>80</v>
      </c>
      <c r="G121" s="131" t="str">
        <f t="shared" si="58"/>
        <v>78바1139</v>
      </c>
      <c r="H121" s="132">
        <f t="shared" si="59"/>
        <v>1</v>
      </c>
      <c r="I121" s="133">
        <f t="shared" si="60"/>
        <v>2293.1799999999998</v>
      </c>
      <c r="J121" s="134">
        <f t="shared" si="61"/>
        <v>5.3735923550988522E-3</v>
      </c>
      <c r="K121" s="134">
        <f t="shared" si="62"/>
        <v>0.35880242408046137</v>
      </c>
      <c r="L121" s="134">
        <f t="shared" si="63"/>
        <v>0.25030743334583416</v>
      </c>
      <c r="M121" s="135">
        <f t="shared" si="64"/>
        <v>11.214</v>
      </c>
      <c r="N121" s="136">
        <f t="shared" si="65"/>
        <v>0.1308227003549656</v>
      </c>
      <c r="O121" s="136">
        <f t="shared" si="66"/>
        <v>6.2358820502533607</v>
      </c>
      <c r="P121" s="218">
        <f t="shared" si="67"/>
        <v>0</v>
      </c>
      <c r="Q121" s="219">
        <f t="shared" si="68"/>
        <v>3</v>
      </c>
      <c r="R121" s="219">
        <f t="shared" si="69"/>
        <v>143</v>
      </c>
      <c r="T121">
        <v>516</v>
      </c>
      <c r="U121">
        <v>5278</v>
      </c>
      <c r="V121" t="s">
        <v>467</v>
      </c>
      <c r="W121">
        <v>2293.1799999999998</v>
      </c>
      <c r="X121">
        <v>972.63300000000004</v>
      </c>
      <c r="Y121">
        <v>2.3580000000000001</v>
      </c>
      <c r="Z121">
        <v>11.214</v>
      </c>
      <c r="AA121">
        <v>148.66107199999999</v>
      </c>
      <c r="AB121">
        <v>0.798844</v>
      </c>
      <c r="AC121">
        <v>53.339953000000001</v>
      </c>
      <c r="AD121" s="1">
        <v>574</v>
      </c>
      <c r="AE121">
        <v>3</v>
      </c>
      <c r="AF121">
        <v>143</v>
      </c>
      <c r="AG121">
        <v>70</v>
      </c>
      <c r="AH121">
        <v>15.425558000000001</v>
      </c>
      <c r="AI121">
        <v>14.8</v>
      </c>
      <c r="AJ121">
        <v>0</v>
      </c>
      <c r="AK121">
        <v>0</v>
      </c>
      <c r="AL121">
        <v>0</v>
      </c>
      <c r="AM121" t="s">
        <v>468</v>
      </c>
      <c r="AN121" t="s">
        <v>787</v>
      </c>
      <c r="AO121">
        <v>2293.1799999999998</v>
      </c>
      <c r="AR121" t="s">
        <v>116</v>
      </c>
      <c r="AS121" t="s">
        <v>120</v>
      </c>
      <c r="AT121" t="s">
        <v>231</v>
      </c>
      <c r="AU121" t="s">
        <v>467</v>
      </c>
      <c r="AV121" t="s">
        <v>48</v>
      </c>
      <c r="AW121">
        <v>1</v>
      </c>
      <c r="BB121">
        <v>0.94320000000000004</v>
      </c>
      <c r="BC121" t="s">
        <v>67</v>
      </c>
      <c r="BF121" t="s">
        <v>116</v>
      </c>
      <c r="BG121" t="s">
        <v>120</v>
      </c>
      <c r="BH121" t="s">
        <v>467</v>
      </c>
      <c r="BI121">
        <v>5278</v>
      </c>
      <c r="BJ121">
        <v>1</v>
      </c>
      <c r="BK121" t="s">
        <v>231</v>
      </c>
      <c r="BL121" t="s">
        <v>174</v>
      </c>
      <c r="BM121">
        <v>0.94320000000000004</v>
      </c>
      <c r="BN121" t="s">
        <v>67</v>
      </c>
      <c r="BO121" t="s">
        <v>175</v>
      </c>
      <c r="BP121">
        <v>2293.1799999999998</v>
      </c>
    </row>
    <row r="122" spans="1:68" ht="16.5" x14ac:dyDescent="0.25">
      <c r="A122" s="108" t="str">
        <f t="shared" si="53"/>
        <v>선진여객</v>
      </c>
      <c r="B122" s="109" t="str">
        <f t="shared" si="52"/>
        <v>임정성</v>
      </c>
      <c r="C122" s="110" t="str">
        <f t="shared" si="54"/>
        <v>F</v>
      </c>
      <c r="D122" s="111">
        <f t="shared" si="55"/>
        <v>0.73438702087096508</v>
      </c>
      <c r="E122" s="112">
        <f t="shared" si="56"/>
        <v>1710</v>
      </c>
      <c r="F122" s="113" t="str">
        <f t="shared" si="57"/>
        <v>87</v>
      </c>
      <c r="G122" s="114" t="str">
        <f t="shared" si="58"/>
        <v>78바1188</v>
      </c>
      <c r="H122" s="115">
        <f t="shared" si="59"/>
        <v>3</v>
      </c>
      <c r="I122" s="116">
        <f t="shared" si="60"/>
        <v>1321.4690000000001</v>
      </c>
      <c r="J122" s="117">
        <f t="shared" si="61"/>
        <v>1.6134869256593461E-2</v>
      </c>
      <c r="K122" s="117">
        <f t="shared" si="62"/>
        <v>0.38523411970903571</v>
      </c>
      <c r="L122" s="117">
        <f t="shared" si="63"/>
        <v>0.15891405700776937</v>
      </c>
      <c r="M122" s="118">
        <f t="shared" si="64"/>
        <v>20.021999999999998</v>
      </c>
      <c r="N122" s="119">
        <f t="shared" si="65"/>
        <v>7.4028450614140026E-2</v>
      </c>
      <c r="O122" s="119">
        <f t="shared" si="66"/>
        <v>25.169673208807605</v>
      </c>
      <c r="P122" s="220">
        <f t="shared" si="67"/>
        <v>11</v>
      </c>
      <c r="Q122" s="221">
        <f t="shared" si="68"/>
        <v>1</v>
      </c>
      <c r="R122" s="221">
        <f t="shared" si="69"/>
        <v>340</v>
      </c>
      <c r="T122">
        <v>516</v>
      </c>
      <c r="U122">
        <v>1710</v>
      </c>
      <c r="V122" t="s">
        <v>469</v>
      </c>
      <c r="W122">
        <v>1350.8320000000001</v>
      </c>
      <c r="X122">
        <v>768.44200000000001</v>
      </c>
      <c r="Y122">
        <v>1.758</v>
      </c>
      <c r="Z122">
        <v>20.021999999999998</v>
      </c>
      <c r="AA122">
        <v>80.156087999999997</v>
      </c>
      <c r="AB122">
        <v>1.2933079999999999</v>
      </c>
      <c r="AC122">
        <v>30.87886</v>
      </c>
      <c r="AD122" s="1">
        <v>210</v>
      </c>
      <c r="AE122">
        <v>1</v>
      </c>
      <c r="AF122">
        <v>340</v>
      </c>
      <c r="AG122">
        <v>86</v>
      </c>
      <c r="AH122">
        <v>16.852519000000001</v>
      </c>
      <c r="AI122">
        <v>1777</v>
      </c>
      <c r="AJ122">
        <v>13.6</v>
      </c>
      <c r="AK122">
        <v>11</v>
      </c>
      <c r="AL122">
        <v>1543</v>
      </c>
      <c r="AM122" t="s">
        <v>470</v>
      </c>
      <c r="AN122" t="s">
        <v>788</v>
      </c>
      <c r="AO122">
        <v>1205.5820000000001</v>
      </c>
      <c r="AR122" t="s">
        <v>116</v>
      </c>
      <c r="AS122" t="s">
        <v>121</v>
      </c>
      <c r="AT122" t="s">
        <v>273</v>
      </c>
      <c r="AU122" t="s">
        <v>469</v>
      </c>
      <c r="AV122" t="s">
        <v>48</v>
      </c>
      <c r="AW122">
        <v>3</v>
      </c>
      <c r="BB122">
        <v>0.73438702087096508</v>
      </c>
      <c r="BC122" t="s">
        <v>69</v>
      </c>
      <c r="BF122" t="s">
        <v>116</v>
      </c>
      <c r="BG122" t="s">
        <v>121</v>
      </c>
      <c r="BH122" t="s">
        <v>469</v>
      </c>
      <c r="BI122">
        <v>1710</v>
      </c>
      <c r="BJ122">
        <v>3</v>
      </c>
      <c r="BK122" t="s">
        <v>273</v>
      </c>
      <c r="BL122" t="s">
        <v>261</v>
      </c>
      <c r="BM122">
        <v>0.73438702087096508</v>
      </c>
      <c r="BN122" t="s">
        <v>69</v>
      </c>
      <c r="BO122" t="s">
        <v>186</v>
      </c>
      <c r="BP122">
        <v>1321.4690000000001</v>
      </c>
    </row>
    <row r="123" spans="1:68" ht="16.5" x14ac:dyDescent="0.25">
      <c r="A123" s="125" t="str">
        <f t="shared" si="53"/>
        <v>선진여객</v>
      </c>
      <c r="B123" s="126" t="str">
        <f t="shared" si="52"/>
        <v>임정환</v>
      </c>
      <c r="C123" s="127" t="str">
        <f t="shared" si="54"/>
        <v>F</v>
      </c>
      <c r="D123" s="128">
        <f t="shared" si="55"/>
        <v>0.72916666666666674</v>
      </c>
      <c r="E123" s="129">
        <f t="shared" si="56"/>
        <v>2151</v>
      </c>
      <c r="F123" s="130" t="str">
        <f t="shared" si="57"/>
        <v>87</v>
      </c>
      <c r="G123" s="131" t="str">
        <f t="shared" si="58"/>
        <v>78바1156</v>
      </c>
      <c r="H123" s="132">
        <f t="shared" si="59"/>
        <v>1</v>
      </c>
      <c r="I123" s="133">
        <f t="shared" si="60"/>
        <v>2051.3780000000002</v>
      </c>
      <c r="J123" s="134">
        <f t="shared" si="61"/>
        <v>1.5046388861354374E-2</v>
      </c>
      <c r="K123" s="134">
        <f t="shared" si="62"/>
        <v>0.37671657179612389</v>
      </c>
      <c r="L123" s="134">
        <f t="shared" si="63"/>
        <v>0.19889069688765307</v>
      </c>
      <c r="M123" s="135">
        <f t="shared" si="64"/>
        <v>15.731999999999999</v>
      </c>
      <c r="N123" s="136">
        <f t="shared" si="65"/>
        <v>0</v>
      </c>
      <c r="O123" s="136">
        <f t="shared" si="66"/>
        <v>60.203433984375373</v>
      </c>
      <c r="P123" s="218">
        <f t="shared" si="67"/>
        <v>5</v>
      </c>
      <c r="Q123" s="219">
        <f t="shared" si="68"/>
        <v>0</v>
      </c>
      <c r="R123" s="219">
        <f t="shared" si="69"/>
        <v>1235</v>
      </c>
      <c r="T123">
        <v>516</v>
      </c>
      <c r="U123">
        <v>2151</v>
      </c>
      <c r="V123" t="s">
        <v>471</v>
      </c>
      <c r="W123">
        <v>2051.3780000000002</v>
      </c>
      <c r="X123">
        <v>1172.366</v>
      </c>
      <c r="Y123">
        <v>1.75</v>
      </c>
      <c r="Z123">
        <v>15.731999999999999</v>
      </c>
      <c r="AA123">
        <v>129.726077</v>
      </c>
      <c r="AB123">
        <v>1.9519089999999999</v>
      </c>
      <c r="AC123">
        <v>48.869962999999998</v>
      </c>
      <c r="AD123" s="1">
        <v>408</v>
      </c>
      <c r="AE123">
        <v>0</v>
      </c>
      <c r="AF123">
        <v>1235</v>
      </c>
      <c r="AG123">
        <v>85</v>
      </c>
      <c r="AH123">
        <v>15.81315</v>
      </c>
      <c r="AI123">
        <v>2670.9</v>
      </c>
      <c r="AJ123">
        <v>0</v>
      </c>
      <c r="AK123">
        <v>5</v>
      </c>
      <c r="AL123">
        <v>182</v>
      </c>
      <c r="AM123" t="s">
        <v>472</v>
      </c>
      <c r="AN123" t="s">
        <v>789</v>
      </c>
      <c r="AO123">
        <v>2051.3780000000002</v>
      </c>
      <c r="AR123" t="s">
        <v>116</v>
      </c>
      <c r="AS123" t="s">
        <v>121</v>
      </c>
      <c r="AT123" t="s">
        <v>264</v>
      </c>
      <c r="AU123" t="s">
        <v>471</v>
      </c>
      <c r="AV123" t="s">
        <v>48</v>
      </c>
      <c r="AW123">
        <v>1</v>
      </c>
      <c r="BB123">
        <v>0.72916666666666674</v>
      </c>
      <c r="BC123" t="s">
        <v>69</v>
      </c>
      <c r="BF123" t="s">
        <v>116</v>
      </c>
      <c r="BG123" t="s">
        <v>121</v>
      </c>
      <c r="BH123" t="s">
        <v>471</v>
      </c>
      <c r="BI123">
        <v>2151</v>
      </c>
      <c r="BJ123">
        <v>1</v>
      </c>
      <c r="BK123" t="s">
        <v>264</v>
      </c>
      <c r="BL123" t="s">
        <v>174</v>
      </c>
      <c r="BM123">
        <v>0.72916666666666674</v>
      </c>
      <c r="BN123" t="s">
        <v>69</v>
      </c>
      <c r="BO123" t="s">
        <v>186</v>
      </c>
      <c r="BP123">
        <v>2051.3780000000002</v>
      </c>
    </row>
    <row r="124" spans="1:68" ht="16.5" x14ac:dyDescent="0.25">
      <c r="A124" s="108" t="str">
        <f t="shared" si="53"/>
        <v>선진여객</v>
      </c>
      <c r="B124" s="109" t="str">
        <f t="shared" si="52"/>
        <v>임현영</v>
      </c>
      <c r="C124" s="110" t="str">
        <f t="shared" si="54"/>
        <v>C</v>
      </c>
      <c r="D124" s="111">
        <f t="shared" si="55"/>
        <v>0.86534780544303436</v>
      </c>
      <c r="E124" s="112">
        <f t="shared" si="56"/>
        <v>4122</v>
      </c>
      <c r="F124" s="113" t="str">
        <f t="shared" si="57"/>
        <v>87</v>
      </c>
      <c r="G124" s="114" t="str">
        <f t="shared" si="58"/>
        <v>78바1155</v>
      </c>
      <c r="H124" s="115">
        <f t="shared" si="59"/>
        <v>2</v>
      </c>
      <c r="I124" s="116">
        <f t="shared" si="60"/>
        <v>2374.0660000000003</v>
      </c>
      <c r="J124" s="117">
        <f t="shared" si="61"/>
        <v>1.0124894563363919E-2</v>
      </c>
      <c r="K124" s="117">
        <f t="shared" si="62"/>
        <v>0.38929560625128506</v>
      </c>
      <c r="L124" s="117">
        <f t="shared" si="63"/>
        <v>0.22240325247908016</v>
      </c>
      <c r="M124" s="118">
        <f t="shared" si="64"/>
        <v>14.824</v>
      </c>
      <c r="N124" s="119">
        <f t="shared" si="65"/>
        <v>0</v>
      </c>
      <c r="O124" s="119">
        <f t="shared" si="66"/>
        <v>8.3401219679655085</v>
      </c>
      <c r="P124" s="220">
        <f t="shared" si="67"/>
        <v>24</v>
      </c>
      <c r="Q124" s="221">
        <f t="shared" si="68"/>
        <v>0</v>
      </c>
      <c r="R124" s="221">
        <f t="shared" si="69"/>
        <v>198</v>
      </c>
      <c r="T124">
        <v>516</v>
      </c>
      <c r="U124">
        <v>4122</v>
      </c>
      <c r="V124" t="s">
        <v>473</v>
      </c>
      <c r="W124">
        <v>2374.0659999999998</v>
      </c>
      <c r="X124">
        <v>1067.9739999999999</v>
      </c>
      <c r="Y124">
        <v>2.2229999999999999</v>
      </c>
      <c r="Z124">
        <v>14.824</v>
      </c>
      <c r="AA124">
        <v>156.84301600000001</v>
      </c>
      <c r="AB124">
        <v>1.5880190000000001</v>
      </c>
      <c r="AC124">
        <v>61.058297000000003</v>
      </c>
      <c r="AD124" s="1">
        <v>528</v>
      </c>
      <c r="AE124">
        <v>0</v>
      </c>
      <c r="AF124">
        <v>198</v>
      </c>
      <c r="AG124">
        <v>80</v>
      </c>
      <c r="AH124">
        <v>15.136574</v>
      </c>
      <c r="AI124">
        <v>1953.3</v>
      </c>
      <c r="AJ124">
        <v>0</v>
      </c>
      <c r="AK124">
        <v>24</v>
      </c>
      <c r="AL124">
        <v>2277</v>
      </c>
      <c r="AM124" t="s">
        <v>474</v>
      </c>
      <c r="AN124" t="s">
        <v>790</v>
      </c>
      <c r="AO124">
        <v>2143.2640000000001</v>
      </c>
      <c r="AR124" t="s">
        <v>116</v>
      </c>
      <c r="AS124" t="s">
        <v>121</v>
      </c>
      <c r="AT124" t="s">
        <v>262</v>
      </c>
      <c r="AU124" t="s">
        <v>473</v>
      </c>
      <c r="AV124" t="s">
        <v>48</v>
      </c>
      <c r="AW124">
        <v>2</v>
      </c>
      <c r="BB124">
        <v>0.86534780544303436</v>
      </c>
      <c r="BC124" t="s">
        <v>68</v>
      </c>
      <c r="BF124" t="s">
        <v>116</v>
      </c>
      <c r="BG124" t="s">
        <v>121</v>
      </c>
      <c r="BH124" t="s">
        <v>473</v>
      </c>
      <c r="BI124">
        <v>4122</v>
      </c>
      <c r="BJ124">
        <v>2</v>
      </c>
      <c r="BK124" t="s">
        <v>262</v>
      </c>
      <c r="BL124" t="s">
        <v>260</v>
      </c>
      <c r="BM124">
        <v>0.86534780544303436</v>
      </c>
      <c r="BN124" t="s">
        <v>68</v>
      </c>
      <c r="BO124" t="s">
        <v>176</v>
      </c>
      <c r="BP124">
        <v>2374.0660000000003</v>
      </c>
    </row>
    <row r="125" spans="1:68" ht="16.5" x14ac:dyDescent="0.25">
      <c r="A125" s="125" t="str">
        <f t="shared" si="53"/>
        <v>선진여객</v>
      </c>
      <c r="B125" s="126" t="str">
        <f t="shared" si="52"/>
        <v>장인규</v>
      </c>
      <c r="C125" s="127" t="str">
        <f t="shared" si="54"/>
        <v>F</v>
      </c>
      <c r="D125" s="128">
        <f t="shared" si="55"/>
        <v>0.75250000000000006</v>
      </c>
      <c r="E125" s="129">
        <f t="shared" si="56"/>
        <v>7229</v>
      </c>
      <c r="F125" s="130" t="str">
        <f t="shared" si="57"/>
        <v>87</v>
      </c>
      <c r="G125" s="131" t="str">
        <f t="shared" si="58"/>
        <v>78바1183</v>
      </c>
      <c r="H125" s="132">
        <f t="shared" si="59"/>
        <v>1</v>
      </c>
      <c r="I125" s="133">
        <f t="shared" si="60"/>
        <v>1926.001</v>
      </c>
      <c r="J125" s="134">
        <f t="shared" si="61"/>
        <v>1.3387410687338543E-2</v>
      </c>
      <c r="K125" s="134">
        <f t="shared" si="62"/>
        <v>0.38807901575140313</v>
      </c>
      <c r="L125" s="134">
        <f t="shared" si="63"/>
        <v>0.11993763243113581</v>
      </c>
      <c r="M125" s="135">
        <f t="shared" si="64"/>
        <v>18.635999999999999</v>
      </c>
      <c r="N125" s="136">
        <f t="shared" si="65"/>
        <v>0</v>
      </c>
      <c r="O125" s="136">
        <f t="shared" si="66"/>
        <v>40.861868711386961</v>
      </c>
      <c r="P125" s="218">
        <f t="shared" si="67"/>
        <v>30</v>
      </c>
      <c r="Q125" s="219">
        <f t="shared" si="68"/>
        <v>0</v>
      </c>
      <c r="R125" s="219">
        <f t="shared" si="69"/>
        <v>787</v>
      </c>
      <c r="T125">
        <v>516</v>
      </c>
      <c r="U125">
        <v>7229</v>
      </c>
      <c r="V125" t="s">
        <v>475</v>
      </c>
      <c r="W125">
        <v>1926.001</v>
      </c>
      <c r="X125">
        <v>1066.229</v>
      </c>
      <c r="Y125">
        <v>1.806</v>
      </c>
      <c r="Z125">
        <v>18.635999999999999</v>
      </c>
      <c r="AA125">
        <v>116.733029</v>
      </c>
      <c r="AB125">
        <v>1.5627530000000001</v>
      </c>
      <c r="AC125">
        <v>45.301639000000002</v>
      </c>
      <c r="AD125" s="1">
        <v>231</v>
      </c>
      <c r="AE125">
        <v>0</v>
      </c>
      <c r="AF125">
        <v>787</v>
      </c>
      <c r="AG125">
        <v>87</v>
      </c>
      <c r="AH125">
        <v>16.499193999999999</v>
      </c>
      <c r="AI125">
        <v>2465.5</v>
      </c>
      <c r="AJ125">
        <v>23.9</v>
      </c>
      <c r="AK125">
        <v>30</v>
      </c>
      <c r="AL125">
        <v>4725</v>
      </c>
      <c r="AM125" t="s">
        <v>476</v>
      </c>
      <c r="AN125" t="s">
        <v>791</v>
      </c>
      <c r="AO125">
        <v>1926.001</v>
      </c>
      <c r="AR125" t="s">
        <v>116</v>
      </c>
      <c r="AS125" t="s">
        <v>121</v>
      </c>
      <c r="AT125" t="s">
        <v>268</v>
      </c>
      <c r="AU125" t="s">
        <v>475</v>
      </c>
      <c r="AV125" t="s">
        <v>48</v>
      </c>
      <c r="AW125">
        <v>1</v>
      </c>
      <c r="BB125">
        <v>0.75250000000000006</v>
      </c>
      <c r="BC125" t="s">
        <v>69</v>
      </c>
      <c r="BF125" t="s">
        <v>116</v>
      </c>
      <c r="BG125" t="s">
        <v>121</v>
      </c>
      <c r="BH125" t="s">
        <v>475</v>
      </c>
      <c r="BI125">
        <v>7229</v>
      </c>
      <c r="BJ125">
        <v>1</v>
      </c>
      <c r="BK125" t="s">
        <v>268</v>
      </c>
      <c r="BL125" t="s">
        <v>174</v>
      </c>
      <c r="BM125">
        <v>0.75250000000000006</v>
      </c>
      <c r="BN125" t="s">
        <v>69</v>
      </c>
      <c r="BO125" t="s">
        <v>186</v>
      </c>
      <c r="BP125">
        <v>1926.001</v>
      </c>
    </row>
    <row r="126" spans="1:68" ht="16.5" x14ac:dyDescent="0.25">
      <c r="A126" s="108" t="str">
        <f t="shared" si="53"/>
        <v>선진여객</v>
      </c>
      <c r="B126" s="109" t="str">
        <f t="shared" si="52"/>
        <v>장준연</v>
      </c>
      <c r="C126" s="110" t="str">
        <f t="shared" si="54"/>
        <v>B</v>
      </c>
      <c r="D126" s="111">
        <f t="shared" si="55"/>
        <v>0.93320000000000003</v>
      </c>
      <c r="E126" s="112">
        <f t="shared" si="56"/>
        <v>1021</v>
      </c>
      <c r="F126" s="113" t="str">
        <f t="shared" si="57"/>
        <v>80</v>
      </c>
      <c r="G126" s="114" t="str">
        <f t="shared" si="58"/>
        <v>78바1147</v>
      </c>
      <c r="H126" s="115">
        <f t="shared" si="59"/>
        <v>1</v>
      </c>
      <c r="I126" s="116">
        <f t="shared" si="60"/>
        <v>1329.6469999999999</v>
      </c>
      <c r="J126" s="117">
        <f t="shared" si="61"/>
        <v>7.3197751064527853E-4</v>
      </c>
      <c r="K126" s="117">
        <f t="shared" si="62"/>
        <v>0.28001063330269965</v>
      </c>
      <c r="L126" s="117">
        <f t="shared" si="63"/>
        <v>0.19027606575279005</v>
      </c>
      <c r="M126" s="118">
        <f t="shared" si="64"/>
        <v>10.898</v>
      </c>
      <c r="N126" s="119">
        <f t="shared" si="65"/>
        <v>0</v>
      </c>
      <c r="O126" s="119">
        <f t="shared" si="66"/>
        <v>2.3314458649551346</v>
      </c>
      <c r="P126" s="220">
        <f t="shared" si="67"/>
        <v>3</v>
      </c>
      <c r="Q126" s="221">
        <f t="shared" si="68"/>
        <v>0</v>
      </c>
      <c r="R126" s="221">
        <f t="shared" si="69"/>
        <v>31</v>
      </c>
      <c r="T126">
        <v>516</v>
      </c>
      <c r="U126">
        <v>1021</v>
      </c>
      <c r="V126" t="s">
        <v>477</v>
      </c>
      <c r="W126">
        <v>1329.6469999999999</v>
      </c>
      <c r="X126">
        <v>569.81399999999996</v>
      </c>
      <c r="Y126">
        <v>2.3330000000000002</v>
      </c>
      <c r="Z126">
        <v>10.898</v>
      </c>
      <c r="AA126">
        <v>77.029689000000005</v>
      </c>
      <c r="AB126">
        <v>5.6383999999999997E-2</v>
      </c>
      <c r="AC126">
        <v>21.569132</v>
      </c>
      <c r="AD126" s="1">
        <v>253</v>
      </c>
      <c r="AE126">
        <v>0</v>
      </c>
      <c r="AF126">
        <v>31</v>
      </c>
      <c r="AG126">
        <v>81</v>
      </c>
      <c r="AH126">
        <v>17.261486999999999</v>
      </c>
      <c r="AI126">
        <v>314.89999999999998</v>
      </c>
      <c r="AJ126">
        <v>1.6</v>
      </c>
      <c r="AK126">
        <v>3</v>
      </c>
      <c r="AL126">
        <v>65</v>
      </c>
      <c r="AM126" t="s">
        <v>478</v>
      </c>
      <c r="AN126" t="s">
        <v>792</v>
      </c>
      <c r="AO126">
        <v>1329.6469999999999</v>
      </c>
      <c r="AR126" t="s">
        <v>116</v>
      </c>
      <c r="AS126" t="s">
        <v>120</v>
      </c>
      <c r="AT126" t="s">
        <v>237</v>
      </c>
      <c r="AU126" t="s">
        <v>477</v>
      </c>
      <c r="AV126" t="s">
        <v>48</v>
      </c>
      <c r="AW126">
        <v>1</v>
      </c>
      <c r="BB126">
        <v>0.93320000000000003</v>
      </c>
      <c r="BC126" t="s">
        <v>67</v>
      </c>
      <c r="BF126" t="s">
        <v>116</v>
      </c>
      <c r="BG126" t="s">
        <v>120</v>
      </c>
      <c r="BH126" t="s">
        <v>477</v>
      </c>
      <c r="BI126">
        <v>1021</v>
      </c>
      <c r="BJ126">
        <v>1</v>
      </c>
      <c r="BK126" t="s">
        <v>237</v>
      </c>
      <c r="BL126" t="s">
        <v>174</v>
      </c>
      <c r="BM126">
        <v>0.93320000000000003</v>
      </c>
      <c r="BN126" t="s">
        <v>67</v>
      </c>
      <c r="BO126" t="s">
        <v>175</v>
      </c>
      <c r="BP126">
        <v>1329.6469999999999</v>
      </c>
    </row>
    <row r="127" spans="1:68" ht="16.5" x14ac:dyDescent="0.25">
      <c r="A127" s="125" t="str">
        <f t="shared" si="53"/>
        <v>선진여객</v>
      </c>
      <c r="B127" s="126" t="str">
        <f t="shared" si="52"/>
        <v>장희연</v>
      </c>
      <c r="C127" s="127" t="str">
        <f t="shared" si="54"/>
        <v>F</v>
      </c>
      <c r="D127" s="128">
        <f t="shared" si="55"/>
        <v>0.74541666666666662</v>
      </c>
      <c r="E127" s="129">
        <f t="shared" si="56"/>
        <v>2350</v>
      </c>
      <c r="F127" s="130" t="str">
        <f t="shared" si="57"/>
        <v>87</v>
      </c>
      <c r="G127" s="131" t="str">
        <f t="shared" si="58"/>
        <v>73아1419</v>
      </c>
      <c r="H127" s="132">
        <f t="shared" si="59"/>
        <v>1</v>
      </c>
      <c r="I127" s="133">
        <f t="shared" si="60"/>
        <v>706.80600000000004</v>
      </c>
      <c r="J127" s="134">
        <f t="shared" si="61"/>
        <v>1.9207692114863773E-2</v>
      </c>
      <c r="K127" s="134">
        <f t="shared" si="62"/>
        <v>0.32720125613668621</v>
      </c>
      <c r="L127" s="134">
        <f t="shared" si="63"/>
        <v>0.19100007640003056</v>
      </c>
      <c r="M127" s="135">
        <f t="shared" si="64"/>
        <v>18.768000000000001</v>
      </c>
      <c r="N127" s="136">
        <f t="shared" si="65"/>
        <v>0</v>
      </c>
      <c r="O127" s="136">
        <f t="shared" si="66"/>
        <v>17.685192259262088</v>
      </c>
      <c r="P127" s="218">
        <f t="shared" si="67"/>
        <v>0</v>
      </c>
      <c r="Q127" s="219">
        <f t="shared" si="68"/>
        <v>0</v>
      </c>
      <c r="R127" s="219">
        <f t="shared" si="69"/>
        <v>125</v>
      </c>
      <c r="T127">
        <v>516</v>
      </c>
      <c r="U127">
        <v>2350</v>
      </c>
      <c r="V127" t="s">
        <v>479</v>
      </c>
      <c r="W127">
        <v>706.80600000000004</v>
      </c>
      <c r="X127">
        <v>395.17099999999999</v>
      </c>
      <c r="Y127">
        <v>1.7889999999999999</v>
      </c>
      <c r="Z127">
        <v>18.768000000000001</v>
      </c>
      <c r="AA127">
        <v>35.184705999999998</v>
      </c>
      <c r="AB127">
        <v>0.675817</v>
      </c>
      <c r="AC127">
        <v>11.51248</v>
      </c>
      <c r="AD127" s="1">
        <v>135</v>
      </c>
      <c r="AE127">
        <v>0</v>
      </c>
      <c r="AF127">
        <v>125</v>
      </c>
      <c r="AG127">
        <v>86</v>
      </c>
      <c r="AH127">
        <v>20.088443999999999</v>
      </c>
      <c r="AI127">
        <v>520.6</v>
      </c>
      <c r="AJ127">
        <v>29.9</v>
      </c>
      <c r="AK127">
        <v>0</v>
      </c>
      <c r="AL127">
        <v>0</v>
      </c>
      <c r="AM127" t="s">
        <v>480</v>
      </c>
      <c r="AN127" t="s">
        <v>793</v>
      </c>
      <c r="AO127">
        <v>706.80600000000004</v>
      </c>
      <c r="AR127" t="s">
        <v>116</v>
      </c>
      <c r="AS127" t="s">
        <v>121</v>
      </c>
      <c r="AT127" t="s">
        <v>261</v>
      </c>
      <c r="AU127" t="s">
        <v>479</v>
      </c>
      <c r="AV127" t="s">
        <v>48</v>
      </c>
      <c r="AW127">
        <v>1</v>
      </c>
      <c r="BB127">
        <v>0.74541666666666662</v>
      </c>
      <c r="BC127" t="s">
        <v>69</v>
      </c>
      <c r="BF127" t="s">
        <v>116</v>
      </c>
      <c r="BG127" t="s">
        <v>121</v>
      </c>
      <c r="BH127" t="s">
        <v>479</v>
      </c>
      <c r="BI127">
        <v>2350</v>
      </c>
      <c r="BJ127">
        <v>1</v>
      </c>
      <c r="BK127" t="s">
        <v>261</v>
      </c>
      <c r="BL127" t="s">
        <v>174</v>
      </c>
      <c r="BM127">
        <v>0.74541666666666662</v>
      </c>
      <c r="BN127" t="s">
        <v>69</v>
      </c>
      <c r="BO127" t="s">
        <v>186</v>
      </c>
      <c r="BP127">
        <v>706.80600000000004</v>
      </c>
    </row>
    <row r="128" spans="1:68" ht="16.5" x14ac:dyDescent="0.25">
      <c r="A128" s="108" t="str">
        <f t="shared" si="53"/>
        <v>선진여객</v>
      </c>
      <c r="B128" s="109" t="str">
        <f t="shared" si="52"/>
        <v>전상복</v>
      </c>
      <c r="C128" s="110" t="str">
        <f t="shared" si="54"/>
        <v>F</v>
      </c>
      <c r="D128" s="111">
        <f t="shared" si="55"/>
        <v>0.79448238678823424</v>
      </c>
      <c r="E128" s="112">
        <f t="shared" si="56"/>
        <v>5134</v>
      </c>
      <c r="F128" s="113" t="str">
        <f t="shared" si="57"/>
        <v>87</v>
      </c>
      <c r="G128" s="114" t="str">
        <f t="shared" si="58"/>
        <v>73아1091</v>
      </c>
      <c r="H128" s="115">
        <f t="shared" si="59"/>
        <v>5</v>
      </c>
      <c r="I128" s="116">
        <f t="shared" si="60"/>
        <v>569.95899999999995</v>
      </c>
      <c r="J128" s="117">
        <f t="shared" si="61"/>
        <v>7.9387901518288874E-3</v>
      </c>
      <c r="K128" s="117">
        <f t="shared" si="62"/>
        <v>0.37182725453940957</v>
      </c>
      <c r="L128" s="117">
        <f t="shared" si="63"/>
        <v>0.21405048433308363</v>
      </c>
      <c r="M128" s="118">
        <f t="shared" si="64"/>
        <v>17.802</v>
      </c>
      <c r="N128" s="119">
        <f t="shared" si="65"/>
        <v>0.35090243333292398</v>
      </c>
      <c r="O128" s="119">
        <f t="shared" si="66"/>
        <v>22.106853299974212</v>
      </c>
      <c r="P128" s="220">
        <f t="shared" si="67"/>
        <v>2</v>
      </c>
      <c r="Q128" s="221">
        <f t="shared" si="68"/>
        <v>2</v>
      </c>
      <c r="R128" s="221">
        <f t="shared" si="69"/>
        <v>126</v>
      </c>
      <c r="T128">
        <v>516</v>
      </c>
      <c r="U128">
        <v>5134</v>
      </c>
      <c r="V128" t="s">
        <v>619</v>
      </c>
      <c r="W128">
        <v>569.95899999999995</v>
      </c>
      <c r="X128">
        <v>318.37299999999999</v>
      </c>
      <c r="Y128">
        <v>1.79</v>
      </c>
      <c r="Z128">
        <v>17.802</v>
      </c>
      <c r="AA128">
        <v>34.288600000000002</v>
      </c>
      <c r="AB128">
        <v>0.27221000000000001</v>
      </c>
      <c r="AC128">
        <v>12.749435999999999</v>
      </c>
      <c r="AD128" s="1">
        <v>122</v>
      </c>
      <c r="AE128">
        <v>2</v>
      </c>
      <c r="AF128">
        <v>126</v>
      </c>
      <c r="AG128">
        <v>87</v>
      </c>
      <c r="AH128">
        <v>16.622405000000001</v>
      </c>
      <c r="AI128">
        <v>336.7</v>
      </c>
      <c r="AJ128">
        <v>1.4</v>
      </c>
      <c r="AK128">
        <v>2</v>
      </c>
      <c r="AL128">
        <v>171</v>
      </c>
      <c r="AM128" t="s">
        <v>794</v>
      </c>
      <c r="AN128" t="s">
        <v>795</v>
      </c>
      <c r="AO128">
        <v>243.60499999999999</v>
      </c>
      <c r="AR128" t="s">
        <v>116</v>
      </c>
      <c r="AS128" t="s">
        <v>121</v>
      </c>
      <c r="AT128" t="s">
        <v>256</v>
      </c>
      <c r="AU128" t="s">
        <v>619</v>
      </c>
      <c r="AV128" t="s">
        <v>48</v>
      </c>
      <c r="AW128">
        <v>5</v>
      </c>
      <c r="BB128">
        <v>0.79448238678823424</v>
      </c>
      <c r="BC128" t="s">
        <v>69</v>
      </c>
      <c r="BF128" t="s">
        <v>116</v>
      </c>
      <c r="BG128" t="s">
        <v>121</v>
      </c>
      <c r="BH128" t="s">
        <v>619</v>
      </c>
      <c r="BI128">
        <v>5134</v>
      </c>
      <c r="BJ128">
        <v>5</v>
      </c>
      <c r="BK128" t="s">
        <v>256</v>
      </c>
      <c r="BL128" t="s">
        <v>268</v>
      </c>
      <c r="BM128">
        <v>0.79448238678823424</v>
      </c>
      <c r="BN128" t="s">
        <v>69</v>
      </c>
      <c r="BO128" t="s">
        <v>186</v>
      </c>
      <c r="BP128">
        <v>569.95899999999995</v>
      </c>
    </row>
    <row r="129" spans="1:68" ht="16.5" x14ac:dyDescent="0.25">
      <c r="A129" s="125" t="str">
        <f t="shared" si="53"/>
        <v>선진여객</v>
      </c>
      <c r="B129" s="126" t="str">
        <f t="shared" si="52"/>
        <v>전상윤</v>
      </c>
      <c r="C129" s="127" t="str">
        <f t="shared" si="54"/>
        <v>F</v>
      </c>
      <c r="D129" s="128">
        <f t="shared" si="55"/>
        <v>0.78060326995066531</v>
      </c>
      <c r="E129" s="129">
        <f t="shared" si="56"/>
        <v>323</v>
      </c>
      <c r="F129" s="130" t="str">
        <f t="shared" si="57"/>
        <v>72</v>
      </c>
      <c r="G129" s="131" t="str">
        <f t="shared" si="58"/>
        <v>78바1172</v>
      </c>
      <c r="H129" s="132">
        <f t="shared" si="59"/>
        <v>5</v>
      </c>
      <c r="I129" s="133">
        <f t="shared" si="60"/>
        <v>853.87699999999995</v>
      </c>
      <c r="J129" s="134">
        <f t="shared" si="61"/>
        <v>2.5793802012972437E-2</v>
      </c>
      <c r="K129" s="134">
        <f t="shared" si="62"/>
        <v>0.31615671356457858</v>
      </c>
      <c r="L129" s="134">
        <f t="shared" si="63"/>
        <v>0.272873025037564</v>
      </c>
      <c r="M129" s="135">
        <f t="shared" si="64"/>
        <v>14.938000000000001</v>
      </c>
      <c r="N129" s="136">
        <f t="shared" si="65"/>
        <v>0</v>
      </c>
      <c r="O129" s="136">
        <f t="shared" si="66"/>
        <v>16.461716430696733</v>
      </c>
      <c r="P129" s="218">
        <f t="shared" si="67"/>
        <v>1</v>
      </c>
      <c r="Q129" s="219">
        <f t="shared" si="68"/>
        <v>0</v>
      </c>
      <c r="R129" s="219">
        <f t="shared" si="69"/>
        <v>147</v>
      </c>
      <c r="T129">
        <v>516</v>
      </c>
      <c r="U129">
        <v>323</v>
      </c>
      <c r="V129" t="s">
        <v>481</v>
      </c>
      <c r="W129">
        <v>892.98099999999999</v>
      </c>
      <c r="X129">
        <v>482.87900000000002</v>
      </c>
      <c r="Y129">
        <v>1.849</v>
      </c>
      <c r="Z129">
        <v>14.938000000000001</v>
      </c>
      <c r="AA129">
        <v>47.103873999999998</v>
      </c>
      <c r="AB129">
        <v>1.214988</v>
      </c>
      <c r="AC129">
        <v>14.892206</v>
      </c>
      <c r="AD129" s="1">
        <v>233</v>
      </c>
      <c r="AE129">
        <v>0</v>
      </c>
      <c r="AF129">
        <v>147</v>
      </c>
      <c r="AG129">
        <v>78</v>
      </c>
      <c r="AH129">
        <v>18.957697</v>
      </c>
      <c r="AI129">
        <v>698</v>
      </c>
      <c r="AJ129">
        <v>0</v>
      </c>
      <c r="AK129">
        <v>1</v>
      </c>
      <c r="AL129">
        <v>175</v>
      </c>
      <c r="AM129" t="s">
        <v>482</v>
      </c>
      <c r="AN129" t="s">
        <v>796</v>
      </c>
      <c r="AO129">
        <v>252.63499999999999</v>
      </c>
      <c r="AR129" t="s">
        <v>116</v>
      </c>
      <c r="AS129" t="s">
        <v>119</v>
      </c>
      <c r="AT129" t="s">
        <v>617</v>
      </c>
      <c r="AU129" t="s">
        <v>481</v>
      </c>
      <c r="AV129" t="s">
        <v>48</v>
      </c>
      <c r="AW129">
        <v>5</v>
      </c>
      <c r="BB129">
        <v>0.78060326995066531</v>
      </c>
      <c r="BC129" t="s">
        <v>69</v>
      </c>
      <c r="BF129" t="s">
        <v>116</v>
      </c>
      <c r="BG129" t="s">
        <v>119</v>
      </c>
      <c r="BH129" t="s">
        <v>481</v>
      </c>
      <c r="BI129">
        <v>323</v>
      </c>
      <c r="BJ129">
        <v>5</v>
      </c>
      <c r="BK129" t="s">
        <v>617</v>
      </c>
      <c r="BL129" t="s">
        <v>225</v>
      </c>
      <c r="BM129">
        <v>0.78060326995066531</v>
      </c>
      <c r="BN129" t="s">
        <v>69</v>
      </c>
      <c r="BO129" t="s">
        <v>186</v>
      </c>
      <c r="BP129">
        <v>853.87699999999995</v>
      </c>
    </row>
    <row r="130" spans="1:68" ht="16.5" x14ac:dyDescent="0.25">
      <c r="A130" s="108" t="str">
        <f t="shared" si="53"/>
        <v>선진여객</v>
      </c>
      <c r="B130" s="109" t="str">
        <f t="shared" si="52"/>
        <v>전세영</v>
      </c>
      <c r="C130" s="110" t="str">
        <f t="shared" si="54"/>
        <v>F</v>
      </c>
      <c r="D130" s="111">
        <f t="shared" si="55"/>
        <v>0.78076923076923066</v>
      </c>
      <c r="E130" s="112">
        <f t="shared" si="56"/>
        <v>7297</v>
      </c>
      <c r="F130" s="113" t="str">
        <f t="shared" si="57"/>
        <v>80</v>
      </c>
      <c r="G130" s="114" t="str">
        <f t="shared" si="58"/>
        <v>78바1149</v>
      </c>
      <c r="H130" s="115">
        <f t="shared" si="59"/>
        <v>1</v>
      </c>
      <c r="I130" s="116">
        <f t="shared" si="60"/>
        <v>2181.337</v>
      </c>
      <c r="J130" s="117">
        <f t="shared" si="61"/>
        <v>6.355488518510961E-3</v>
      </c>
      <c r="K130" s="117">
        <f t="shared" si="62"/>
        <v>0.3533064382942665</v>
      </c>
      <c r="L130" s="117">
        <f t="shared" si="63"/>
        <v>0.11277487155813155</v>
      </c>
      <c r="M130" s="118">
        <f t="shared" si="64"/>
        <v>13.018000000000001</v>
      </c>
      <c r="N130" s="119">
        <f t="shared" si="65"/>
        <v>0.18337377489127082</v>
      </c>
      <c r="O130" s="119">
        <f t="shared" si="66"/>
        <v>11.36917404325879</v>
      </c>
      <c r="P130" s="220">
        <f t="shared" si="67"/>
        <v>0</v>
      </c>
      <c r="Q130" s="221">
        <f t="shared" si="68"/>
        <v>4</v>
      </c>
      <c r="R130" s="221">
        <f t="shared" si="69"/>
        <v>248</v>
      </c>
      <c r="T130">
        <v>516</v>
      </c>
      <c r="U130">
        <v>7297</v>
      </c>
      <c r="V130" t="s">
        <v>483</v>
      </c>
      <c r="W130">
        <v>2181.337</v>
      </c>
      <c r="X130">
        <v>1074.463</v>
      </c>
      <c r="Y130">
        <v>2.0299999999999998</v>
      </c>
      <c r="Z130">
        <v>13.018000000000001</v>
      </c>
      <c r="AA130">
        <v>143.35357500000001</v>
      </c>
      <c r="AB130">
        <v>0.91108199999999995</v>
      </c>
      <c r="AC130">
        <v>50.647741000000003</v>
      </c>
      <c r="AD130" s="1">
        <v>246</v>
      </c>
      <c r="AE130">
        <v>4</v>
      </c>
      <c r="AF130">
        <v>248</v>
      </c>
      <c r="AG130">
        <v>85</v>
      </c>
      <c r="AH130">
        <v>15.216481</v>
      </c>
      <c r="AI130">
        <v>93.9</v>
      </c>
      <c r="AJ130">
        <v>3.1</v>
      </c>
      <c r="AK130">
        <v>0</v>
      </c>
      <c r="AL130">
        <v>0</v>
      </c>
      <c r="AM130" t="s">
        <v>484</v>
      </c>
      <c r="AN130" t="s">
        <v>797</v>
      </c>
      <c r="AO130">
        <v>2181.337</v>
      </c>
      <c r="AR130" t="s">
        <v>116</v>
      </c>
      <c r="AS130" t="s">
        <v>120</v>
      </c>
      <c r="AT130" t="s">
        <v>239</v>
      </c>
      <c r="AU130" t="s">
        <v>483</v>
      </c>
      <c r="AV130" t="s">
        <v>48</v>
      </c>
      <c r="AW130">
        <v>1</v>
      </c>
      <c r="BB130">
        <v>0.78076923076923066</v>
      </c>
      <c r="BC130" t="s">
        <v>69</v>
      </c>
      <c r="BF130" t="s">
        <v>116</v>
      </c>
      <c r="BG130" t="s">
        <v>120</v>
      </c>
      <c r="BH130" t="s">
        <v>483</v>
      </c>
      <c r="BI130">
        <v>7297</v>
      </c>
      <c r="BJ130">
        <v>1</v>
      </c>
      <c r="BK130" t="s">
        <v>239</v>
      </c>
      <c r="BL130" t="s">
        <v>174</v>
      </c>
      <c r="BM130">
        <v>0.78076923076923066</v>
      </c>
      <c r="BN130" t="s">
        <v>69</v>
      </c>
      <c r="BO130" t="s">
        <v>186</v>
      </c>
      <c r="BP130">
        <v>2181.337</v>
      </c>
    </row>
    <row r="131" spans="1:68" ht="16.5" x14ac:dyDescent="0.25">
      <c r="A131" s="125" t="str">
        <f t="shared" si="53"/>
        <v>선진여객</v>
      </c>
      <c r="B131" s="126" t="str">
        <f t="shared" si="52"/>
        <v>전영기</v>
      </c>
      <c r="C131" s="127" t="str">
        <f t="shared" si="54"/>
        <v>C</v>
      </c>
      <c r="D131" s="128">
        <f t="shared" si="55"/>
        <v>0.88849999999999996</v>
      </c>
      <c r="E131" s="129">
        <f t="shared" si="56"/>
        <v>3478</v>
      </c>
      <c r="F131" s="130" t="str">
        <f t="shared" si="57"/>
        <v>72</v>
      </c>
      <c r="G131" s="131" t="str">
        <f t="shared" si="58"/>
        <v>73아1088</v>
      </c>
      <c r="H131" s="132">
        <f t="shared" si="59"/>
        <v>1</v>
      </c>
      <c r="I131" s="133">
        <f t="shared" si="60"/>
        <v>2459.527</v>
      </c>
      <c r="J131" s="134">
        <f t="shared" si="61"/>
        <v>7.0006130931664131E-3</v>
      </c>
      <c r="K131" s="134">
        <f t="shared" si="62"/>
        <v>0.31401387218537979</v>
      </c>
      <c r="L131" s="134">
        <f t="shared" si="63"/>
        <v>0.18296200854879821</v>
      </c>
      <c r="M131" s="135">
        <f t="shared" si="64"/>
        <v>14.547000000000001</v>
      </c>
      <c r="N131" s="136">
        <f t="shared" si="65"/>
        <v>0</v>
      </c>
      <c r="O131" s="136">
        <f t="shared" si="66"/>
        <v>6.3020247389030493</v>
      </c>
      <c r="P131" s="218">
        <f t="shared" si="67"/>
        <v>1</v>
      </c>
      <c r="Q131" s="219">
        <f t="shared" si="68"/>
        <v>0</v>
      </c>
      <c r="R131" s="219">
        <f t="shared" si="69"/>
        <v>155</v>
      </c>
      <c r="T131">
        <v>516</v>
      </c>
      <c r="U131">
        <v>3478</v>
      </c>
      <c r="V131" t="s">
        <v>485</v>
      </c>
      <c r="W131">
        <v>2459.527</v>
      </c>
      <c r="X131">
        <v>1384.261</v>
      </c>
      <c r="Y131">
        <v>1.7769999999999999</v>
      </c>
      <c r="Z131">
        <v>14.547000000000001</v>
      </c>
      <c r="AA131">
        <v>130.57884899999999</v>
      </c>
      <c r="AB131">
        <v>0.91413199999999994</v>
      </c>
      <c r="AC131">
        <v>41.003570000000003</v>
      </c>
      <c r="AD131" s="1">
        <v>450</v>
      </c>
      <c r="AE131">
        <v>0</v>
      </c>
      <c r="AF131">
        <v>155</v>
      </c>
      <c r="AG131">
        <v>76</v>
      </c>
      <c r="AH131">
        <v>18.835569</v>
      </c>
      <c r="AI131">
        <v>1220.0999999999999</v>
      </c>
      <c r="AJ131">
        <v>0</v>
      </c>
      <c r="AK131">
        <v>1</v>
      </c>
      <c r="AL131">
        <v>350</v>
      </c>
      <c r="AM131" t="s">
        <v>486</v>
      </c>
      <c r="AN131" t="s">
        <v>798</v>
      </c>
      <c r="AO131">
        <v>2459.527</v>
      </c>
      <c r="AR131" t="s">
        <v>116</v>
      </c>
      <c r="AS131" t="s">
        <v>119</v>
      </c>
      <c r="AT131" t="s">
        <v>217</v>
      </c>
      <c r="AU131" t="s">
        <v>485</v>
      </c>
      <c r="AV131" t="s">
        <v>48</v>
      </c>
      <c r="AW131">
        <v>1</v>
      </c>
      <c r="BB131">
        <v>0.88849999999999996</v>
      </c>
      <c r="BC131" t="s">
        <v>68</v>
      </c>
      <c r="BF131" t="s">
        <v>116</v>
      </c>
      <c r="BG131" t="s">
        <v>119</v>
      </c>
      <c r="BH131" t="s">
        <v>485</v>
      </c>
      <c r="BI131">
        <v>3478</v>
      </c>
      <c r="BJ131">
        <v>1</v>
      </c>
      <c r="BK131" t="s">
        <v>217</v>
      </c>
      <c r="BL131" t="s">
        <v>174</v>
      </c>
      <c r="BM131">
        <v>0.88849999999999996</v>
      </c>
      <c r="BN131" t="s">
        <v>68</v>
      </c>
      <c r="BO131" t="s">
        <v>176</v>
      </c>
      <c r="BP131">
        <v>2459.527</v>
      </c>
    </row>
    <row r="132" spans="1:68" ht="16.5" x14ac:dyDescent="0.25">
      <c r="A132" s="108" t="str">
        <f t="shared" si="53"/>
        <v>선진여객</v>
      </c>
      <c r="B132" s="109" t="str">
        <f t="shared" si="52"/>
        <v>정귀진</v>
      </c>
      <c r="C132" s="110" t="str">
        <f t="shared" si="54"/>
        <v>C</v>
      </c>
      <c r="D132" s="111">
        <f t="shared" si="55"/>
        <v>0.86499172513626621</v>
      </c>
      <c r="E132" s="112">
        <f t="shared" si="56"/>
        <v>4366</v>
      </c>
      <c r="F132" s="113" t="str">
        <f t="shared" si="57"/>
        <v>72</v>
      </c>
      <c r="G132" s="114" t="str">
        <f t="shared" si="58"/>
        <v>78바1193</v>
      </c>
      <c r="H132" s="115">
        <f t="shared" si="59"/>
        <v>2</v>
      </c>
      <c r="I132" s="116">
        <f t="shared" si="60"/>
        <v>2335.2980000000002</v>
      </c>
      <c r="J132" s="117">
        <f t="shared" si="61"/>
        <v>8.4986163697635137E-3</v>
      </c>
      <c r="K132" s="117">
        <f t="shared" si="62"/>
        <v>0.31543842352144957</v>
      </c>
      <c r="L132" s="117">
        <f t="shared" si="63"/>
        <v>0.1267504190043412</v>
      </c>
      <c r="M132" s="118">
        <f t="shared" si="64"/>
        <v>10.788</v>
      </c>
      <c r="N132" s="119">
        <f t="shared" si="65"/>
        <v>0</v>
      </c>
      <c r="O132" s="119">
        <f t="shared" si="66"/>
        <v>0.42821087501466626</v>
      </c>
      <c r="P132" s="220">
        <f t="shared" si="67"/>
        <v>1</v>
      </c>
      <c r="Q132" s="221">
        <f t="shared" si="68"/>
        <v>0</v>
      </c>
      <c r="R132" s="221">
        <f t="shared" si="69"/>
        <v>10</v>
      </c>
      <c r="T132">
        <v>516</v>
      </c>
      <c r="U132">
        <v>4366</v>
      </c>
      <c r="V132" t="s">
        <v>487</v>
      </c>
      <c r="W132">
        <v>2335.2979999999998</v>
      </c>
      <c r="X132">
        <v>1233.7439999999999</v>
      </c>
      <c r="Y132">
        <v>1.893</v>
      </c>
      <c r="Z132">
        <v>10.788</v>
      </c>
      <c r="AA132">
        <v>135.76857100000001</v>
      </c>
      <c r="AB132">
        <v>1.153845</v>
      </c>
      <c r="AC132">
        <v>42.826624000000002</v>
      </c>
      <c r="AD132" s="1">
        <v>296</v>
      </c>
      <c r="AE132">
        <v>0</v>
      </c>
      <c r="AF132">
        <v>10</v>
      </c>
      <c r="AG132">
        <v>86</v>
      </c>
      <c r="AH132">
        <v>17.200578</v>
      </c>
      <c r="AI132">
        <v>982.1</v>
      </c>
      <c r="AJ132">
        <v>0</v>
      </c>
      <c r="AK132">
        <v>1</v>
      </c>
      <c r="AL132">
        <v>274</v>
      </c>
      <c r="AM132" t="s">
        <v>488</v>
      </c>
      <c r="AN132" t="s">
        <v>799</v>
      </c>
      <c r="AO132">
        <v>2230.6390000000001</v>
      </c>
      <c r="AR132" t="s">
        <v>116</v>
      </c>
      <c r="AS132" t="s">
        <v>119</v>
      </c>
      <c r="AT132" t="s">
        <v>226</v>
      </c>
      <c r="AU132" t="s">
        <v>487</v>
      </c>
      <c r="AV132" t="s">
        <v>48</v>
      </c>
      <c r="AW132">
        <v>2</v>
      </c>
      <c r="BB132">
        <v>0.86499172513626621</v>
      </c>
      <c r="BC132" t="s">
        <v>68</v>
      </c>
      <c r="BF132" t="s">
        <v>116</v>
      </c>
      <c r="BG132" t="s">
        <v>119</v>
      </c>
      <c r="BH132" t="s">
        <v>487</v>
      </c>
      <c r="BI132">
        <v>4366</v>
      </c>
      <c r="BJ132">
        <v>2</v>
      </c>
      <c r="BK132" t="s">
        <v>226</v>
      </c>
      <c r="BL132" t="s">
        <v>580</v>
      </c>
      <c r="BM132">
        <v>0.86499172513626621</v>
      </c>
      <c r="BN132" t="s">
        <v>68</v>
      </c>
      <c r="BO132" t="s">
        <v>176</v>
      </c>
      <c r="BP132">
        <v>2335.2980000000002</v>
      </c>
    </row>
    <row r="133" spans="1:68" ht="16.5" x14ac:dyDescent="0.25">
      <c r="A133" s="125" t="str">
        <f t="shared" ref="A133:A159" si="70">BF133</f>
        <v>선진여객</v>
      </c>
      <c r="B133" s="126" t="str">
        <f t="shared" si="52"/>
        <v>정맹기</v>
      </c>
      <c r="C133" s="127" t="str">
        <f t="shared" ref="C133:C159" si="71">BN133</f>
        <v>C</v>
      </c>
      <c r="D133" s="128">
        <f t="shared" ref="D133:D159" si="72">BM133</f>
        <v>0.88800000000000001</v>
      </c>
      <c r="E133" s="129">
        <f t="shared" ref="E133:E159" si="73">U133</f>
        <v>3391</v>
      </c>
      <c r="F133" s="130" t="str">
        <f t="shared" ref="F133:F159" si="74">BG133</f>
        <v>87</v>
      </c>
      <c r="G133" s="131" t="str">
        <f t="shared" ref="G133:G159" si="75">BK133</f>
        <v>70바3827</v>
      </c>
      <c r="H133" s="132">
        <f t="shared" ref="H133:H159" si="76">BJ133</f>
        <v>1</v>
      </c>
      <c r="I133" s="133">
        <f t="shared" ref="I133:I159" si="77">BP133</f>
        <v>879.85</v>
      </c>
      <c r="J133" s="134">
        <f t="shared" ref="J133:J159" si="78">AB133/AA133</f>
        <v>1.9696897906772221E-2</v>
      </c>
      <c r="K133" s="134">
        <f t="shared" ref="K133:K159" si="79">AC133/AA133</f>
        <v>0.33849317694069153</v>
      </c>
      <c r="L133" s="134">
        <f t="shared" ref="L133:L159" si="80">AD133/I133</f>
        <v>0.18525885094050121</v>
      </c>
      <c r="M133" s="135">
        <f t="shared" ref="M133:M159" si="81">Z133</f>
        <v>19.033999999999999</v>
      </c>
      <c r="N133" s="136">
        <f t="shared" ref="N133:N159" si="82">AE133*100/W133</f>
        <v>0</v>
      </c>
      <c r="O133" s="136">
        <f t="shared" ref="O133:O159" si="83">AF133*100/W133</f>
        <v>18.525885094050121</v>
      </c>
      <c r="P133" s="218">
        <f t="shared" ref="P133:P159" si="84">AK133</f>
        <v>2</v>
      </c>
      <c r="Q133" s="219">
        <f t="shared" ref="Q133:Q159" si="85">AE133</f>
        <v>0</v>
      </c>
      <c r="R133" s="219">
        <f t="shared" ref="R133:R159" si="86">AF133</f>
        <v>163</v>
      </c>
      <c r="T133">
        <v>516</v>
      </c>
      <c r="U133">
        <v>3391</v>
      </c>
      <c r="V133" t="s">
        <v>489</v>
      </c>
      <c r="W133">
        <v>879.85</v>
      </c>
      <c r="X133">
        <v>495.44200000000001</v>
      </c>
      <c r="Y133">
        <v>1.776</v>
      </c>
      <c r="Z133">
        <v>19.033999999999999</v>
      </c>
      <c r="AA133">
        <v>46.241647</v>
      </c>
      <c r="AB133">
        <v>0.91081699999999999</v>
      </c>
      <c r="AC133">
        <v>15.652481999999999</v>
      </c>
      <c r="AD133" s="1">
        <v>163</v>
      </c>
      <c r="AE133">
        <v>0</v>
      </c>
      <c r="AF133">
        <v>163</v>
      </c>
      <c r="AG133">
        <v>81</v>
      </c>
      <c r="AH133">
        <v>19.02722</v>
      </c>
      <c r="AI133">
        <v>1568.6</v>
      </c>
      <c r="AJ133">
        <v>0</v>
      </c>
      <c r="AK133">
        <v>2</v>
      </c>
      <c r="AL133">
        <v>278</v>
      </c>
      <c r="AM133" t="s">
        <v>490</v>
      </c>
      <c r="AN133" t="s">
        <v>800</v>
      </c>
      <c r="AO133">
        <v>879.85</v>
      </c>
      <c r="AR133" t="s">
        <v>116</v>
      </c>
      <c r="AS133" t="s">
        <v>121</v>
      </c>
      <c r="AT133" t="s">
        <v>253</v>
      </c>
      <c r="AU133" t="s">
        <v>489</v>
      </c>
      <c r="AV133" t="s">
        <v>48</v>
      </c>
      <c r="AW133">
        <v>1</v>
      </c>
      <c r="BB133">
        <v>0.88800000000000001</v>
      </c>
      <c r="BC133" t="s">
        <v>68</v>
      </c>
      <c r="BF133" t="s">
        <v>116</v>
      </c>
      <c r="BG133" t="s">
        <v>121</v>
      </c>
      <c r="BH133" t="s">
        <v>489</v>
      </c>
      <c r="BI133">
        <v>3391</v>
      </c>
      <c r="BJ133">
        <v>1</v>
      </c>
      <c r="BK133" t="s">
        <v>253</v>
      </c>
      <c r="BL133" t="s">
        <v>174</v>
      </c>
      <c r="BM133">
        <v>0.88800000000000001</v>
      </c>
      <c r="BN133" t="s">
        <v>68</v>
      </c>
      <c r="BO133" t="s">
        <v>176</v>
      </c>
      <c r="BP133">
        <v>879.85</v>
      </c>
    </row>
    <row r="134" spans="1:68" ht="16.5" x14ac:dyDescent="0.25">
      <c r="A134" s="108" t="str">
        <f t="shared" si="70"/>
        <v>선진여객</v>
      </c>
      <c r="B134" s="109" t="str">
        <f t="shared" ref="B134:B161" si="87">IF(BH134="NULL", E134, BH134)</f>
        <v>정성현</v>
      </c>
      <c r="C134" s="110" t="str">
        <f t="shared" si="71"/>
        <v>C</v>
      </c>
      <c r="D134" s="111">
        <f t="shared" si="72"/>
        <v>0.86330789975500499</v>
      </c>
      <c r="E134" s="112">
        <f t="shared" si="73"/>
        <v>3456</v>
      </c>
      <c r="F134" s="113" t="str">
        <f t="shared" si="74"/>
        <v>72</v>
      </c>
      <c r="G134" s="114" t="str">
        <f t="shared" si="75"/>
        <v>78바1185</v>
      </c>
      <c r="H134" s="115">
        <f t="shared" si="76"/>
        <v>3</v>
      </c>
      <c r="I134" s="116">
        <f t="shared" si="77"/>
        <v>652.68000000000006</v>
      </c>
      <c r="J134" s="117">
        <f t="shared" si="78"/>
        <v>6.7436738358079805E-3</v>
      </c>
      <c r="K134" s="117">
        <f t="shared" si="79"/>
        <v>0.31238560579287594</v>
      </c>
      <c r="L134" s="117">
        <f t="shared" si="80"/>
        <v>0.19305019305019303</v>
      </c>
      <c r="M134" s="118">
        <f t="shared" si="81"/>
        <v>14.042</v>
      </c>
      <c r="N134" s="119">
        <f t="shared" si="82"/>
        <v>1.2257155114297973</v>
      </c>
      <c r="O134" s="119">
        <f t="shared" si="83"/>
        <v>7.5075075075075084</v>
      </c>
      <c r="P134" s="220">
        <f t="shared" si="84"/>
        <v>0</v>
      </c>
      <c r="Q134" s="221">
        <f t="shared" si="85"/>
        <v>8</v>
      </c>
      <c r="R134" s="221">
        <f t="shared" si="86"/>
        <v>49</v>
      </c>
      <c r="T134">
        <v>516</v>
      </c>
      <c r="U134">
        <v>3456</v>
      </c>
      <c r="V134" t="s">
        <v>491</v>
      </c>
      <c r="W134">
        <v>652.67999999999995</v>
      </c>
      <c r="X134">
        <v>307.14</v>
      </c>
      <c r="Y134">
        <v>2.125</v>
      </c>
      <c r="Z134">
        <v>14.042</v>
      </c>
      <c r="AA134">
        <v>30.274151</v>
      </c>
      <c r="AB134">
        <v>0.20415900000000001</v>
      </c>
      <c r="AC134">
        <v>9.4572090000000006</v>
      </c>
      <c r="AD134" s="1">
        <v>126</v>
      </c>
      <c r="AE134">
        <v>8</v>
      </c>
      <c r="AF134">
        <v>49</v>
      </c>
      <c r="AG134">
        <v>88</v>
      </c>
      <c r="AH134">
        <v>21.558986000000001</v>
      </c>
      <c r="AI134">
        <v>1106.0999999999999</v>
      </c>
      <c r="AJ134">
        <v>25.8</v>
      </c>
      <c r="AK134">
        <v>0</v>
      </c>
      <c r="AL134">
        <v>0</v>
      </c>
      <c r="AM134" t="s">
        <v>492</v>
      </c>
      <c r="AN134" t="s">
        <v>801</v>
      </c>
      <c r="AO134">
        <v>335.63799999999998</v>
      </c>
      <c r="AR134" t="s">
        <v>116</v>
      </c>
      <c r="AS134" t="s">
        <v>119</v>
      </c>
      <c r="AT134" t="s">
        <v>222</v>
      </c>
      <c r="AU134" t="s">
        <v>491</v>
      </c>
      <c r="AV134" t="s">
        <v>212</v>
      </c>
      <c r="AW134">
        <v>3</v>
      </c>
      <c r="BB134">
        <v>0.86330789975500499</v>
      </c>
      <c r="BC134" t="s">
        <v>68</v>
      </c>
      <c r="BF134" t="s">
        <v>116</v>
      </c>
      <c r="BG134" t="s">
        <v>119</v>
      </c>
      <c r="BH134" t="s">
        <v>491</v>
      </c>
      <c r="BI134">
        <v>3456</v>
      </c>
      <c r="BJ134">
        <v>3</v>
      </c>
      <c r="BK134" t="s">
        <v>222</v>
      </c>
      <c r="BL134" t="s">
        <v>197</v>
      </c>
      <c r="BM134">
        <v>0.86330789975500499</v>
      </c>
      <c r="BN134" t="s">
        <v>68</v>
      </c>
      <c r="BO134" t="s">
        <v>176</v>
      </c>
      <c r="BP134">
        <v>652.68000000000006</v>
      </c>
    </row>
    <row r="135" spans="1:68" ht="16.5" x14ac:dyDescent="0.25">
      <c r="A135" s="125" t="str">
        <f t="shared" si="70"/>
        <v>선진여객</v>
      </c>
      <c r="B135" s="126" t="str">
        <f t="shared" si="87"/>
        <v>정영복</v>
      </c>
      <c r="C135" s="127" t="str">
        <f t="shared" si="71"/>
        <v>B</v>
      </c>
      <c r="D135" s="128">
        <f t="shared" si="72"/>
        <v>0.92125472676164777</v>
      </c>
      <c r="E135" s="129">
        <f t="shared" si="73"/>
        <v>2182</v>
      </c>
      <c r="F135" s="130" t="str">
        <f t="shared" si="74"/>
        <v>80</v>
      </c>
      <c r="G135" s="131" t="str">
        <f t="shared" si="75"/>
        <v>78바1158</v>
      </c>
      <c r="H135" s="132">
        <f t="shared" si="76"/>
        <v>14</v>
      </c>
      <c r="I135" s="133">
        <f t="shared" si="77"/>
        <v>2030.527</v>
      </c>
      <c r="J135" s="134">
        <f t="shared" si="78"/>
        <v>9.7197589759466761E-3</v>
      </c>
      <c r="K135" s="134">
        <f t="shared" si="79"/>
        <v>0.29587446403380052</v>
      </c>
      <c r="L135" s="134">
        <f t="shared" si="80"/>
        <v>0.19699319437761723</v>
      </c>
      <c r="M135" s="135">
        <f t="shared" si="81"/>
        <v>10.833</v>
      </c>
      <c r="N135" s="136">
        <f t="shared" si="82"/>
        <v>9.8496597188808613E-2</v>
      </c>
      <c r="O135" s="136">
        <f t="shared" si="83"/>
        <v>17.433897702419124</v>
      </c>
      <c r="P135" s="218">
        <f t="shared" si="84"/>
        <v>3</v>
      </c>
      <c r="Q135" s="219">
        <f t="shared" si="85"/>
        <v>2</v>
      </c>
      <c r="R135" s="219">
        <f t="shared" si="86"/>
        <v>354</v>
      </c>
      <c r="T135">
        <v>516</v>
      </c>
      <c r="U135">
        <v>2182</v>
      </c>
      <c r="V135" t="s">
        <v>493</v>
      </c>
      <c r="W135">
        <v>2030.527</v>
      </c>
      <c r="X135">
        <v>841.96500000000003</v>
      </c>
      <c r="Y135">
        <v>2.4119999999999999</v>
      </c>
      <c r="Z135">
        <v>10.833</v>
      </c>
      <c r="AA135">
        <v>123.284127</v>
      </c>
      <c r="AB135">
        <v>1.1982919999999999</v>
      </c>
      <c r="AC135">
        <v>36.476624999999999</v>
      </c>
      <c r="AD135" s="1">
        <v>400</v>
      </c>
      <c r="AE135">
        <v>2</v>
      </c>
      <c r="AF135">
        <v>354</v>
      </c>
      <c r="AG135">
        <v>77</v>
      </c>
      <c r="AH135">
        <v>16.470303000000001</v>
      </c>
      <c r="AI135">
        <v>155.69999999999999</v>
      </c>
      <c r="AJ135">
        <v>0</v>
      </c>
      <c r="AK135">
        <v>3</v>
      </c>
      <c r="AL135">
        <v>434</v>
      </c>
      <c r="AM135" t="s">
        <v>494</v>
      </c>
      <c r="AN135" t="s">
        <v>802</v>
      </c>
      <c r="AO135">
        <v>223.34100000000001</v>
      </c>
      <c r="AR135" t="s">
        <v>116</v>
      </c>
      <c r="AS135" t="s">
        <v>120</v>
      </c>
      <c r="AT135" t="s">
        <v>245</v>
      </c>
      <c r="AU135" t="s">
        <v>493</v>
      </c>
      <c r="AV135" t="s">
        <v>48</v>
      </c>
      <c r="AW135">
        <v>14</v>
      </c>
      <c r="BB135">
        <v>0.92125472676164777</v>
      </c>
      <c r="BC135" t="s">
        <v>67</v>
      </c>
      <c r="BF135" t="s">
        <v>116</v>
      </c>
      <c r="BG135" t="s">
        <v>120</v>
      </c>
      <c r="BH135" t="s">
        <v>493</v>
      </c>
      <c r="BI135">
        <v>2182</v>
      </c>
      <c r="BJ135">
        <v>14</v>
      </c>
      <c r="BK135" t="s">
        <v>245</v>
      </c>
      <c r="BL135" t="s">
        <v>236</v>
      </c>
      <c r="BM135">
        <v>0.92125472676164777</v>
      </c>
      <c r="BN135" t="s">
        <v>67</v>
      </c>
      <c r="BO135" t="s">
        <v>175</v>
      </c>
      <c r="BP135">
        <v>2030.527</v>
      </c>
    </row>
    <row r="136" spans="1:68" ht="16.5" x14ac:dyDescent="0.25">
      <c r="A136" s="108" t="str">
        <f t="shared" si="70"/>
        <v>선진여객</v>
      </c>
      <c r="B136" s="109" t="str">
        <f t="shared" si="87"/>
        <v>정윤부</v>
      </c>
      <c r="C136" s="110" t="str">
        <f t="shared" si="71"/>
        <v>F</v>
      </c>
      <c r="D136" s="111">
        <f t="shared" si="72"/>
        <v>0.77391304347826095</v>
      </c>
      <c r="E136" s="112">
        <f t="shared" si="73"/>
        <v>7880</v>
      </c>
      <c r="F136" s="113" t="str">
        <f t="shared" si="74"/>
        <v>87</v>
      </c>
      <c r="G136" s="114" t="str">
        <f t="shared" si="75"/>
        <v>78바1186</v>
      </c>
      <c r="H136" s="115">
        <f t="shared" si="76"/>
        <v>1</v>
      </c>
      <c r="I136" s="116">
        <f t="shared" si="77"/>
        <v>1339.038</v>
      </c>
      <c r="J136" s="117">
        <f t="shared" si="78"/>
        <v>9.0144872889220233E-3</v>
      </c>
      <c r="K136" s="117">
        <f t="shared" si="79"/>
        <v>0.37129779969067417</v>
      </c>
      <c r="L136" s="117">
        <f t="shared" si="80"/>
        <v>9.6337818642936196E-2</v>
      </c>
      <c r="M136" s="118">
        <f t="shared" si="81"/>
        <v>15.271000000000001</v>
      </c>
      <c r="N136" s="119">
        <f t="shared" si="82"/>
        <v>7.468047956816759E-2</v>
      </c>
      <c r="O136" s="119">
        <f t="shared" si="83"/>
        <v>24.420516818790805</v>
      </c>
      <c r="P136" s="220">
        <f t="shared" si="84"/>
        <v>0</v>
      </c>
      <c r="Q136" s="221">
        <f t="shared" si="85"/>
        <v>1</v>
      </c>
      <c r="R136" s="221">
        <f t="shared" si="86"/>
        <v>327</v>
      </c>
      <c r="T136">
        <v>516</v>
      </c>
      <c r="U136">
        <v>7880</v>
      </c>
      <c r="V136" t="s">
        <v>495</v>
      </c>
      <c r="W136">
        <v>1339.038</v>
      </c>
      <c r="X136">
        <v>752.33699999999999</v>
      </c>
      <c r="Y136">
        <v>1.78</v>
      </c>
      <c r="Z136">
        <v>15.271000000000001</v>
      </c>
      <c r="AA136">
        <v>81.779138000000003</v>
      </c>
      <c r="AB136">
        <v>0.73719699999999999</v>
      </c>
      <c r="AC136">
        <v>30.364414</v>
      </c>
      <c r="AD136" s="1">
        <v>129</v>
      </c>
      <c r="AE136">
        <v>1</v>
      </c>
      <c r="AF136">
        <v>327</v>
      </c>
      <c r="AG136">
        <v>87</v>
      </c>
      <c r="AH136">
        <v>16.373833000000001</v>
      </c>
      <c r="AI136">
        <v>1220</v>
      </c>
      <c r="AJ136">
        <v>15.4</v>
      </c>
      <c r="AK136">
        <v>0</v>
      </c>
      <c r="AL136">
        <v>0</v>
      </c>
      <c r="AM136" t="s">
        <v>496</v>
      </c>
      <c r="AN136" t="s">
        <v>803</v>
      </c>
      <c r="AO136">
        <v>1339.038</v>
      </c>
      <c r="AR136" t="s">
        <v>116</v>
      </c>
      <c r="AS136" t="s">
        <v>121</v>
      </c>
      <c r="AT136" t="s">
        <v>271</v>
      </c>
      <c r="AU136" t="s">
        <v>495</v>
      </c>
      <c r="AV136" t="s">
        <v>48</v>
      </c>
      <c r="AW136">
        <v>1</v>
      </c>
      <c r="BB136">
        <v>0.77391304347826095</v>
      </c>
      <c r="BC136" t="s">
        <v>69</v>
      </c>
      <c r="BF136" t="s">
        <v>116</v>
      </c>
      <c r="BG136" t="s">
        <v>121</v>
      </c>
      <c r="BH136" t="s">
        <v>495</v>
      </c>
      <c r="BI136">
        <v>7880</v>
      </c>
      <c r="BJ136">
        <v>1</v>
      </c>
      <c r="BK136" t="s">
        <v>271</v>
      </c>
      <c r="BL136" t="s">
        <v>174</v>
      </c>
      <c r="BM136">
        <v>0.77391304347826095</v>
      </c>
      <c r="BN136" t="s">
        <v>69</v>
      </c>
      <c r="BO136" t="s">
        <v>186</v>
      </c>
      <c r="BP136">
        <v>1339.038</v>
      </c>
    </row>
    <row r="137" spans="1:68" ht="16.5" x14ac:dyDescent="0.25">
      <c r="A137" s="125" t="str">
        <f t="shared" si="70"/>
        <v>선진여객</v>
      </c>
      <c r="B137" s="126" t="str">
        <f t="shared" si="87"/>
        <v>정일</v>
      </c>
      <c r="C137" s="127" t="str">
        <f t="shared" si="71"/>
        <v>B</v>
      </c>
      <c r="D137" s="128">
        <f t="shared" si="72"/>
        <v>0.90692307692307694</v>
      </c>
      <c r="E137" s="129">
        <f t="shared" si="73"/>
        <v>2535</v>
      </c>
      <c r="F137" s="130" t="str">
        <f t="shared" si="74"/>
        <v>80</v>
      </c>
      <c r="G137" s="131" t="str">
        <f t="shared" si="75"/>
        <v>78바1140</v>
      </c>
      <c r="H137" s="132">
        <f t="shared" si="76"/>
        <v>1</v>
      </c>
      <c r="I137" s="133">
        <f t="shared" si="77"/>
        <v>1821.703</v>
      </c>
      <c r="J137" s="134">
        <f t="shared" si="78"/>
        <v>2.6730139711943694E-3</v>
      </c>
      <c r="K137" s="134">
        <f t="shared" si="79"/>
        <v>0.35548716603230762</v>
      </c>
      <c r="L137" s="134">
        <f t="shared" si="80"/>
        <v>0.17346406082660018</v>
      </c>
      <c r="M137" s="135">
        <f t="shared" si="81"/>
        <v>11.167999999999999</v>
      </c>
      <c r="N137" s="136">
        <f t="shared" si="82"/>
        <v>5.4893690135000055E-2</v>
      </c>
      <c r="O137" s="136">
        <f t="shared" si="83"/>
        <v>12.076611829700012</v>
      </c>
      <c r="P137" s="218">
        <f t="shared" si="84"/>
        <v>1</v>
      </c>
      <c r="Q137" s="219">
        <f t="shared" si="85"/>
        <v>1</v>
      </c>
      <c r="R137" s="219">
        <f t="shared" si="86"/>
        <v>220</v>
      </c>
      <c r="T137">
        <v>516</v>
      </c>
      <c r="U137">
        <v>2535</v>
      </c>
      <c r="V137" t="s">
        <v>497</v>
      </c>
      <c r="W137">
        <v>1821.703</v>
      </c>
      <c r="X137">
        <v>772.69799999999998</v>
      </c>
      <c r="Y137">
        <v>2.3580000000000001</v>
      </c>
      <c r="Z137">
        <v>11.167999999999999</v>
      </c>
      <c r="AA137">
        <v>121.263863</v>
      </c>
      <c r="AB137">
        <v>0.32413999999999998</v>
      </c>
      <c r="AC137">
        <v>43.107747000000003</v>
      </c>
      <c r="AD137" s="1">
        <v>316</v>
      </c>
      <c r="AE137">
        <v>1</v>
      </c>
      <c r="AF137">
        <v>220</v>
      </c>
      <c r="AG137">
        <v>63</v>
      </c>
      <c r="AH137">
        <v>15.022637</v>
      </c>
      <c r="AI137">
        <v>22.7</v>
      </c>
      <c r="AJ137">
        <v>0</v>
      </c>
      <c r="AK137">
        <v>1</v>
      </c>
      <c r="AL137">
        <v>264</v>
      </c>
      <c r="AM137" t="s">
        <v>498</v>
      </c>
      <c r="AN137" t="s">
        <v>804</v>
      </c>
      <c r="AO137">
        <v>1821.703</v>
      </c>
      <c r="AR137" t="s">
        <v>116</v>
      </c>
      <c r="AS137" t="s">
        <v>120</v>
      </c>
      <c r="AT137" t="s">
        <v>232</v>
      </c>
      <c r="AU137" t="s">
        <v>497</v>
      </c>
      <c r="AV137" t="s">
        <v>48</v>
      </c>
      <c r="AW137">
        <v>1</v>
      </c>
      <c r="BB137">
        <v>0.90692307692307694</v>
      </c>
      <c r="BC137" t="s">
        <v>67</v>
      </c>
      <c r="BF137" t="s">
        <v>116</v>
      </c>
      <c r="BG137" t="s">
        <v>120</v>
      </c>
      <c r="BH137" t="s">
        <v>497</v>
      </c>
      <c r="BI137">
        <v>2535</v>
      </c>
      <c r="BJ137">
        <v>1</v>
      </c>
      <c r="BK137" t="s">
        <v>232</v>
      </c>
      <c r="BL137" t="s">
        <v>174</v>
      </c>
      <c r="BM137">
        <v>0.90692307692307694</v>
      </c>
      <c r="BN137" t="s">
        <v>67</v>
      </c>
      <c r="BO137" t="s">
        <v>175</v>
      </c>
      <c r="BP137">
        <v>1821.703</v>
      </c>
    </row>
    <row r="138" spans="1:68" ht="16.5" x14ac:dyDescent="0.25">
      <c r="A138" s="108" t="str">
        <f t="shared" si="70"/>
        <v>선진여객</v>
      </c>
      <c r="B138" s="109" t="str">
        <f t="shared" si="87"/>
        <v>정철현</v>
      </c>
      <c r="C138" s="110" t="str">
        <f t="shared" si="71"/>
        <v>D</v>
      </c>
      <c r="D138" s="111">
        <f t="shared" si="72"/>
        <v>0.80692307692307685</v>
      </c>
      <c r="E138" s="112">
        <f t="shared" si="73"/>
        <v>7967</v>
      </c>
      <c r="F138" s="113" t="str">
        <f t="shared" si="74"/>
        <v>72</v>
      </c>
      <c r="G138" s="114" t="str">
        <f t="shared" si="75"/>
        <v>78바1172</v>
      </c>
      <c r="H138" s="115">
        <f t="shared" si="76"/>
        <v>1</v>
      </c>
      <c r="I138" s="116">
        <f t="shared" si="77"/>
        <v>2212.4609999999998</v>
      </c>
      <c r="J138" s="117">
        <f t="shared" si="78"/>
        <v>2.5310021711979821E-2</v>
      </c>
      <c r="K138" s="117">
        <f t="shared" si="79"/>
        <v>0.33928715830245559</v>
      </c>
      <c r="L138" s="117">
        <f t="shared" si="80"/>
        <v>0.19254576690843367</v>
      </c>
      <c r="M138" s="118">
        <f t="shared" si="81"/>
        <v>13.706</v>
      </c>
      <c r="N138" s="119">
        <f t="shared" si="82"/>
        <v>0</v>
      </c>
      <c r="O138" s="119">
        <f t="shared" si="83"/>
        <v>26.486342584117871</v>
      </c>
      <c r="P138" s="220">
        <f t="shared" si="84"/>
        <v>12</v>
      </c>
      <c r="Q138" s="221">
        <f t="shared" si="85"/>
        <v>0</v>
      </c>
      <c r="R138" s="221">
        <f t="shared" si="86"/>
        <v>586</v>
      </c>
      <c r="T138">
        <v>516</v>
      </c>
      <c r="U138">
        <v>7967</v>
      </c>
      <c r="V138" t="s">
        <v>620</v>
      </c>
      <c r="W138">
        <v>2212.4609999999998</v>
      </c>
      <c r="X138">
        <v>1054.615</v>
      </c>
      <c r="Y138">
        <v>2.0979999999999999</v>
      </c>
      <c r="Z138">
        <v>13.706</v>
      </c>
      <c r="AA138">
        <v>125.048016</v>
      </c>
      <c r="AB138">
        <v>3.164968</v>
      </c>
      <c r="AC138">
        <v>42.427185999999999</v>
      </c>
      <c r="AD138" s="1">
        <v>426</v>
      </c>
      <c r="AE138">
        <v>0</v>
      </c>
      <c r="AF138">
        <v>586</v>
      </c>
      <c r="AG138">
        <v>85</v>
      </c>
      <c r="AH138">
        <v>17.692890999999999</v>
      </c>
      <c r="AI138">
        <v>3073.2</v>
      </c>
      <c r="AJ138">
        <v>16.7</v>
      </c>
      <c r="AK138">
        <v>12</v>
      </c>
      <c r="AL138">
        <v>2433</v>
      </c>
      <c r="AM138" t="s">
        <v>805</v>
      </c>
      <c r="AN138" t="s">
        <v>806</v>
      </c>
      <c r="AO138">
        <v>2212.4609999999998</v>
      </c>
      <c r="AR138" t="s">
        <v>116</v>
      </c>
      <c r="AS138" t="s">
        <v>119</v>
      </c>
      <c r="AT138" t="s">
        <v>617</v>
      </c>
      <c r="AU138" t="s">
        <v>620</v>
      </c>
      <c r="AV138" t="s">
        <v>48</v>
      </c>
      <c r="AW138">
        <v>1</v>
      </c>
      <c r="BB138">
        <v>0.80692307692307685</v>
      </c>
      <c r="BC138" t="s">
        <v>66</v>
      </c>
      <c r="BF138" t="s">
        <v>116</v>
      </c>
      <c r="BG138" t="s">
        <v>119</v>
      </c>
      <c r="BH138" t="s">
        <v>620</v>
      </c>
      <c r="BI138">
        <v>7967</v>
      </c>
      <c r="BJ138">
        <v>1</v>
      </c>
      <c r="BK138" t="s">
        <v>617</v>
      </c>
      <c r="BL138" t="s">
        <v>174</v>
      </c>
      <c r="BM138">
        <v>0.80692307692307685</v>
      </c>
      <c r="BN138" t="s">
        <v>66</v>
      </c>
      <c r="BO138" t="s">
        <v>177</v>
      </c>
      <c r="BP138">
        <v>2212.4609999999998</v>
      </c>
    </row>
    <row r="139" spans="1:68" ht="16.5" x14ac:dyDescent="0.25">
      <c r="A139" s="125" t="str">
        <f t="shared" si="70"/>
        <v>선진여객</v>
      </c>
      <c r="B139" s="126" t="str">
        <f t="shared" si="87"/>
        <v>정충식</v>
      </c>
      <c r="C139" s="127" t="str">
        <f t="shared" si="71"/>
        <v>D</v>
      </c>
      <c r="D139" s="128">
        <f t="shared" si="72"/>
        <v>0.8125</v>
      </c>
      <c r="E139" s="129">
        <f t="shared" si="73"/>
        <v>4063</v>
      </c>
      <c r="F139" s="130" t="str">
        <f t="shared" si="74"/>
        <v>595</v>
      </c>
      <c r="G139" s="131" t="str">
        <f t="shared" si="75"/>
        <v>73아1097</v>
      </c>
      <c r="H139" s="132">
        <f t="shared" si="76"/>
        <v>1</v>
      </c>
      <c r="I139" s="133">
        <f t="shared" si="77"/>
        <v>2073.7370000000001</v>
      </c>
      <c r="J139" s="134">
        <f t="shared" si="78"/>
        <v>1.2161743407553972E-2</v>
      </c>
      <c r="K139" s="134">
        <f t="shared" si="79"/>
        <v>0.27079682076457379</v>
      </c>
      <c r="L139" s="134">
        <f t="shared" si="80"/>
        <v>0.12585974016955861</v>
      </c>
      <c r="M139" s="135">
        <f t="shared" si="81"/>
        <v>7.8310000000000004</v>
      </c>
      <c r="N139" s="136">
        <f t="shared" si="82"/>
        <v>0</v>
      </c>
      <c r="O139" s="136">
        <f t="shared" si="83"/>
        <v>1.3502194347692114</v>
      </c>
      <c r="P139" s="218">
        <f t="shared" si="84"/>
        <v>8</v>
      </c>
      <c r="Q139" s="219">
        <f t="shared" si="85"/>
        <v>0</v>
      </c>
      <c r="R139" s="219">
        <f t="shared" si="86"/>
        <v>28</v>
      </c>
      <c r="T139">
        <v>516</v>
      </c>
      <c r="U139">
        <v>4063</v>
      </c>
      <c r="V139" t="s">
        <v>499</v>
      </c>
      <c r="W139">
        <v>2073.7370000000001</v>
      </c>
      <c r="X139">
        <v>911.63</v>
      </c>
      <c r="Y139">
        <v>2.2749999999999999</v>
      </c>
      <c r="Z139">
        <v>7.8310000000000004</v>
      </c>
      <c r="AA139">
        <v>144.02745899999999</v>
      </c>
      <c r="AB139">
        <v>1.751625</v>
      </c>
      <c r="AC139">
        <v>39.002178000000001</v>
      </c>
      <c r="AD139" s="1">
        <v>261</v>
      </c>
      <c r="AE139">
        <v>0</v>
      </c>
      <c r="AF139">
        <v>28</v>
      </c>
      <c r="AG139">
        <v>70</v>
      </c>
      <c r="AH139">
        <v>14.398205000000001</v>
      </c>
      <c r="AI139">
        <v>45.7</v>
      </c>
      <c r="AJ139">
        <v>0</v>
      </c>
      <c r="AK139">
        <v>8</v>
      </c>
      <c r="AL139">
        <v>1321</v>
      </c>
      <c r="AM139" t="s">
        <v>500</v>
      </c>
      <c r="AN139" t="s">
        <v>807</v>
      </c>
      <c r="AO139">
        <v>2073.7370000000001</v>
      </c>
      <c r="AR139" t="s">
        <v>116</v>
      </c>
      <c r="AS139" t="s">
        <v>118</v>
      </c>
      <c r="AT139" t="s">
        <v>208</v>
      </c>
      <c r="AU139" t="s">
        <v>499</v>
      </c>
      <c r="AV139" t="s">
        <v>48</v>
      </c>
      <c r="AW139">
        <v>1</v>
      </c>
      <c r="BB139">
        <v>0.8125</v>
      </c>
      <c r="BC139" t="s">
        <v>66</v>
      </c>
      <c r="BF139" t="s">
        <v>116</v>
      </c>
      <c r="BG139" t="s">
        <v>118</v>
      </c>
      <c r="BH139" t="s">
        <v>499</v>
      </c>
      <c r="BI139">
        <v>4063</v>
      </c>
      <c r="BJ139">
        <v>1</v>
      </c>
      <c r="BK139" t="s">
        <v>208</v>
      </c>
      <c r="BL139" t="s">
        <v>174</v>
      </c>
      <c r="BM139">
        <v>0.8125</v>
      </c>
      <c r="BN139" t="s">
        <v>66</v>
      </c>
      <c r="BO139" t="s">
        <v>177</v>
      </c>
      <c r="BP139">
        <v>2073.7370000000001</v>
      </c>
    </row>
    <row r="140" spans="1:68" ht="16.5" x14ac:dyDescent="0.25">
      <c r="A140" s="108" t="str">
        <f t="shared" si="70"/>
        <v>선진여객</v>
      </c>
      <c r="B140" s="109" t="str">
        <f t="shared" si="87"/>
        <v>정훈</v>
      </c>
      <c r="C140" s="110" t="str">
        <f t="shared" si="71"/>
        <v>F</v>
      </c>
      <c r="D140" s="111">
        <f t="shared" si="72"/>
        <v>0.71956521739130441</v>
      </c>
      <c r="E140" s="112">
        <f t="shared" si="73"/>
        <v>6408</v>
      </c>
      <c r="F140" s="113" t="str">
        <f t="shared" si="74"/>
        <v>87</v>
      </c>
      <c r="G140" s="114" t="str">
        <f t="shared" si="75"/>
        <v>78바1186</v>
      </c>
      <c r="H140" s="115">
        <f t="shared" si="76"/>
        <v>1</v>
      </c>
      <c r="I140" s="116">
        <f t="shared" si="77"/>
        <v>1693.932</v>
      </c>
      <c r="J140" s="117">
        <f t="shared" si="78"/>
        <v>9.6307134316982752E-3</v>
      </c>
      <c r="K140" s="117">
        <f t="shared" si="79"/>
        <v>0.39088306704037296</v>
      </c>
      <c r="L140" s="117">
        <f t="shared" si="80"/>
        <v>0.13754979538730008</v>
      </c>
      <c r="M140" s="118">
        <f t="shared" si="81"/>
        <v>16.516999999999999</v>
      </c>
      <c r="N140" s="119">
        <f t="shared" si="82"/>
        <v>0</v>
      </c>
      <c r="O140" s="119">
        <f t="shared" si="83"/>
        <v>24.145007001461689</v>
      </c>
      <c r="P140" s="220">
        <f t="shared" si="84"/>
        <v>4</v>
      </c>
      <c r="Q140" s="221">
        <f t="shared" si="85"/>
        <v>0</v>
      </c>
      <c r="R140" s="221">
        <f t="shared" si="86"/>
        <v>409</v>
      </c>
      <c r="T140">
        <v>516</v>
      </c>
      <c r="U140">
        <v>6408</v>
      </c>
      <c r="V140" t="s">
        <v>501</v>
      </c>
      <c r="W140">
        <v>1693.932</v>
      </c>
      <c r="X140">
        <v>1023.6660000000001</v>
      </c>
      <c r="Y140">
        <v>1.655</v>
      </c>
      <c r="Z140">
        <v>16.516999999999999</v>
      </c>
      <c r="AA140">
        <v>108.87801899999999</v>
      </c>
      <c r="AB140">
        <v>1.048573</v>
      </c>
      <c r="AC140">
        <v>42.558574</v>
      </c>
      <c r="AD140" s="1">
        <v>233</v>
      </c>
      <c r="AE140">
        <v>0</v>
      </c>
      <c r="AF140">
        <v>409</v>
      </c>
      <c r="AG140">
        <v>73</v>
      </c>
      <c r="AH140">
        <v>15.558071</v>
      </c>
      <c r="AI140">
        <v>458.3</v>
      </c>
      <c r="AJ140">
        <v>0</v>
      </c>
      <c r="AK140">
        <v>4</v>
      </c>
      <c r="AL140">
        <v>633</v>
      </c>
      <c r="AM140" t="s">
        <v>502</v>
      </c>
      <c r="AN140" t="s">
        <v>808</v>
      </c>
      <c r="AO140">
        <v>1693.932</v>
      </c>
      <c r="AR140" t="s">
        <v>116</v>
      </c>
      <c r="AS140" t="s">
        <v>121</v>
      </c>
      <c r="AT140" t="s">
        <v>271</v>
      </c>
      <c r="AU140" t="s">
        <v>501</v>
      </c>
      <c r="AV140" t="s">
        <v>48</v>
      </c>
      <c r="AW140">
        <v>1</v>
      </c>
      <c r="BB140">
        <v>0.71956521739130441</v>
      </c>
      <c r="BC140" t="s">
        <v>69</v>
      </c>
      <c r="BF140" t="s">
        <v>116</v>
      </c>
      <c r="BG140" t="s">
        <v>121</v>
      </c>
      <c r="BH140" t="s">
        <v>501</v>
      </c>
      <c r="BI140">
        <v>6408</v>
      </c>
      <c r="BJ140">
        <v>1</v>
      </c>
      <c r="BK140" t="s">
        <v>271</v>
      </c>
      <c r="BL140" t="s">
        <v>174</v>
      </c>
      <c r="BM140">
        <v>0.71956521739130441</v>
      </c>
      <c r="BN140" t="s">
        <v>69</v>
      </c>
      <c r="BO140" t="s">
        <v>186</v>
      </c>
      <c r="BP140">
        <v>1693.932</v>
      </c>
    </row>
    <row r="141" spans="1:68" ht="16.5" x14ac:dyDescent="0.25">
      <c r="A141" s="125" t="str">
        <f t="shared" si="70"/>
        <v>선진여객</v>
      </c>
      <c r="B141" s="126" t="str">
        <f t="shared" si="87"/>
        <v>조권석</v>
      </c>
      <c r="C141" s="127" t="str">
        <f t="shared" si="71"/>
        <v>D</v>
      </c>
      <c r="D141" s="128">
        <f t="shared" si="72"/>
        <v>0.80265698476692937</v>
      </c>
      <c r="E141" s="129">
        <f t="shared" si="73"/>
        <v>4595</v>
      </c>
      <c r="F141" s="130" t="str">
        <f t="shared" si="74"/>
        <v>300</v>
      </c>
      <c r="G141" s="131" t="str">
        <f t="shared" si="75"/>
        <v>78바1195</v>
      </c>
      <c r="H141" s="132">
        <f t="shared" si="76"/>
        <v>2</v>
      </c>
      <c r="I141" s="133">
        <f t="shared" si="77"/>
        <v>2436.6680000000001</v>
      </c>
      <c r="J141" s="134">
        <f t="shared" si="78"/>
        <v>6.723039527386343E-3</v>
      </c>
      <c r="K141" s="134">
        <f t="shared" si="79"/>
        <v>0.3336241934636589</v>
      </c>
      <c r="L141" s="134">
        <f t="shared" si="80"/>
        <v>7.3460972114379144E-2</v>
      </c>
      <c r="M141" s="135">
        <f t="shared" si="81"/>
        <v>13.061999999999999</v>
      </c>
      <c r="N141" s="136">
        <f t="shared" si="82"/>
        <v>0</v>
      </c>
      <c r="O141" s="136">
        <f t="shared" si="83"/>
        <v>4.4322821163982944</v>
      </c>
      <c r="P141" s="218">
        <f t="shared" si="84"/>
        <v>2</v>
      </c>
      <c r="Q141" s="219">
        <f t="shared" si="85"/>
        <v>0</v>
      </c>
      <c r="R141" s="219">
        <f t="shared" si="86"/>
        <v>108</v>
      </c>
      <c r="T141">
        <v>516</v>
      </c>
      <c r="U141">
        <v>4595</v>
      </c>
      <c r="V141" t="s">
        <v>503</v>
      </c>
      <c r="W141">
        <v>2436.6680000000001</v>
      </c>
      <c r="X141">
        <v>950.88499999999999</v>
      </c>
      <c r="Y141">
        <v>2.5630000000000002</v>
      </c>
      <c r="Z141">
        <v>13.061999999999999</v>
      </c>
      <c r="AA141">
        <v>141.87689900000001</v>
      </c>
      <c r="AB141">
        <v>0.95384400000000003</v>
      </c>
      <c r="AC141">
        <v>47.333565999999998</v>
      </c>
      <c r="AD141" s="1">
        <v>179</v>
      </c>
      <c r="AE141">
        <v>0</v>
      </c>
      <c r="AF141">
        <v>108</v>
      </c>
      <c r="AG141">
        <v>77</v>
      </c>
      <c r="AH141">
        <v>17.174522</v>
      </c>
      <c r="AI141">
        <v>880.3</v>
      </c>
      <c r="AJ141">
        <v>0</v>
      </c>
      <c r="AK141">
        <v>2</v>
      </c>
      <c r="AL141">
        <v>110</v>
      </c>
      <c r="AM141" t="s">
        <v>504</v>
      </c>
      <c r="AN141" t="s">
        <v>809</v>
      </c>
      <c r="AO141">
        <v>2277.509</v>
      </c>
      <c r="AR141" t="s">
        <v>116</v>
      </c>
      <c r="AS141" t="s">
        <v>117</v>
      </c>
      <c r="AT141" t="s">
        <v>204</v>
      </c>
      <c r="AU141" t="s">
        <v>503</v>
      </c>
      <c r="AV141" t="s">
        <v>48</v>
      </c>
      <c r="AW141">
        <v>2</v>
      </c>
      <c r="BB141">
        <v>0.80265698476692937</v>
      </c>
      <c r="BC141" t="s">
        <v>66</v>
      </c>
      <c r="BF141" t="s">
        <v>116</v>
      </c>
      <c r="BG141" t="s">
        <v>117</v>
      </c>
      <c r="BH141" t="s">
        <v>503</v>
      </c>
      <c r="BI141">
        <v>4595</v>
      </c>
      <c r="BJ141">
        <v>2</v>
      </c>
      <c r="BK141" t="s">
        <v>204</v>
      </c>
      <c r="BL141" t="s">
        <v>197</v>
      </c>
      <c r="BM141">
        <v>0.80265698476692937</v>
      </c>
      <c r="BN141" t="s">
        <v>66</v>
      </c>
      <c r="BO141" t="s">
        <v>177</v>
      </c>
      <c r="BP141">
        <v>2436.6680000000001</v>
      </c>
    </row>
    <row r="142" spans="1:68" ht="16.5" x14ac:dyDescent="0.25">
      <c r="A142" s="108" t="str">
        <f t="shared" si="70"/>
        <v>선진여객</v>
      </c>
      <c r="B142" s="109" t="str">
        <f t="shared" si="87"/>
        <v>조성래</v>
      </c>
      <c r="C142" s="110" t="str">
        <f t="shared" si="71"/>
        <v>F</v>
      </c>
      <c r="D142" s="111">
        <f t="shared" si="72"/>
        <v>0.71291666666666675</v>
      </c>
      <c r="E142" s="112">
        <f t="shared" si="73"/>
        <v>1926</v>
      </c>
      <c r="F142" s="113" t="str">
        <f t="shared" si="74"/>
        <v>87</v>
      </c>
      <c r="G142" s="114" t="str">
        <f t="shared" si="75"/>
        <v>73아1091</v>
      </c>
      <c r="H142" s="115">
        <f t="shared" si="76"/>
        <v>1</v>
      </c>
      <c r="I142" s="116">
        <f t="shared" si="77"/>
        <v>2411.4749999999999</v>
      </c>
      <c r="J142" s="117">
        <f t="shared" si="78"/>
        <v>1.9852207782714442E-2</v>
      </c>
      <c r="K142" s="117">
        <f t="shared" si="79"/>
        <v>0.38759726234000924</v>
      </c>
      <c r="L142" s="117">
        <f t="shared" si="80"/>
        <v>0.1961455126012088</v>
      </c>
      <c r="M142" s="118">
        <f t="shared" si="81"/>
        <v>18.794</v>
      </c>
      <c r="N142" s="119">
        <f t="shared" si="82"/>
        <v>4.1468395898775649E-2</v>
      </c>
      <c r="O142" s="119">
        <f t="shared" si="83"/>
        <v>14.76274893996413</v>
      </c>
      <c r="P142" s="220">
        <f t="shared" si="84"/>
        <v>2</v>
      </c>
      <c r="Q142" s="221">
        <f t="shared" si="85"/>
        <v>1</v>
      </c>
      <c r="R142" s="221">
        <f t="shared" si="86"/>
        <v>356</v>
      </c>
      <c r="T142">
        <v>516</v>
      </c>
      <c r="U142">
        <v>1926</v>
      </c>
      <c r="V142" t="s">
        <v>505</v>
      </c>
      <c r="W142">
        <v>2411.4749999999999</v>
      </c>
      <c r="X142">
        <v>1409.204</v>
      </c>
      <c r="Y142">
        <v>1.7110000000000001</v>
      </c>
      <c r="Z142">
        <v>18.794</v>
      </c>
      <c r="AA142">
        <v>152.15023099999999</v>
      </c>
      <c r="AB142">
        <v>3.020518</v>
      </c>
      <c r="AC142">
        <v>58.973013000000002</v>
      </c>
      <c r="AD142" s="1">
        <v>473</v>
      </c>
      <c r="AE142">
        <v>1</v>
      </c>
      <c r="AF142">
        <v>356</v>
      </c>
      <c r="AG142">
        <v>73</v>
      </c>
      <c r="AH142">
        <v>15.849302</v>
      </c>
      <c r="AI142">
        <v>674.4</v>
      </c>
      <c r="AJ142">
        <v>0</v>
      </c>
      <c r="AK142">
        <v>2</v>
      </c>
      <c r="AL142">
        <v>123</v>
      </c>
      <c r="AM142" t="s">
        <v>506</v>
      </c>
      <c r="AN142" t="s">
        <v>810</v>
      </c>
      <c r="AO142">
        <v>2411.4749999999999</v>
      </c>
      <c r="AR142" t="s">
        <v>116</v>
      </c>
      <c r="AS142" t="s">
        <v>121</v>
      </c>
      <c r="AT142" t="s">
        <v>256</v>
      </c>
      <c r="AU142" t="s">
        <v>505</v>
      </c>
      <c r="AV142" t="s">
        <v>48</v>
      </c>
      <c r="AW142">
        <v>1</v>
      </c>
      <c r="BB142">
        <v>0.71291666666666675</v>
      </c>
      <c r="BC142" t="s">
        <v>69</v>
      </c>
      <c r="BF142" t="s">
        <v>116</v>
      </c>
      <c r="BG142" t="s">
        <v>121</v>
      </c>
      <c r="BH142" t="s">
        <v>505</v>
      </c>
      <c r="BI142">
        <v>1926</v>
      </c>
      <c r="BJ142">
        <v>1</v>
      </c>
      <c r="BK142" t="s">
        <v>256</v>
      </c>
      <c r="BL142" t="s">
        <v>174</v>
      </c>
      <c r="BM142">
        <v>0.71291666666666675</v>
      </c>
      <c r="BN142" t="s">
        <v>69</v>
      </c>
      <c r="BO142" t="s">
        <v>186</v>
      </c>
      <c r="BP142">
        <v>2411.4749999999999</v>
      </c>
    </row>
    <row r="143" spans="1:68" ht="16.5" x14ac:dyDescent="0.25">
      <c r="A143" s="125" t="str">
        <f t="shared" si="70"/>
        <v>선진여객</v>
      </c>
      <c r="B143" s="126" t="str">
        <f t="shared" si="87"/>
        <v>주태규</v>
      </c>
      <c r="C143" s="127" t="str">
        <f t="shared" si="71"/>
        <v>D</v>
      </c>
      <c r="D143" s="128">
        <f t="shared" si="72"/>
        <v>0.82653846153846156</v>
      </c>
      <c r="E143" s="129">
        <f t="shared" si="73"/>
        <v>8771</v>
      </c>
      <c r="F143" s="130" t="str">
        <f t="shared" si="74"/>
        <v>80</v>
      </c>
      <c r="G143" s="131" t="str">
        <f t="shared" si="75"/>
        <v>78바1153</v>
      </c>
      <c r="H143" s="132">
        <f t="shared" si="76"/>
        <v>1</v>
      </c>
      <c r="I143" s="133">
        <f t="shared" si="77"/>
        <v>2225.5450000000001</v>
      </c>
      <c r="J143" s="134">
        <f t="shared" si="78"/>
        <v>7.1124689824897868E-3</v>
      </c>
      <c r="K143" s="134">
        <f t="shared" si="79"/>
        <v>0.36069665043857285</v>
      </c>
      <c r="L143" s="134">
        <f t="shared" si="80"/>
        <v>0.1860218508275501</v>
      </c>
      <c r="M143" s="135">
        <f t="shared" si="81"/>
        <v>11.715999999999999</v>
      </c>
      <c r="N143" s="136">
        <f t="shared" si="82"/>
        <v>0.1347984426286595</v>
      </c>
      <c r="O143" s="136">
        <f t="shared" si="83"/>
        <v>3.4598266941355935</v>
      </c>
      <c r="P143" s="218">
        <f t="shared" si="84"/>
        <v>0</v>
      </c>
      <c r="Q143" s="219">
        <f t="shared" si="85"/>
        <v>3</v>
      </c>
      <c r="R143" s="219">
        <f t="shared" si="86"/>
        <v>77</v>
      </c>
      <c r="T143">
        <v>516</v>
      </c>
      <c r="U143">
        <v>8771</v>
      </c>
      <c r="V143" t="s">
        <v>507</v>
      </c>
      <c r="W143">
        <v>2225.5450000000001</v>
      </c>
      <c r="X143">
        <v>1035.7940000000001</v>
      </c>
      <c r="Y143">
        <v>2.149</v>
      </c>
      <c r="Z143">
        <v>11.715999999999999</v>
      </c>
      <c r="AA143">
        <v>149.692463</v>
      </c>
      <c r="AB143">
        <v>1.064683</v>
      </c>
      <c r="AC143">
        <v>53.993569999999998</v>
      </c>
      <c r="AD143" s="1">
        <v>414</v>
      </c>
      <c r="AE143">
        <v>3</v>
      </c>
      <c r="AF143">
        <v>77</v>
      </c>
      <c r="AG143">
        <v>63</v>
      </c>
      <c r="AH143">
        <v>14.867448</v>
      </c>
      <c r="AI143">
        <v>13.7</v>
      </c>
      <c r="AJ143">
        <v>0</v>
      </c>
      <c r="AK143">
        <v>0</v>
      </c>
      <c r="AL143">
        <v>0</v>
      </c>
      <c r="AM143" t="s">
        <v>508</v>
      </c>
      <c r="AN143" t="s">
        <v>811</v>
      </c>
      <c r="AO143">
        <v>2225.5450000000001</v>
      </c>
      <c r="AR143" t="s">
        <v>116</v>
      </c>
      <c r="AS143" t="s">
        <v>120</v>
      </c>
      <c r="AT143" t="s">
        <v>242</v>
      </c>
      <c r="AU143" t="s">
        <v>507</v>
      </c>
      <c r="AV143" t="s">
        <v>48</v>
      </c>
      <c r="AW143">
        <v>1</v>
      </c>
      <c r="BB143">
        <v>0.82653846153846156</v>
      </c>
      <c r="BC143" t="s">
        <v>66</v>
      </c>
      <c r="BF143" t="s">
        <v>116</v>
      </c>
      <c r="BG143" t="s">
        <v>120</v>
      </c>
      <c r="BH143" t="s">
        <v>507</v>
      </c>
      <c r="BI143">
        <v>8771</v>
      </c>
      <c r="BJ143">
        <v>1</v>
      </c>
      <c r="BK143" t="s">
        <v>242</v>
      </c>
      <c r="BL143" t="s">
        <v>174</v>
      </c>
      <c r="BM143">
        <v>0.82653846153846156</v>
      </c>
      <c r="BN143" t="s">
        <v>66</v>
      </c>
      <c r="BO143" t="s">
        <v>177</v>
      </c>
      <c r="BP143">
        <v>2225.5450000000001</v>
      </c>
    </row>
    <row r="144" spans="1:68" ht="16.5" x14ac:dyDescent="0.25">
      <c r="A144" s="108" t="str">
        <f t="shared" si="70"/>
        <v>선진여객</v>
      </c>
      <c r="B144" s="109" t="str">
        <f t="shared" si="87"/>
        <v>진병문</v>
      </c>
      <c r="C144" s="110" t="str">
        <f t="shared" si="71"/>
        <v>F</v>
      </c>
      <c r="D144" s="111">
        <f t="shared" si="72"/>
        <v>0.69</v>
      </c>
      <c r="E144" s="112">
        <f t="shared" si="73"/>
        <v>4078</v>
      </c>
      <c r="F144" s="113" t="str">
        <f t="shared" si="74"/>
        <v>72</v>
      </c>
      <c r="G144" s="114" t="str">
        <f t="shared" si="75"/>
        <v>78바1180</v>
      </c>
      <c r="H144" s="115">
        <f t="shared" si="76"/>
        <v>1</v>
      </c>
      <c r="I144" s="116">
        <f t="shared" si="77"/>
        <v>1895.6959999999999</v>
      </c>
      <c r="J144" s="117">
        <f t="shared" si="78"/>
        <v>2.2398482803042408E-2</v>
      </c>
      <c r="K144" s="117">
        <f t="shared" si="79"/>
        <v>0.37054576909212772</v>
      </c>
      <c r="L144" s="117">
        <f t="shared" si="80"/>
        <v>0.19728901680438216</v>
      </c>
      <c r="M144" s="118">
        <f t="shared" si="81"/>
        <v>16.782</v>
      </c>
      <c r="N144" s="119">
        <f t="shared" si="82"/>
        <v>0</v>
      </c>
      <c r="O144" s="119">
        <f t="shared" si="83"/>
        <v>38.61378617668656</v>
      </c>
      <c r="P144" s="220">
        <f t="shared" si="84"/>
        <v>32</v>
      </c>
      <c r="Q144" s="221">
        <f t="shared" si="85"/>
        <v>0</v>
      </c>
      <c r="R144" s="221">
        <f t="shared" si="86"/>
        <v>732</v>
      </c>
      <c r="T144">
        <v>516</v>
      </c>
      <c r="U144">
        <v>4078</v>
      </c>
      <c r="V144" t="s">
        <v>509</v>
      </c>
      <c r="W144">
        <v>1895.6959999999999</v>
      </c>
      <c r="X144">
        <v>1056.579</v>
      </c>
      <c r="Y144">
        <v>1.794</v>
      </c>
      <c r="Z144">
        <v>16.782</v>
      </c>
      <c r="AA144">
        <v>105.388031</v>
      </c>
      <c r="AB144">
        <v>2.3605320000000001</v>
      </c>
      <c r="AC144">
        <v>39.051088999999997</v>
      </c>
      <c r="AD144" s="1">
        <v>374</v>
      </c>
      <c r="AE144">
        <v>0</v>
      </c>
      <c r="AF144">
        <v>732</v>
      </c>
      <c r="AG144">
        <v>83</v>
      </c>
      <c r="AH144">
        <v>17.987773000000001</v>
      </c>
      <c r="AI144">
        <v>2765.6</v>
      </c>
      <c r="AJ144">
        <v>0.9</v>
      </c>
      <c r="AK144">
        <v>32</v>
      </c>
      <c r="AL144">
        <v>13615</v>
      </c>
      <c r="AM144" t="s">
        <v>510</v>
      </c>
      <c r="AN144" t="s">
        <v>812</v>
      </c>
      <c r="AO144">
        <v>1895.6959999999999</v>
      </c>
      <c r="AR144" t="s">
        <v>116</v>
      </c>
      <c r="AS144" t="s">
        <v>119</v>
      </c>
      <c r="AT144" t="s">
        <v>220</v>
      </c>
      <c r="AU144" t="s">
        <v>509</v>
      </c>
      <c r="AV144" t="s">
        <v>48</v>
      </c>
      <c r="AW144">
        <v>1</v>
      </c>
      <c r="BB144">
        <v>0.69</v>
      </c>
      <c r="BC144" t="s">
        <v>69</v>
      </c>
      <c r="BF144" t="s">
        <v>116</v>
      </c>
      <c r="BG144" t="s">
        <v>119</v>
      </c>
      <c r="BH144" t="s">
        <v>509</v>
      </c>
      <c r="BI144">
        <v>4078</v>
      </c>
      <c r="BJ144">
        <v>1</v>
      </c>
      <c r="BK144" t="s">
        <v>220</v>
      </c>
      <c r="BL144" t="s">
        <v>174</v>
      </c>
      <c r="BM144">
        <v>0.69</v>
      </c>
      <c r="BN144" t="s">
        <v>69</v>
      </c>
      <c r="BO144" t="s">
        <v>186</v>
      </c>
      <c r="BP144">
        <v>1895.6959999999999</v>
      </c>
    </row>
    <row r="145" spans="1:68" ht="16.5" x14ac:dyDescent="0.25">
      <c r="A145" s="125" t="str">
        <f t="shared" si="70"/>
        <v>선진여객</v>
      </c>
      <c r="B145" s="126" t="str">
        <f t="shared" si="87"/>
        <v>최규주</v>
      </c>
      <c r="C145" s="127" t="str">
        <f t="shared" si="71"/>
        <v>F</v>
      </c>
      <c r="D145" s="128">
        <f t="shared" si="72"/>
        <v>0.70593749999999988</v>
      </c>
      <c r="E145" s="129">
        <f t="shared" si="73"/>
        <v>1526</v>
      </c>
      <c r="F145" s="130" t="str">
        <f t="shared" si="74"/>
        <v>300</v>
      </c>
      <c r="G145" s="131" t="str">
        <f t="shared" si="75"/>
        <v>78바1136</v>
      </c>
      <c r="H145" s="132">
        <f t="shared" si="76"/>
        <v>1</v>
      </c>
      <c r="I145" s="133">
        <f t="shared" si="77"/>
        <v>2302.46</v>
      </c>
      <c r="J145" s="134">
        <f t="shared" si="78"/>
        <v>5.3956192962348248E-3</v>
      </c>
      <c r="K145" s="134">
        <f t="shared" si="79"/>
        <v>0.33942556915693228</v>
      </c>
      <c r="L145" s="134">
        <f t="shared" si="80"/>
        <v>0.17589882126073852</v>
      </c>
      <c r="M145" s="135">
        <f t="shared" si="81"/>
        <v>11.662000000000001</v>
      </c>
      <c r="N145" s="136">
        <f t="shared" si="82"/>
        <v>0.17372723087480346</v>
      </c>
      <c r="O145" s="136">
        <f t="shared" si="83"/>
        <v>45.777125335510711</v>
      </c>
      <c r="P145" s="218">
        <f t="shared" si="84"/>
        <v>1</v>
      </c>
      <c r="Q145" s="219">
        <f t="shared" si="85"/>
        <v>4</v>
      </c>
      <c r="R145" s="219">
        <f t="shared" si="86"/>
        <v>1054</v>
      </c>
      <c r="T145">
        <v>516</v>
      </c>
      <c r="U145">
        <v>1526</v>
      </c>
      <c r="V145" t="s">
        <v>511</v>
      </c>
      <c r="W145">
        <v>2302.46</v>
      </c>
      <c r="X145">
        <v>1019.0359999999999</v>
      </c>
      <c r="Y145">
        <v>2.2589999999999999</v>
      </c>
      <c r="Z145">
        <v>11.662000000000001</v>
      </c>
      <c r="AA145">
        <v>145.01857100000001</v>
      </c>
      <c r="AB145">
        <v>0.78246499999999997</v>
      </c>
      <c r="AC145">
        <v>49.223011</v>
      </c>
      <c r="AD145" s="1">
        <v>405</v>
      </c>
      <c r="AE145">
        <v>4</v>
      </c>
      <c r="AF145">
        <v>1054</v>
      </c>
      <c r="AG145">
        <v>84</v>
      </c>
      <c r="AH145">
        <v>15.877001</v>
      </c>
      <c r="AI145">
        <v>396.5</v>
      </c>
      <c r="AJ145">
        <v>7.1</v>
      </c>
      <c r="AK145">
        <v>1</v>
      </c>
      <c r="AL145">
        <v>1693</v>
      </c>
      <c r="AM145" t="s">
        <v>512</v>
      </c>
      <c r="AN145" t="s">
        <v>813</v>
      </c>
      <c r="AO145">
        <v>2302.46</v>
      </c>
      <c r="AR145" t="s">
        <v>116</v>
      </c>
      <c r="AS145" t="s">
        <v>117</v>
      </c>
      <c r="AT145" t="s">
        <v>202</v>
      </c>
      <c r="AU145" t="s">
        <v>511</v>
      </c>
      <c r="AV145" t="s">
        <v>48</v>
      </c>
      <c r="AW145">
        <v>1</v>
      </c>
      <c r="BB145">
        <v>0.70593749999999988</v>
      </c>
      <c r="BC145" t="s">
        <v>69</v>
      </c>
      <c r="BF145" t="s">
        <v>116</v>
      </c>
      <c r="BG145" t="s">
        <v>117</v>
      </c>
      <c r="BH145" t="s">
        <v>511</v>
      </c>
      <c r="BI145">
        <v>1526</v>
      </c>
      <c r="BJ145">
        <v>1</v>
      </c>
      <c r="BK145" t="s">
        <v>202</v>
      </c>
      <c r="BL145" t="s">
        <v>174</v>
      </c>
      <c r="BM145">
        <v>0.70593749999999988</v>
      </c>
      <c r="BN145" t="s">
        <v>69</v>
      </c>
      <c r="BO145" t="s">
        <v>186</v>
      </c>
      <c r="BP145">
        <v>2302.46</v>
      </c>
    </row>
    <row r="146" spans="1:68" ht="16.5" x14ac:dyDescent="0.25">
      <c r="A146" s="108" t="str">
        <f t="shared" si="70"/>
        <v>선진여객</v>
      </c>
      <c r="B146" s="109" t="str">
        <f t="shared" si="87"/>
        <v>최돈집</v>
      </c>
      <c r="C146" s="110" t="str">
        <f t="shared" si="71"/>
        <v>D</v>
      </c>
      <c r="D146" s="111">
        <f t="shared" si="72"/>
        <v>0.84653182577373598</v>
      </c>
      <c r="E146" s="112">
        <f t="shared" si="73"/>
        <v>8174</v>
      </c>
      <c r="F146" s="113" t="str">
        <f t="shared" si="74"/>
        <v>72</v>
      </c>
      <c r="G146" s="114" t="str">
        <f t="shared" si="75"/>
        <v>70바3741</v>
      </c>
      <c r="H146" s="115">
        <f t="shared" si="76"/>
        <v>2</v>
      </c>
      <c r="I146" s="116">
        <f t="shared" si="77"/>
        <v>1456.345</v>
      </c>
      <c r="J146" s="117">
        <f t="shared" si="78"/>
        <v>1.0230419589470291E-2</v>
      </c>
      <c r="K146" s="117">
        <f t="shared" si="79"/>
        <v>0.31123283109189359</v>
      </c>
      <c r="L146" s="117">
        <f t="shared" si="80"/>
        <v>0.16204951436644477</v>
      </c>
      <c r="M146" s="118">
        <f t="shared" si="81"/>
        <v>12.092000000000001</v>
      </c>
      <c r="N146" s="119">
        <f t="shared" si="82"/>
        <v>0.75531553306393739</v>
      </c>
      <c r="O146" s="119">
        <f t="shared" si="83"/>
        <v>15.930291242803044</v>
      </c>
      <c r="P146" s="220">
        <f t="shared" si="84"/>
        <v>1</v>
      </c>
      <c r="Q146" s="221">
        <f t="shared" si="85"/>
        <v>11</v>
      </c>
      <c r="R146" s="221">
        <f t="shared" si="86"/>
        <v>232</v>
      </c>
      <c r="T146">
        <v>516</v>
      </c>
      <c r="U146">
        <v>8174</v>
      </c>
      <c r="V146" t="s">
        <v>513</v>
      </c>
      <c r="W146">
        <v>1456.345</v>
      </c>
      <c r="X146">
        <v>823.94600000000003</v>
      </c>
      <c r="Y146">
        <v>1.768</v>
      </c>
      <c r="Z146">
        <v>12.092000000000001</v>
      </c>
      <c r="AA146">
        <v>69.615521999999999</v>
      </c>
      <c r="AB146">
        <v>0.71219600000000005</v>
      </c>
      <c r="AC146">
        <v>21.666636</v>
      </c>
      <c r="AD146" s="1">
        <v>236</v>
      </c>
      <c r="AE146">
        <v>11</v>
      </c>
      <c r="AF146">
        <v>232</v>
      </c>
      <c r="AG146">
        <v>79</v>
      </c>
      <c r="AH146">
        <v>20.919830999999999</v>
      </c>
      <c r="AI146">
        <v>1527.8</v>
      </c>
      <c r="AJ146">
        <v>0</v>
      </c>
      <c r="AK146">
        <v>1</v>
      </c>
      <c r="AL146">
        <v>80</v>
      </c>
      <c r="AM146" t="s">
        <v>514</v>
      </c>
      <c r="AN146" t="s">
        <v>814</v>
      </c>
      <c r="AO146">
        <v>1298.778</v>
      </c>
      <c r="AR146" t="s">
        <v>116</v>
      </c>
      <c r="AS146" t="s">
        <v>119</v>
      </c>
      <c r="AT146" t="s">
        <v>210</v>
      </c>
      <c r="AU146" t="s">
        <v>513</v>
      </c>
      <c r="AV146" t="s">
        <v>212</v>
      </c>
      <c r="AW146">
        <v>2</v>
      </c>
      <c r="BB146">
        <v>0.84653182577373598</v>
      </c>
      <c r="BC146" t="s">
        <v>66</v>
      </c>
      <c r="BF146" t="s">
        <v>116</v>
      </c>
      <c r="BG146" t="s">
        <v>119</v>
      </c>
      <c r="BH146" t="s">
        <v>513</v>
      </c>
      <c r="BI146">
        <v>8174</v>
      </c>
      <c r="BJ146">
        <v>2</v>
      </c>
      <c r="BK146" t="s">
        <v>210</v>
      </c>
      <c r="BL146" t="s">
        <v>197</v>
      </c>
      <c r="BM146">
        <v>0.84653182577373598</v>
      </c>
      <c r="BN146" t="s">
        <v>66</v>
      </c>
      <c r="BO146" t="s">
        <v>177</v>
      </c>
      <c r="BP146">
        <v>1456.345</v>
      </c>
    </row>
    <row r="147" spans="1:68" ht="16.5" x14ac:dyDescent="0.25">
      <c r="A147" s="125" t="str">
        <f t="shared" si="70"/>
        <v>선진여객</v>
      </c>
      <c r="B147" s="126" t="str">
        <f t="shared" si="87"/>
        <v>최민섭</v>
      </c>
      <c r="C147" s="127" t="str">
        <f t="shared" si="71"/>
        <v>F</v>
      </c>
      <c r="D147" s="128">
        <f t="shared" si="72"/>
        <v>0.75005848773753048</v>
      </c>
      <c r="E147" s="129">
        <f t="shared" si="73"/>
        <v>7607</v>
      </c>
      <c r="F147" s="130" t="str">
        <f t="shared" si="74"/>
        <v>300</v>
      </c>
      <c r="G147" s="131" t="str">
        <f t="shared" si="75"/>
        <v>78바1195</v>
      </c>
      <c r="H147" s="132">
        <f t="shared" si="76"/>
        <v>5</v>
      </c>
      <c r="I147" s="133">
        <f t="shared" si="77"/>
        <v>618.428</v>
      </c>
      <c r="J147" s="134">
        <f t="shared" si="78"/>
        <v>3.6422915337775613E-2</v>
      </c>
      <c r="K147" s="134">
        <f t="shared" si="79"/>
        <v>0.3615195584566388</v>
      </c>
      <c r="L147" s="134">
        <f t="shared" si="80"/>
        <v>0.17140232977808251</v>
      </c>
      <c r="M147" s="135">
        <f t="shared" si="81"/>
        <v>18.951000000000001</v>
      </c>
      <c r="N147" s="136">
        <f t="shared" si="82"/>
        <v>0.15190896399605644</v>
      </c>
      <c r="O147" s="136">
        <f t="shared" si="83"/>
        <v>38.129149963010171</v>
      </c>
      <c r="P147" s="218">
        <f t="shared" si="84"/>
        <v>6</v>
      </c>
      <c r="Q147" s="219">
        <f t="shared" si="85"/>
        <v>1</v>
      </c>
      <c r="R147" s="219">
        <f t="shared" si="86"/>
        <v>251</v>
      </c>
      <c r="T147">
        <v>516</v>
      </c>
      <c r="U147">
        <v>7607</v>
      </c>
      <c r="V147" t="s">
        <v>515</v>
      </c>
      <c r="W147">
        <v>658.28899999999999</v>
      </c>
      <c r="X147">
        <v>337.911</v>
      </c>
      <c r="Y147">
        <v>1.948</v>
      </c>
      <c r="Z147">
        <v>18.951000000000001</v>
      </c>
      <c r="AA147">
        <v>34.814428999999997</v>
      </c>
      <c r="AB147">
        <v>1.268043</v>
      </c>
      <c r="AC147">
        <v>12.586097000000001</v>
      </c>
      <c r="AD147" s="1">
        <v>106</v>
      </c>
      <c r="AE147">
        <v>1</v>
      </c>
      <c r="AF147">
        <v>251</v>
      </c>
      <c r="AG147">
        <v>85</v>
      </c>
      <c r="AH147">
        <v>18.90851</v>
      </c>
      <c r="AI147">
        <v>781.8</v>
      </c>
      <c r="AJ147">
        <v>10.3</v>
      </c>
      <c r="AK147">
        <v>6</v>
      </c>
      <c r="AL147">
        <v>1567</v>
      </c>
      <c r="AM147" t="s">
        <v>516</v>
      </c>
      <c r="AN147" t="s">
        <v>815</v>
      </c>
      <c r="AO147">
        <v>298.58</v>
      </c>
      <c r="AR147" t="s">
        <v>116</v>
      </c>
      <c r="AS147" t="s">
        <v>117</v>
      </c>
      <c r="AT147" t="s">
        <v>204</v>
      </c>
      <c r="AU147" t="s">
        <v>515</v>
      </c>
      <c r="AV147" t="s">
        <v>48</v>
      </c>
      <c r="AW147">
        <v>5</v>
      </c>
      <c r="BB147">
        <v>0.75005848773753048</v>
      </c>
      <c r="BC147" t="s">
        <v>69</v>
      </c>
      <c r="BF147" t="s">
        <v>116</v>
      </c>
      <c r="BG147" t="s">
        <v>117</v>
      </c>
      <c r="BH147" t="s">
        <v>515</v>
      </c>
      <c r="BI147">
        <v>7607</v>
      </c>
      <c r="BJ147">
        <v>5</v>
      </c>
      <c r="BK147" t="s">
        <v>204</v>
      </c>
      <c r="BL147" t="s">
        <v>226</v>
      </c>
      <c r="BM147">
        <v>0.75005848773753048</v>
      </c>
      <c r="BN147" t="s">
        <v>69</v>
      </c>
      <c r="BO147" t="s">
        <v>186</v>
      </c>
      <c r="BP147">
        <v>618.428</v>
      </c>
    </row>
    <row r="148" spans="1:68" ht="16.5" x14ac:dyDescent="0.25">
      <c r="A148" s="108" t="str">
        <f t="shared" si="70"/>
        <v>선진여객</v>
      </c>
      <c r="B148" s="109" t="str">
        <f t="shared" si="87"/>
        <v>최원호</v>
      </c>
      <c r="C148" s="110" t="str">
        <f t="shared" si="71"/>
        <v>F</v>
      </c>
      <c r="D148" s="111">
        <f t="shared" si="72"/>
        <v>0.70916666666666672</v>
      </c>
      <c r="E148" s="112">
        <f t="shared" si="73"/>
        <v>9982</v>
      </c>
      <c r="F148" s="113" t="str">
        <f t="shared" si="74"/>
        <v>87</v>
      </c>
      <c r="G148" s="114" t="str">
        <f t="shared" si="75"/>
        <v>78바1183</v>
      </c>
      <c r="H148" s="115">
        <f t="shared" si="76"/>
        <v>1</v>
      </c>
      <c r="I148" s="116">
        <f t="shared" si="77"/>
        <v>1983.981</v>
      </c>
      <c r="J148" s="117">
        <f t="shared" si="78"/>
        <v>1.0695669804610586E-2</v>
      </c>
      <c r="K148" s="117">
        <f t="shared" si="79"/>
        <v>0.3630188491630989</v>
      </c>
      <c r="L148" s="117">
        <f t="shared" si="80"/>
        <v>0.19405427773753881</v>
      </c>
      <c r="M148" s="118">
        <f t="shared" si="81"/>
        <v>16.344999999999999</v>
      </c>
      <c r="N148" s="119">
        <f t="shared" si="82"/>
        <v>0</v>
      </c>
      <c r="O148" s="119">
        <f t="shared" si="83"/>
        <v>4.9395634333191696</v>
      </c>
      <c r="P148" s="220">
        <f t="shared" si="84"/>
        <v>5</v>
      </c>
      <c r="Q148" s="221">
        <f t="shared" si="85"/>
        <v>0</v>
      </c>
      <c r="R148" s="221">
        <f t="shared" si="86"/>
        <v>98</v>
      </c>
      <c r="T148">
        <v>516</v>
      </c>
      <c r="U148">
        <v>9982</v>
      </c>
      <c r="V148" t="s">
        <v>517</v>
      </c>
      <c r="W148">
        <v>1983.981</v>
      </c>
      <c r="X148">
        <v>1165.616</v>
      </c>
      <c r="Y148">
        <v>1.702</v>
      </c>
      <c r="Z148">
        <v>16.344999999999999</v>
      </c>
      <c r="AA148">
        <v>133.95607999999999</v>
      </c>
      <c r="AB148">
        <v>1.43275</v>
      </c>
      <c r="AC148">
        <v>48.628582000000002</v>
      </c>
      <c r="AD148" s="1">
        <v>385</v>
      </c>
      <c r="AE148">
        <v>0</v>
      </c>
      <c r="AF148">
        <v>98</v>
      </c>
      <c r="AG148">
        <v>68</v>
      </c>
      <c r="AH148">
        <v>14.810682</v>
      </c>
      <c r="AI148">
        <v>278.60000000000002</v>
      </c>
      <c r="AJ148">
        <v>0</v>
      </c>
      <c r="AK148">
        <v>5</v>
      </c>
      <c r="AL148">
        <v>1903</v>
      </c>
      <c r="AM148" t="s">
        <v>518</v>
      </c>
      <c r="AN148" t="s">
        <v>816</v>
      </c>
      <c r="AO148">
        <v>1983.981</v>
      </c>
      <c r="AR148" t="s">
        <v>116</v>
      </c>
      <c r="AS148" t="s">
        <v>121</v>
      </c>
      <c r="AT148" t="s">
        <v>268</v>
      </c>
      <c r="AU148" t="s">
        <v>517</v>
      </c>
      <c r="AV148" t="s">
        <v>48</v>
      </c>
      <c r="AW148">
        <v>1</v>
      </c>
      <c r="BB148">
        <v>0.70916666666666672</v>
      </c>
      <c r="BC148" t="s">
        <v>69</v>
      </c>
      <c r="BF148" t="s">
        <v>116</v>
      </c>
      <c r="BG148" t="s">
        <v>121</v>
      </c>
      <c r="BH148" t="s">
        <v>517</v>
      </c>
      <c r="BI148">
        <v>9982</v>
      </c>
      <c r="BJ148">
        <v>1</v>
      </c>
      <c r="BK148" t="s">
        <v>268</v>
      </c>
      <c r="BL148" t="s">
        <v>174</v>
      </c>
      <c r="BM148">
        <v>0.70916666666666672</v>
      </c>
      <c r="BN148" t="s">
        <v>69</v>
      </c>
      <c r="BO148" t="s">
        <v>186</v>
      </c>
      <c r="BP148">
        <v>1983.981</v>
      </c>
    </row>
    <row r="149" spans="1:68" ht="16.5" x14ac:dyDescent="0.25">
      <c r="A149" s="125" t="str">
        <f t="shared" si="70"/>
        <v>선진여객</v>
      </c>
      <c r="B149" s="126" t="str">
        <f t="shared" si="87"/>
        <v>최윤락</v>
      </c>
      <c r="C149" s="127" t="str">
        <f t="shared" si="71"/>
        <v>F</v>
      </c>
      <c r="D149" s="128">
        <f t="shared" si="72"/>
        <v>0.71434779936541393</v>
      </c>
      <c r="E149" s="129">
        <f t="shared" si="73"/>
        <v>4914</v>
      </c>
      <c r="F149" s="130" t="str">
        <f t="shared" si="74"/>
        <v>300</v>
      </c>
      <c r="G149" s="131" t="str">
        <f t="shared" si="75"/>
        <v>73아1099</v>
      </c>
      <c r="H149" s="132">
        <f t="shared" si="76"/>
        <v>4</v>
      </c>
      <c r="I149" s="133">
        <f t="shared" si="77"/>
        <v>837.41000000000008</v>
      </c>
      <c r="J149" s="134">
        <f t="shared" si="78"/>
        <v>4.6660160226012125E-2</v>
      </c>
      <c r="K149" s="134">
        <f t="shared" si="79"/>
        <v>0.31977249066129754</v>
      </c>
      <c r="L149" s="134">
        <f t="shared" si="80"/>
        <v>0.25435569195495633</v>
      </c>
      <c r="M149" s="135">
        <f t="shared" si="81"/>
        <v>17.385000000000002</v>
      </c>
      <c r="N149" s="136">
        <f t="shared" si="82"/>
        <v>0</v>
      </c>
      <c r="O149" s="136">
        <f t="shared" si="83"/>
        <v>33.211030596086992</v>
      </c>
      <c r="P149" s="218">
        <f t="shared" si="84"/>
        <v>9</v>
      </c>
      <c r="Q149" s="219">
        <f t="shared" si="85"/>
        <v>0</v>
      </c>
      <c r="R149" s="219">
        <f t="shared" si="86"/>
        <v>293</v>
      </c>
      <c r="T149">
        <v>516</v>
      </c>
      <c r="U149">
        <v>4914</v>
      </c>
      <c r="V149" t="s">
        <v>519</v>
      </c>
      <c r="W149">
        <v>882.23699999999997</v>
      </c>
      <c r="X149">
        <v>461.85199999999998</v>
      </c>
      <c r="Y149">
        <v>1.91</v>
      </c>
      <c r="Z149">
        <v>17.385000000000002</v>
      </c>
      <c r="AA149">
        <v>46.833593999999998</v>
      </c>
      <c r="AB149">
        <v>2.185263</v>
      </c>
      <c r="AC149">
        <v>14.976095000000001</v>
      </c>
      <c r="AD149" s="1">
        <v>213</v>
      </c>
      <c r="AE149">
        <v>0</v>
      </c>
      <c r="AF149">
        <v>293</v>
      </c>
      <c r="AG149">
        <v>89</v>
      </c>
      <c r="AH149">
        <v>18.837695</v>
      </c>
      <c r="AI149">
        <v>1078</v>
      </c>
      <c r="AJ149">
        <v>31.7</v>
      </c>
      <c r="AK149">
        <v>9</v>
      </c>
      <c r="AL149">
        <v>3482</v>
      </c>
      <c r="AM149" t="s">
        <v>520</v>
      </c>
      <c r="AN149" t="s">
        <v>817</v>
      </c>
      <c r="AO149">
        <v>312.38299999999998</v>
      </c>
      <c r="AR149" t="s">
        <v>116</v>
      </c>
      <c r="AS149" t="s">
        <v>117</v>
      </c>
      <c r="AT149" t="s">
        <v>197</v>
      </c>
      <c r="AU149" t="s">
        <v>519</v>
      </c>
      <c r="AV149" t="s">
        <v>48</v>
      </c>
      <c r="AW149">
        <v>4</v>
      </c>
      <c r="BB149">
        <v>0.71434779936541393</v>
      </c>
      <c r="BC149" t="s">
        <v>69</v>
      </c>
      <c r="BF149" t="s">
        <v>116</v>
      </c>
      <c r="BG149" t="s">
        <v>117</v>
      </c>
      <c r="BH149" t="s">
        <v>519</v>
      </c>
      <c r="BI149">
        <v>4914</v>
      </c>
      <c r="BJ149">
        <v>4</v>
      </c>
      <c r="BK149" t="s">
        <v>197</v>
      </c>
      <c r="BL149" t="s">
        <v>219</v>
      </c>
      <c r="BM149">
        <v>0.71434779936541393</v>
      </c>
      <c r="BN149" t="s">
        <v>69</v>
      </c>
      <c r="BO149" t="s">
        <v>186</v>
      </c>
      <c r="BP149">
        <v>837.41000000000008</v>
      </c>
    </row>
    <row r="150" spans="1:68" ht="16.5" x14ac:dyDescent="0.25">
      <c r="A150" s="108" t="str">
        <f t="shared" si="70"/>
        <v>선진여객</v>
      </c>
      <c r="B150" s="109" t="str">
        <f t="shared" si="87"/>
        <v>최인섭</v>
      </c>
      <c r="C150" s="110" t="str">
        <f t="shared" si="71"/>
        <v>B</v>
      </c>
      <c r="D150" s="111">
        <f t="shared" si="72"/>
        <v>0.93884615384615377</v>
      </c>
      <c r="E150" s="112">
        <f t="shared" si="73"/>
        <v>1648</v>
      </c>
      <c r="F150" s="113" t="str">
        <f t="shared" si="74"/>
        <v>80</v>
      </c>
      <c r="G150" s="114" t="str">
        <f t="shared" si="75"/>
        <v>78바1152</v>
      </c>
      <c r="H150" s="115">
        <f t="shared" si="76"/>
        <v>1</v>
      </c>
      <c r="I150" s="116">
        <f t="shared" si="77"/>
        <v>2395.0659999999998</v>
      </c>
      <c r="J150" s="117">
        <f t="shared" si="78"/>
        <v>1.101197123155692E-2</v>
      </c>
      <c r="K150" s="117">
        <f t="shared" si="79"/>
        <v>0.31596060770388462</v>
      </c>
      <c r="L150" s="117">
        <f t="shared" si="80"/>
        <v>0.14989148524508303</v>
      </c>
      <c r="M150" s="118">
        <f t="shared" si="81"/>
        <v>11.029</v>
      </c>
      <c r="N150" s="119">
        <f t="shared" si="82"/>
        <v>0</v>
      </c>
      <c r="O150" s="119">
        <f t="shared" si="83"/>
        <v>4.8432903310388946</v>
      </c>
      <c r="P150" s="220">
        <f t="shared" si="84"/>
        <v>4</v>
      </c>
      <c r="Q150" s="221">
        <f t="shared" si="85"/>
        <v>0</v>
      </c>
      <c r="R150" s="221">
        <f t="shared" si="86"/>
        <v>116</v>
      </c>
      <c r="T150">
        <v>516</v>
      </c>
      <c r="U150">
        <v>1648</v>
      </c>
      <c r="V150" t="s">
        <v>521</v>
      </c>
      <c r="W150">
        <v>2395.0659999999998</v>
      </c>
      <c r="X150">
        <v>981.18799999999999</v>
      </c>
      <c r="Y150">
        <v>2.4409999999999998</v>
      </c>
      <c r="Z150">
        <v>11.029</v>
      </c>
      <c r="AA150">
        <v>155.23106300000001</v>
      </c>
      <c r="AB150">
        <v>1.7094</v>
      </c>
      <c r="AC150">
        <v>49.046900999999998</v>
      </c>
      <c r="AD150" s="1">
        <v>359</v>
      </c>
      <c r="AE150">
        <v>0</v>
      </c>
      <c r="AF150">
        <v>116</v>
      </c>
      <c r="AG150">
        <v>67</v>
      </c>
      <c r="AH150">
        <v>15.429038</v>
      </c>
      <c r="AI150">
        <v>658.4</v>
      </c>
      <c r="AJ150">
        <v>0</v>
      </c>
      <c r="AK150">
        <v>4</v>
      </c>
      <c r="AL150">
        <v>2389</v>
      </c>
      <c r="AM150" t="s">
        <v>522</v>
      </c>
      <c r="AN150" t="s">
        <v>818</v>
      </c>
      <c r="AO150">
        <v>2395.0659999999998</v>
      </c>
      <c r="AR150" t="s">
        <v>116</v>
      </c>
      <c r="AS150" t="s">
        <v>120</v>
      </c>
      <c r="AT150" t="s">
        <v>241</v>
      </c>
      <c r="AU150" t="s">
        <v>521</v>
      </c>
      <c r="AV150" t="s">
        <v>48</v>
      </c>
      <c r="AW150">
        <v>1</v>
      </c>
      <c r="BB150">
        <v>0.93884615384615377</v>
      </c>
      <c r="BC150" t="s">
        <v>67</v>
      </c>
      <c r="BF150" t="s">
        <v>116</v>
      </c>
      <c r="BG150" t="s">
        <v>120</v>
      </c>
      <c r="BH150" t="s">
        <v>521</v>
      </c>
      <c r="BI150">
        <v>1648</v>
      </c>
      <c r="BJ150">
        <v>1</v>
      </c>
      <c r="BK150" t="s">
        <v>241</v>
      </c>
      <c r="BL150" t="s">
        <v>174</v>
      </c>
      <c r="BM150">
        <v>0.93884615384615377</v>
      </c>
      <c r="BN150" t="s">
        <v>67</v>
      </c>
      <c r="BO150" t="s">
        <v>175</v>
      </c>
      <c r="BP150">
        <v>2395.0659999999998</v>
      </c>
    </row>
    <row r="151" spans="1:68" ht="16.5" x14ac:dyDescent="0.25">
      <c r="A151" s="125" t="str">
        <f t="shared" si="70"/>
        <v>선진여객</v>
      </c>
      <c r="B151" s="126" t="str">
        <f t="shared" si="87"/>
        <v>최장순</v>
      </c>
      <c r="C151" s="127" t="str">
        <f t="shared" si="71"/>
        <v>C</v>
      </c>
      <c r="D151" s="128">
        <f t="shared" si="72"/>
        <v>0.89349999999999996</v>
      </c>
      <c r="E151" s="129">
        <f t="shared" si="73"/>
        <v>4677</v>
      </c>
      <c r="F151" s="130" t="str">
        <f t="shared" si="74"/>
        <v>72</v>
      </c>
      <c r="G151" s="131" t="str">
        <f t="shared" si="75"/>
        <v>70바3742</v>
      </c>
      <c r="H151" s="132">
        <f t="shared" si="76"/>
        <v>1</v>
      </c>
      <c r="I151" s="133">
        <f t="shared" si="77"/>
        <v>552.16</v>
      </c>
      <c r="J151" s="134">
        <f t="shared" si="78"/>
        <v>2.4323102971550617E-2</v>
      </c>
      <c r="K151" s="134">
        <f t="shared" si="79"/>
        <v>0.28177675008435182</v>
      </c>
      <c r="L151" s="134">
        <f t="shared" si="80"/>
        <v>0.1937844103158505</v>
      </c>
      <c r="M151" s="135">
        <f t="shared" si="81"/>
        <v>18.722999999999999</v>
      </c>
      <c r="N151" s="136">
        <f t="shared" si="82"/>
        <v>0</v>
      </c>
      <c r="O151" s="136">
        <f t="shared" si="83"/>
        <v>17.929585627354392</v>
      </c>
      <c r="P151" s="218">
        <f t="shared" si="84"/>
        <v>1</v>
      </c>
      <c r="Q151" s="219">
        <f t="shared" si="85"/>
        <v>0</v>
      </c>
      <c r="R151" s="219">
        <f t="shared" si="86"/>
        <v>99</v>
      </c>
      <c r="T151">
        <v>516</v>
      </c>
      <c r="U151">
        <v>4677</v>
      </c>
      <c r="V151" t="s">
        <v>523</v>
      </c>
      <c r="W151">
        <v>552.16</v>
      </c>
      <c r="X151">
        <v>308.923</v>
      </c>
      <c r="Y151">
        <v>1.7869999999999999</v>
      </c>
      <c r="Z151">
        <v>18.722999999999999</v>
      </c>
      <c r="AA151">
        <v>23.879149000000002</v>
      </c>
      <c r="AB151">
        <v>0.58081499999999997</v>
      </c>
      <c r="AC151">
        <v>6.7285890000000004</v>
      </c>
      <c r="AD151" s="1">
        <v>107</v>
      </c>
      <c r="AE151">
        <v>0</v>
      </c>
      <c r="AF151">
        <v>99</v>
      </c>
      <c r="AG151">
        <v>80</v>
      </c>
      <c r="AH151">
        <v>23.123101999999999</v>
      </c>
      <c r="AI151">
        <v>719.7</v>
      </c>
      <c r="AJ151">
        <v>0</v>
      </c>
      <c r="AK151">
        <v>1</v>
      </c>
      <c r="AL151">
        <v>29</v>
      </c>
      <c r="AM151" t="s">
        <v>524</v>
      </c>
      <c r="AN151" t="s">
        <v>819</v>
      </c>
      <c r="AO151">
        <v>552.16</v>
      </c>
      <c r="AR151" t="s">
        <v>116</v>
      </c>
      <c r="AS151" t="s">
        <v>119</v>
      </c>
      <c r="AT151" t="s">
        <v>213</v>
      </c>
      <c r="AU151" t="s">
        <v>523</v>
      </c>
      <c r="AV151" t="s">
        <v>48</v>
      </c>
      <c r="AW151">
        <v>1</v>
      </c>
      <c r="BB151">
        <v>0.89349999999999996</v>
      </c>
      <c r="BC151" t="s">
        <v>68</v>
      </c>
      <c r="BF151" t="s">
        <v>116</v>
      </c>
      <c r="BG151" t="s">
        <v>119</v>
      </c>
      <c r="BH151" t="s">
        <v>523</v>
      </c>
      <c r="BI151">
        <v>4677</v>
      </c>
      <c r="BJ151">
        <v>1</v>
      </c>
      <c r="BK151" t="s">
        <v>213</v>
      </c>
      <c r="BL151" t="s">
        <v>174</v>
      </c>
      <c r="BM151">
        <v>0.89349999999999996</v>
      </c>
      <c r="BN151" t="s">
        <v>68</v>
      </c>
      <c r="BO151" t="s">
        <v>176</v>
      </c>
      <c r="BP151">
        <v>552.16</v>
      </c>
    </row>
    <row r="152" spans="1:68" ht="16.5" x14ac:dyDescent="0.25">
      <c r="A152" s="108" t="str">
        <f t="shared" si="70"/>
        <v>선진여객</v>
      </c>
      <c r="B152" s="109" t="str">
        <f t="shared" si="87"/>
        <v>최재성</v>
      </c>
      <c r="C152" s="110" t="str">
        <f t="shared" si="71"/>
        <v>D</v>
      </c>
      <c r="D152" s="111">
        <f t="shared" si="72"/>
        <v>0.83284142037325704</v>
      </c>
      <c r="E152" s="112">
        <f t="shared" si="73"/>
        <v>2581</v>
      </c>
      <c r="F152" s="113" t="str">
        <f t="shared" si="74"/>
        <v>80</v>
      </c>
      <c r="G152" s="114" t="str">
        <f t="shared" si="75"/>
        <v>78바1154</v>
      </c>
      <c r="H152" s="115">
        <f t="shared" si="76"/>
        <v>2</v>
      </c>
      <c r="I152" s="116">
        <f t="shared" si="77"/>
        <v>2116.9690000000001</v>
      </c>
      <c r="J152" s="117">
        <f t="shared" si="78"/>
        <v>9.8333407657256195E-3</v>
      </c>
      <c r="K152" s="117">
        <f t="shared" si="79"/>
        <v>0.37126507824803545</v>
      </c>
      <c r="L152" s="117">
        <f t="shared" si="80"/>
        <v>0.1761953056468942</v>
      </c>
      <c r="M152" s="118">
        <f t="shared" si="81"/>
        <v>12.821</v>
      </c>
      <c r="N152" s="119">
        <f t="shared" si="82"/>
        <v>1.5588324628277503</v>
      </c>
      <c r="O152" s="119">
        <f t="shared" si="83"/>
        <v>18.091904038273587</v>
      </c>
      <c r="P152" s="220">
        <f t="shared" si="84"/>
        <v>1</v>
      </c>
      <c r="Q152" s="221">
        <f t="shared" si="85"/>
        <v>33</v>
      </c>
      <c r="R152" s="221">
        <f t="shared" si="86"/>
        <v>383</v>
      </c>
      <c r="T152">
        <v>516</v>
      </c>
      <c r="U152">
        <v>2581</v>
      </c>
      <c r="V152" t="s">
        <v>525</v>
      </c>
      <c r="W152">
        <v>2116.9690000000001</v>
      </c>
      <c r="X152">
        <v>977.66099999999994</v>
      </c>
      <c r="Y152">
        <v>2.165</v>
      </c>
      <c r="Z152">
        <v>12.821</v>
      </c>
      <c r="AA152">
        <v>143.47107800000001</v>
      </c>
      <c r="AB152">
        <v>1.4108000000000001</v>
      </c>
      <c r="AC152">
        <v>53.265801000000003</v>
      </c>
      <c r="AD152" s="1">
        <v>373</v>
      </c>
      <c r="AE152">
        <v>33</v>
      </c>
      <c r="AF152">
        <v>383</v>
      </c>
      <c r="AG152">
        <v>68</v>
      </c>
      <c r="AH152">
        <v>14.755371</v>
      </c>
      <c r="AI152">
        <v>37.700000000000003</v>
      </c>
      <c r="AJ152">
        <v>0</v>
      </c>
      <c r="AK152">
        <v>1</v>
      </c>
      <c r="AL152">
        <v>74</v>
      </c>
      <c r="AM152" t="s">
        <v>526</v>
      </c>
      <c r="AN152" t="s">
        <v>820</v>
      </c>
      <c r="AO152">
        <v>2054.4369999999999</v>
      </c>
      <c r="AR152" t="s">
        <v>116</v>
      </c>
      <c r="AS152" t="s">
        <v>120</v>
      </c>
      <c r="AT152" t="s">
        <v>243</v>
      </c>
      <c r="AU152" t="s">
        <v>525</v>
      </c>
      <c r="AV152" t="s">
        <v>48</v>
      </c>
      <c r="AW152">
        <v>2</v>
      </c>
      <c r="BB152">
        <v>0.83284142037325704</v>
      </c>
      <c r="BC152" t="s">
        <v>66</v>
      </c>
      <c r="BF152" t="s">
        <v>116</v>
      </c>
      <c r="BG152" t="s">
        <v>120</v>
      </c>
      <c r="BH152" t="s">
        <v>525</v>
      </c>
      <c r="BI152">
        <v>2581</v>
      </c>
      <c r="BJ152">
        <v>2</v>
      </c>
      <c r="BK152" t="s">
        <v>243</v>
      </c>
      <c r="BL152" t="s">
        <v>234</v>
      </c>
      <c r="BM152">
        <v>0.83284142037325704</v>
      </c>
      <c r="BN152" t="s">
        <v>66</v>
      </c>
      <c r="BO152" t="s">
        <v>177</v>
      </c>
      <c r="BP152">
        <v>2116.9690000000001</v>
      </c>
    </row>
    <row r="153" spans="1:68" ht="16.5" x14ac:dyDescent="0.25">
      <c r="A153" s="125" t="str">
        <f t="shared" si="70"/>
        <v>선진여객</v>
      </c>
      <c r="B153" s="126" t="str">
        <f t="shared" si="87"/>
        <v>최종철</v>
      </c>
      <c r="C153" s="127" t="str">
        <f t="shared" si="71"/>
        <v>F</v>
      </c>
      <c r="D153" s="128">
        <f t="shared" si="72"/>
        <v>0.71</v>
      </c>
      <c r="E153" s="129">
        <f t="shared" si="73"/>
        <v>2985</v>
      </c>
      <c r="F153" s="130" t="str">
        <f t="shared" si="74"/>
        <v>72</v>
      </c>
      <c r="G153" s="131" t="str">
        <f t="shared" si="75"/>
        <v>78바1173</v>
      </c>
      <c r="H153" s="132">
        <f t="shared" si="76"/>
        <v>1</v>
      </c>
      <c r="I153" s="133">
        <f t="shared" si="77"/>
        <v>1483.893</v>
      </c>
      <c r="J153" s="134">
        <f t="shared" si="78"/>
        <v>2.0176887554321041E-2</v>
      </c>
      <c r="K153" s="134">
        <f t="shared" si="79"/>
        <v>0.31832618993290501</v>
      </c>
      <c r="L153" s="134">
        <f t="shared" si="80"/>
        <v>0.22980093578175784</v>
      </c>
      <c r="M153" s="135">
        <f t="shared" si="81"/>
        <v>18.268000000000001</v>
      </c>
      <c r="N153" s="136">
        <f t="shared" si="82"/>
        <v>6.7390303748316088E-2</v>
      </c>
      <c r="O153" s="136">
        <f t="shared" si="83"/>
        <v>43.803697436405457</v>
      </c>
      <c r="P153" s="218">
        <f t="shared" si="84"/>
        <v>0</v>
      </c>
      <c r="Q153" s="219">
        <f t="shared" si="85"/>
        <v>1</v>
      </c>
      <c r="R153" s="219">
        <f t="shared" si="86"/>
        <v>650</v>
      </c>
      <c r="T153">
        <v>516</v>
      </c>
      <c r="U153">
        <v>2985</v>
      </c>
      <c r="V153" t="s">
        <v>527</v>
      </c>
      <c r="W153">
        <v>1483.893</v>
      </c>
      <c r="X153">
        <v>803.98599999999999</v>
      </c>
      <c r="Y153">
        <v>1.8460000000000001</v>
      </c>
      <c r="Z153">
        <v>18.268000000000001</v>
      </c>
      <c r="AA153">
        <v>70.720521000000005</v>
      </c>
      <c r="AB153">
        <v>1.42692</v>
      </c>
      <c r="AC153">
        <v>22.512194000000001</v>
      </c>
      <c r="AD153" s="1">
        <v>341</v>
      </c>
      <c r="AE153">
        <v>1</v>
      </c>
      <c r="AF153">
        <v>650</v>
      </c>
      <c r="AG153">
        <v>81</v>
      </c>
      <c r="AH153">
        <v>20.982495</v>
      </c>
      <c r="AI153">
        <v>2867.3</v>
      </c>
      <c r="AJ153">
        <v>0</v>
      </c>
      <c r="AK153">
        <v>0</v>
      </c>
      <c r="AL153">
        <v>0</v>
      </c>
      <c r="AM153" t="s">
        <v>528</v>
      </c>
      <c r="AN153" t="s">
        <v>821</v>
      </c>
      <c r="AO153">
        <v>1483.893</v>
      </c>
      <c r="AR153" t="s">
        <v>116</v>
      </c>
      <c r="AS153" t="s">
        <v>119</v>
      </c>
      <c r="AT153" t="s">
        <v>219</v>
      </c>
      <c r="AU153" t="s">
        <v>527</v>
      </c>
      <c r="AV153" t="s">
        <v>48</v>
      </c>
      <c r="AW153">
        <v>1</v>
      </c>
      <c r="BB153">
        <v>0.71</v>
      </c>
      <c r="BC153" t="s">
        <v>69</v>
      </c>
      <c r="BF153" t="s">
        <v>116</v>
      </c>
      <c r="BG153" t="s">
        <v>119</v>
      </c>
      <c r="BH153" t="s">
        <v>527</v>
      </c>
      <c r="BI153">
        <v>2985</v>
      </c>
      <c r="BJ153">
        <v>1</v>
      </c>
      <c r="BK153" t="s">
        <v>219</v>
      </c>
      <c r="BL153" t="s">
        <v>174</v>
      </c>
      <c r="BM153">
        <v>0.71</v>
      </c>
      <c r="BN153" t="s">
        <v>69</v>
      </c>
      <c r="BO153" t="s">
        <v>186</v>
      </c>
      <c r="BP153">
        <v>1483.893</v>
      </c>
    </row>
    <row r="154" spans="1:68" ht="16.5" x14ac:dyDescent="0.25">
      <c r="A154" s="108" t="str">
        <f t="shared" si="70"/>
        <v>선진여객</v>
      </c>
      <c r="B154" s="109" t="str">
        <f t="shared" si="87"/>
        <v>한대현</v>
      </c>
      <c r="C154" s="110" t="str">
        <f t="shared" si="71"/>
        <v>F</v>
      </c>
      <c r="D154" s="111">
        <f t="shared" si="72"/>
        <v>0.79587367210760895</v>
      </c>
      <c r="E154" s="112">
        <f t="shared" si="73"/>
        <v>5064</v>
      </c>
      <c r="F154" s="113" t="str">
        <f t="shared" si="74"/>
        <v>300</v>
      </c>
      <c r="G154" s="114" t="str">
        <f t="shared" si="75"/>
        <v>73아1099</v>
      </c>
      <c r="H154" s="115">
        <f t="shared" si="76"/>
        <v>2</v>
      </c>
      <c r="I154" s="116">
        <f t="shared" si="77"/>
        <v>2311.2560000000003</v>
      </c>
      <c r="J154" s="117">
        <f t="shared" si="78"/>
        <v>2.2590862191728091E-2</v>
      </c>
      <c r="K154" s="117">
        <f t="shared" si="79"/>
        <v>0.31409892133540585</v>
      </c>
      <c r="L154" s="117">
        <f t="shared" si="80"/>
        <v>0.17782539017746193</v>
      </c>
      <c r="M154" s="118">
        <f t="shared" si="81"/>
        <v>12.314</v>
      </c>
      <c r="N154" s="119">
        <f t="shared" si="82"/>
        <v>0</v>
      </c>
      <c r="O154" s="119">
        <f t="shared" si="83"/>
        <v>10.427230908216139</v>
      </c>
      <c r="P154" s="220">
        <f t="shared" si="84"/>
        <v>0</v>
      </c>
      <c r="Q154" s="221">
        <f t="shared" si="85"/>
        <v>0</v>
      </c>
      <c r="R154" s="221">
        <f t="shared" si="86"/>
        <v>241</v>
      </c>
      <c r="T154">
        <v>516</v>
      </c>
      <c r="U154">
        <v>5064</v>
      </c>
      <c r="V154" t="s">
        <v>529</v>
      </c>
      <c r="W154">
        <v>2311.2559999999999</v>
      </c>
      <c r="X154">
        <v>947.54600000000005</v>
      </c>
      <c r="Y154">
        <v>2.4390000000000001</v>
      </c>
      <c r="Z154">
        <v>12.314</v>
      </c>
      <c r="AA154">
        <v>138.26661300000001</v>
      </c>
      <c r="AB154">
        <v>3.1235620000000002</v>
      </c>
      <c r="AC154">
        <v>43.429394000000002</v>
      </c>
      <c r="AD154" s="1">
        <v>411</v>
      </c>
      <c r="AE154">
        <v>0</v>
      </c>
      <c r="AF154">
        <v>241</v>
      </c>
      <c r="AG154">
        <v>65</v>
      </c>
      <c r="AH154">
        <v>16.715937</v>
      </c>
      <c r="AI154">
        <v>104.2</v>
      </c>
      <c r="AJ154">
        <v>0</v>
      </c>
      <c r="AK154">
        <v>0</v>
      </c>
      <c r="AL154">
        <v>0</v>
      </c>
      <c r="AM154" t="s">
        <v>530</v>
      </c>
      <c r="AN154" t="s">
        <v>822</v>
      </c>
      <c r="AO154">
        <v>2168.4</v>
      </c>
      <c r="AR154" t="s">
        <v>116</v>
      </c>
      <c r="AS154" t="s">
        <v>117</v>
      </c>
      <c r="AT154" t="s">
        <v>197</v>
      </c>
      <c r="AU154" t="s">
        <v>529</v>
      </c>
      <c r="AV154" t="s">
        <v>48</v>
      </c>
      <c r="AW154">
        <v>2</v>
      </c>
      <c r="BB154">
        <v>0.79587367210760895</v>
      </c>
      <c r="BC154" t="s">
        <v>69</v>
      </c>
      <c r="BF154" t="s">
        <v>116</v>
      </c>
      <c r="BG154" t="s">
        <v>117</v>
      </c>
      <c r="BH154" t="s">
        <v>529</v>
      </c>
      <c r="BI154">
        <v>5064</v>
      </c>
      <c r="BJ154">
        <v>2</v>
      </c>
      <c r="BK154" t="s">
        <v>197</v>
      </c>
      <c r="BL154" t="s">
        <v>617</v>
      </c>
      <c r="BM154">
        <v>0.79587367210760895</v>
      </c>
      <c r="BN154" t="s">
        <v>69</v>
      </c>
      <c r="BO154" t="s">
        <v>186</v>
      </c>
      <c r="BP154">
        <v>2311.2560000000003</v>
      </c>
    </row>
    <row r="155" spans="1:68" ht="16.5" x14ac:dyDescent="0.25">
      <c r="A155" s="125" t="str">
        <f t="shared" si="70"/>
        <v>선진여객</v>
      </c>
      <c r="B155" s="126" t="str">
        <f t="shared" si="87"/>
        <v>한창열</v>
      </c>
      <c r="C155" s="127" t="str">
        <f t="shared" si="71"/>
        <v>F</v>
      </c>
      <c r="D155" s="128">
        <f t="shared" si="72"/>
        <v>0.73142857142857154</v>
      </c>
      <c r="E155" s="129">
        <f t="shared" si="73"/>
        <v>8168</v>
      </c>
      <c r="F155" s="130" t="str">
        <f t="shared" si="74"/>
        <v>예비</v>
      </c>
      <c r="G155" s="131" t="str">
        <f t="shared" si="75"/>
        <v>78바1174</v>
      </c>
      <c r="H155" s="132">
        <f t="shared" si="76"/>
        <v>1</v>
      </c>
      <c r="I155" s="133">
        <f t="shared" si="77"/>
        <v>2945.9119999999998</v>
      </c>
      <c r="J155" s="134">
        <f t="shared" si="78"/>
        <v>2.6010365078678127E-2</v>
      </c>
      <c r="K155" s="134">
        <f t="shared" si="79"/>
        <v>0.35310455367123234</v>
      </c>
      <c r="L155" s="134">
        <f t="shared" si="80"/>
        <v>0.21317676834881696</v>
      </c>
      <c r="M155" s="135">
        <f t="shared" si="81"/>
        <v>15.409000000000001</v>
      </c>
      <c r="N155" s="136">
        <f t="shared" si="82"/>
        <v>0.20367207167084422</v>
      </c>
      <c r="O155" s="136">
        <f t="shared" si="83"/>
        <v>38.426130855232607</v>
      </c>
      <c r="P155" s="218">
        <f t="shared" si="84"/>
        <v>20</v>
      </c>
      <c r="Q155" s="219">
        <f t="shared" si="85"/>
        <v>6</v>
      </c>
      <c r="R155" s="219">
        <f t="shared" si="86"/>
        <v>1132</v>
      </c>
      <c r="T155">
        <v>516</v>
      </c>
      <c r="U155">
        <v>8168</v>
      </c>
      <c r="V155" t="s">
        <v>531</v>
      </c>
      <c r="W155">
        <v>2945.9119999999998</v>
      </c>
      <c r="X155">
        <v>1438.3330000000001</v>
      </c>
      <c r="Y155">
        <v>2.048</v>
      </c>
      <c r="Z155">
        <v>15.409000000000001</v>
      </c>
      <c r="AA155">
        <v>186.099118</v>
      </c>
      <c r="AB155">
        <v>4.8405060000000004</v>
      </c>
      <c r="AC155">
        <v>65.712446</v>
      </c>
      <c r="AD155" s="1">
        <v>628</v>
      </c>
      <c r="AE155">
        <v>6</v>
      </c>
      <c r="AF155">
        <v>1132</v>
      </c>
      <c r="AG155">
        <v>85</v>
      </c>
      <c r="AH155">
        <v>15.829800000000001</v>
      </c>
      <c r="AI155">
        <v>2474.4</v>
      </c>
      <c r="AJ155">
        <v>72.2</v>
      </c>
      <c r="AK155">
        <v>20</v>
      </c>
      <c r="AL155">
        <v>7602</v>
      </c>
      <c r="AM155" t="s">
        <v>532</v>
      </c>
      <c r="AN155" t="s">
        <v>823</v>
      </c>
      <c r="AO155">
        <v>2945.9119999999998</v>
      </c>
      <c r="AR155" t="s">
        <v>116</v>
      </c>
      <c r="AS155" t="s">
        <v>89</v>
      </c>
      <c r="AT155" t="s">
        <v>574</v>
      </c>
      <c r="AU155" t="s">
        <v>531</v>
      </c>
      <c r="AV155" t="s">
        <v>48</v>
      </c>
      <c r="AW155">
        <v>1</v>
      </c>
      <c r="BB155">
        <v>0.73142857142857154</v>
      </c>
      <c r="BC155" t="s">
        <v>69</v>
      </c>
      <c r="BF155" t="s">
        <v>116</v>
      </c>
      <c r="BG155" t="s">
        <v>89</v>
      </c>
      <c r="BH155" t="s">
        <v>531</v>
      </c>
      <c r="BI155">
        <v>8168</v>
      </c>
      <c r="BJ155">
        <v>1</v>
      </c>
      <c r="BK155" t="s">
        <v>574</v>
      </c>
      <c r="BL155" t="s">
        <v>174</v>
      </c>
      <c r="BM155">
        <v>0.73142857142857154</v>
      </c>
      <c r="BN155" t="s">
        <v>69</v>
      </c>
      <c r="BO155" t="s">
        <v>186</v>
      </c>
      <c r="BP155">
        <v>2945.9119999999998</v>
      </c>
    </row>
    <row r="156" spans="1:68" ht="16.5" x14ac:dyDescent="0.25">
      <c r="A156" s="108" t="str">
        <f t="shared" si="70"/>
        <v>선진여객</v>
      </c>
      <c r="B156" s="109" t="str">
        <f t="shared" si="87"/>
        <v>허길만</v>
      </c>
      <c r="C156" s="110" t="str">
        <f t="shared" si="71"/>
        <v>F</v>
      </c>
      <c r="D156" s="111">
        <f t="shared" si="72"/>
        <v>0.77052214476791814</v>
      </c>
      <c r="E156" s="112">
        <f t="shared" si="73"/>
        <v>8181</v>
      </c>
      <c r="F156" s="113" t="str">
        <f t="shared" si="74"/>
        <v>87</v>
      </c>
      <c r="G156" s="114" t="str">
        <f t="shared" si="75"/>
        <v>78바1155</v>
      </c>
      <c r="H156" s="115">
        <f t="shared" si="76"/>
        <v>2</v>
      </c>
      <c r="I156" s="116">
        <f t="shared" si="77"/>
        <v>2074.7000000000003</v>
      </c>
      <c r="J156" s="117">
        <f t="shared" si="78"/>
        <v>1.5044711058868071E-2</v>
      </c>
      <c r="K156" s="117">
        <f t="shared" si="79"/>
        <v>0.36818631223290538</v>
      </c>
      <c r="L156" s="117">
        <f t="shared" si="80"/>
        <v>0.27811249819250972</v>
      </c>
      <c r="M156" s="118">
        <f t="shared" si="81"/>
        <v>15.311</v>
      </c>
      <c r="N156" s="119">
        <f t="shared" si="82"/>
        <v>0</v>
      </c>
      <c r="O156" s="119">
        <f t="shared" si="83"/>
        <v>8.2421554923603413</v>
      </c>
      <c r="P156" s="220">
        <f t="shared" si="84"/>
        <v>3</v>
      </c>
      <c r="Q156" s="221">
        <f t="shared" si="85"/>
        <v>0</v>
      </c>
      <c r="R156" s="221">
        <f t="shared" si="86"/>
        <v>171</v>
      </c>
      <c r="T156">
        <v>516</v>
      </c>
      <c r="U156">
        <v>8181</v>
      </c>
      <c r="V156" t="s">
        <v>533</v>
      </c>
      <c r="W156">
        <v>2074.6999999999998</v>
      </c>
      <c r="X156">
        <v>1041.819</v>
      </c>
      <c r="Y156">
        <v>1.9910000000000001</v>
      </c>
      <c r="Z156">
        <v>15.311</v>
      </c>
      <c r="AA156">
        <v>147.57691199999999</v>
      </c>
      <c r="AB156">
        <v>2.2202519999999999</v>
      </c>
      <c r="AC156">
        <v>54.335799000000002</v>
      </c>
      <c r="AD156" s="1">
        <v>577</v>
      </c>
      <c r="AE156">
        <v>0</v>
      </c>
      <c r="AF156">
        <v>171</v>
      </c>
      <c r="AG156">
        <v>77</v>
      </c>
      <c r="AH156">
        <v>14.058432</v>
      </c>
      <c r="AI156">
        <v>168.7</v>
      </c>
      <c r="AJ156">
        <v>0</v>
      </c>
      <c r="AK156">
        <v>3</v>
      </c>
      <c r="AL156">
        <v>207</v>
      </c>
      <c r="AM156" t="s">
        <v>534</v>
      </c>
      <c r="AN156" t="s">
        <v>824</v>
      </c>
      <c r="AO156">
        <v>1958.2550000000001</v>
      </c>
      <c r="AR156" t="s">
        <v>116</v>
      </c>
      <c r="AS156" t="s">
        <v>121</v>
      </c>
      <c r="AT156" t="s">
        <v>262</v>
      </c>
      <c r="AU156" t="s">
        <v>533</v>
      </c>
      <c r="AV156" t="s">
        <v>48</v>
      </c>
      <c r="AW156">
        <v>2</v>
      </c>
      <c r="BB156">
        <v>0.77052214476791814</v>
      </c>
      <c r="BC156" t="s">
        <v>69</v>
      </c>
      <c r="BF156" t="s">
        <v>116</v>
      </c>
      <c r="BG156" t="s">
        <v>121</v>
      </c>
      <c r="BH156" t="s">
        <v>533</v>
      </c>
      <c r="BI156">
        <v>8181</v>
      </c>
      <c r="BJ156">
        <v>2</v>
      </c>
      <c r="BK156" t="s">
        <v>262</v>
      </c>
      <c r="BL156" t="s">
        <v>260</v>
      </c>
      <c r="BM156">
        <v>0.77052214476791814</v>
      </c>
      <c r="BN156" t="s">
        <v>69</v>
      </c>
      <c r="BO156" t="s">
        <v>186</v>
      </c>
      <c r="BP156">
        <v>2074.7000000000003</v>
      </c>
    </row>
    <row r="157" spans="1:68" ht="16.5" x14ac:dyDescent="0.25">
      <c r="A157" s="125" t="str">
        <f t="shared" si="70"/>
        <v>선진여객</v>
      </c>
      <c r="B157" s="126" t="str">
        <f t="shared" si="87"/>
        <v>현교일</v>
      </c>
      <c r="C157" s="127" t="str">
        <f t="shared" si="71"/>
        <v>F</v>
      </c>
      <c r="D157" s="128">
        <f t="shared" si="72"/>
        <v>0.71846153846153848</v>
      </c>
      <c r="E157" s="129">
        <f t="shared" si="73"/>
        <v>8959</v>
      </c>
      <c r="F157" s="130" t="str">
        <f t="shared" si="74"/>
        <v>87</v>
      </c>
      <c r="G157" s="131" t="str">
        <f t="shared" si="75"/>
        <v>78바1194</v>
      </c>
      <c r="H157" s="132">
        <f t="shared" si="76"/>
        <v>1</v>
      </c>
      <c r="I157" s="133">
        <f t="shared" si="77"/>
        <v>1244.6410000000001</v>
      </c>
      <c r="J157" s="134">
        <f t="shared" si="78"/>
        <v>1.5379832788274532E-2</v>
      </c>
      <c r="K157" s="134">
        <f t="shared" si="79"/>
        <v>0.36527712583348393</v>
      </c>
      <c r="L157" s="134">
        <f t="shared" si="80"/>
        <v>0.20487835448133235</v>
      </c>
      <c r="M157" s="135">
        <f t="shared" si="81"/>
        <v>18.440999999999999</v>
      </c>
      <c r="N157" s="136">
        <f t="shared" si="82"/>
        <v>7.974914110175034E-2</v>
      </c>
      <c r="O157" s="136">
        <f t="shared" si="83"/>
        <v>55.505402206818232</v>
      </c>
      <c r="P157" s="218">
        <f t="shared" si="84"/>
        <v>5</v>
      </c>
      <c r="Q157" s="219">
        <f t="shared" si="85"/>
        <v>1</v>
      </c>
      <c r="R157" s="219">
        <f t="shared" si="86"/>
        <v>696</v>
      </c>
      <c r="T157">
        <v>516</v>
      </c>
      <c r="U157">
        <v>8959</v>
      </c>
      <c r="V157" t="s">
        <v>535</v>
      </c>
      <c r="W157">
        <v>1253.932</v>
      </c>
      <c r="X157">
        <v>671.423</v>
      </c>
      <c r="Y157">
        <v>1.8680000000000001</v>
      </c>
      <c r="Z157">
        <v>18.440999999999999</v>
      </c>
      <c r="AA157">
        <v>80.406920999999997</v>
      </c>
      <c r="AB157">
        <v>1.236645</v>
      </c>
      <c r="AC157">
        <v>29.370809000000001</v>
      </c>
      <c r="AD157" s="1">
        <v>255</v>
      </c>
      <c r="AE157">
        <v>1</v>
      </c>
      <c r="AF157">
        <v>696</v>
      </c>
      <c r="AG157">
        <v>83</v>
      </c>
      <c r="AH157">
        <v>15.594825999999999</v>
      </c>
      <c r="AI157">
        <v>974.7</v>
      </c>
      <c r="AJ157">
        <v>1.1000000000000001</v>
      </c>
      <c r="AK157">
        <v>5</v>
      </c>
      <c r="AL157">
        <v>340</v>
      </c>
      <c r="AM157" t="s">
        <v>536</v>
      </c>
      <c r="AN157" t="s">
        <v>825</v>
      </c>
      <c r="AO157">
        <v>1244.6410000000001</v>
      </c>
      <c r="AR157" t="s">
        <v>116</v>
      </c>
      <c r="AS157" t="s">
        <v>121</v>
      </c>
      <c r="AT157" t="s">
        <v>275</v>
      </c>
      <c r="AU157" t="s">
        <v>535</v>
      </c>
      <c r="AV157" t="s">
        <v>48</v>
      </c>
      <c r="AW157">
        <v>1</v>
      </c>
      <c r="BB157">
        <v>0.71846153846153848</v>
      </c>
      <c r="BC157" t="s">
        <v>69</v>
      </c>
      <c r="BF157" t="s">
        <v>116</v>
      </c>
      <c r="BG157" t="s">
        <v>121</v>
      </c>
      <c r="BH157" t="s">
        <v>535</v>
      </c>
      <c r="BI157">
        <v>8959</v>
      </c>
      <c r="BJ157">
        <v>1</v>
      </c>
      <c r="BK157" t="s">
        <v>275</v>
      </c>
      <c r="BL157" t="s">
        <v>174</v>
      </c>
      <c r="BM157">
        <v>0.71846153846153848</v>
      </c>
      <c r="BN157" t="s">
        <v>69</v>
      </c>
      <c r="BO157" t="s">
        <v>186</v>
      </c>
      <c r="BP157">
        <v>1244.6410000000001</v>
      </c>
    </row>
    <row r="158" spans="1:68" ht="16.5" x14ac:dyDescent="0.25">
      <c r="A158" s="108" t="str">
        <f t="shared" si="70"/>
        <v>선진여객</v>
      </c>
      <c r="B158" s="109" t="str">
        <f t="shared" si="87"/>
        <v>홍규찬</v>
      </c>
      <c r="C158" s="110" t="str">
        <f t="shared" si="71"/>
        <v>F</v>
      </c>
      <c r="D158" s="111">
        <f t="shared" si="72"/>
        <v>0.76414909905726258</v>
      </c>
      <c r="E158" s="112">
        <f t="shared" si="73"/>
        <v>8239</v>
      </c>
      <c r="F158" s="113" t="str">
        <f t="shared" si="74"/>
        <v>72</v>
      </c>
      <c r="G158" s="114" t="str">
        <f t="shared" si="75"/>
        <v>73아1089</v>
      </c>
      <c r="H158" s="115">
        <f t="shared" si="76"/>
        <v>3</v>
      </c>
      <c r="I158" s="116">
        <f t="shared" si="77"/>
        <v>460.49200000000002</v>
      </c>
      <c r="J158" s="117">
        <f t="shared" si="78"/>
        <v>1.5970638180599756E-2</v>
      </c>
      <c r="K158" s="117">
        <f t="shared" si="79"/>
        <v>0.34063555620863245</v>
      </c>
      <c r="L158" s="117">
        <f t="shared" si="80"/>
        <v>0.18241359241854363</v>
      </c>
      <c r="M158" s="118">
        <f t="shared" si="81"/>
        <v>16.239999999999998</v>
      </c>
      <c r="N158" s="119">
        <f t="shared" si="82"/>
        <v>0</v>
      </c>
      <c r="O158" s="119">
        <f t="shared" si="83"/>
        <v>19.110612223549907</v>
      </c>
      <c r="P158" s="220">
        <f t="shared" si="84"/>
        <v>6</v>
      </c>
      <c r="Q158" s="221">
        <f t="shared" si="85"/>
        <v>0</v>
      </c>
      <c r="R158" s="221">
        <f t="shared" si="86"/>
        <v>95</v>
      </c>
      <c r="T158">
        <v>516</v>
      </c>
      <c r="U158">
        <v>8239</v>
      </c>
      <c r="V158" t="s">
        <v>537</v>
      </c>
      <c r="W158">
        <v>497.10599999999999</v>
      </c>
      <c r="X158">
        <v>278.98500000000001</v>
      </c>
      <c r="Y158">
        <v>1.782</v>
      </c>
      <c r="Z158">
        <v>16.239999999999998</v>
      </c>
      <c r="AA158">
        <v>23.723597999999999</v>
      </c>
      <c r="AB158">
        <v>0.37888100000000002</v>
      </c>
      <c r="AC158">
        <v>8.0811010000000003</v>
      </c>
      <c r="AD158" s="1">
        <v>84</v>
      </c>
      <c r="AE158">
        <v>0</v>
      </c>
      <c r="AF158">
        <v>95</v>
      </c>
      <c r="AG158">
        <v>78</v>
      </c>
      <c r="AH158">
        <v>20.954072</v>
      </c>
      <c r="AI158">
        <v>1098.2</v>
      </c>
      <c r="AJ158">
        <v>0</v>
      </c>
      <c r="AK158">
        <v>6</v>
      </c>
      <c r="AL158">
        <v>1614</v>
      </c>
      <c r="AM158" t="s">
        <v>538</v>
      </c>
      <c r="AN158" t="s">
        <v>826</v>
      </c>
      <c r="AO158">
        <v>206.36500000000001</v>
      </c>
      <c r="AR158" t="s">
        <v>116</v>
      </c>
      <c r="AS158" t="s">
        <v>119</v>
      </c>
      <c r="AT158" t="s">
        <v>218</v>
      </c>
      <c r="AU158" t="s">
        <v>537</v>
      </c>
      <c r="AV158" t="s">
        <v>212</v>
      </c>
      <c r="AW158">
        <v>3</v>
      </c>
      <c r="BB158">
        <v>0.76414909905726258</v>
      </c>
      <c r="BC158" t="s">
        <v>69</v>
      </c>
      <c r="BF158" t="s">
        <v>116</v>
      </c>
      <c r="BG158" t="s">
        <v>119</v>
      </c>
      <c r="BH158" t="s">
        <v>537</v>
      </c>
      <c r="BI158">
        <v>8239</v>
      </c>
      <c r="BJ158">
        <v>3</v>
      </c>
      <c r="BK158" t="s">
        <v>218</v>
      </c>
      <c r="BL158" t="s">
        <v>219</v>
      </c>
      <c r="BM158">
        <v>0.76414909905726258</v>
      </c>
      <c r="BN158" t="s">
        <v>69</v>
      </c>
      <c r="BO158" t="s">
        <v>186</v>
      </c>
      <c r="BP158">
        <v>460.49200000000002</v>
      </c>
    </row>
    <row r="159" spans="1:68" ht="16.5" x14ac:dyDescent="0.25">
      <c r="A159" s="125" t="str">
        <f t="shared" si="70"/>
        <v>선진여객</v>
      </c>
      <c r="B159" s="126" t="str">
        <f t="shared" si="87"/>
        <v>홍창호</v>
      </c>
      <c r="C159" s="127" t="str">
        <f t="shared" si="71"/>
        <v>C</v>
      </c>
      <c r="D159" s="128">
        <f t="shared" si="72"/>
        <v>0.86550000000000005</v>
      </c>
      <c r="E159" s="129">
        <f t="shared" si="73"/>
        <v>9125</v>
      </c>
      <c r="F159" s="130" t="str">
        <f t="shared" si="74"/>
        <v>87</v>
      </c>
      <c r="G159" s="131" t="str">
        <f t="shared" si="75"/>
        <v>70바3827</v>
      </c>
      <c r="H159" s="132">
        <f t="shared" si="76"/>
        <v>1</v>
      </c>
      <c r="I159" s="133">
        <f t="shared" si="77"/>
        <v>1009.191</v>
      </c>
      <c r="J159" s="134">
        <f t="shared" si="78"/>
        <v>1.3550298911023662E-2</v>
      </c>
      <c r="K159" s="134">
        <f t="shared" si="79"/>
        <v>0.33761354050884379</v>
      </c>
      <c r="L159" s="134">
        <f t="shared" si="80"/>
        <v>0.2774499574411583</v>
      </c>
      <c r="M159" s="135">
        <f t="shared" si="81"/>
        <v>19.113</v>
      </c>
      <c r="N159" s="136">
        <f t="shared" si="82"/>
        <v>9.9089270514699401E-2</v>
      </c>
      <c r="O159" s="136">
        <f t="shared" si="83"/>
        <v>41.716582886688442</v>
      </c>
      <c r="P159" s="218">
        <f t="shared" si="84"/>
        <v>3</v>
      </c>
      <c r="Q159" s="219">
        <f t="shared" si="85"/>
        <v>1</v>
      </c>
      <c r="R159" s="219">
        <f t="shared" si="86"/>
        <v>421</v>
      </c>
      <c r="T159">
        <v>516</v>
      </c>
      <c r="U159">
        <v>9125</v>
      </c>
      <c r="V159" t="s">
        <v>539</v>
      </c>
      <c r="W159">
        <v>1009.191</v>
      </c>
      <c r="X159">
        <v>582.91200000000003</v>
      </c>
      <c r="Y159">
        <v>1.7310000000000001</v>
      </c>
      <c r="Z159">
        <v>19.113</v>
      </c>
      <c r="AA159">
        <v>53.666639000000004</v>
      </c>
      <c r="AB159">
        <v>0.72719900000000004</v>
      </c>
      <c r="AC159">
        <v>18.118583999999998</v>
      </c>
      <c r="AD159" s="1">
        <v>280</v>
      </c>
      <c r="AE159">
        <v>1</v>
      </c>
      <c r="AF159">
        <v>421</v>
      </c>
      <c r="AG159">
        <v>80</v>
      </c>
      <c r="AH159">
        <v>18.80481</v>
      </c>
      <c r="AI159">
        <v>1349.2</v>
      </c>
      <c r="AJ159">
        <v>0</v>
      </c>
      <c r="AK159">
        <v>3</v>
      </c>
      <c r="AL159">
        <v>417</v>
      </c>
      <c r="AM159" t="s">
        <v>540</v>
      </c>
      <c r="AN159" t="s">
        <v>827</v>
      </c>
      <c r="AO159">
        <v>1009.191</v>
      </c>
      <c r="AR159" t="s">
        <v>116</v>
      </c>
      <c r="AS159" t="s">
        <v>121</v>
      </c>
      <c r="AT159" t="s">
        <v>253</v>
      </c>
      <c r="AU159" t="s">
        <v>539</v>
      </c>
      <c r="AV159" t="s">
        <v>48</v>
      </c>
      <c r="AW159">
        <v>1</v>
      </c>
      <c r="BB159">
        <v>0.86550000000000005</v>
      </c>
      <c r="BC159" t="s">
        <v>68</v>
      </c>
      <c r="BF159" t="s">
        <v>116</v>
      </c>
      <c r="BG159" t="s">
        <v>121</v>
      </c>
      <c r="BH159" t="s">
        <v>539</v>
      </c>
      <c r="BI159">
        <v>9125</v>
      </c>
      <c r="BJ159">
        <v>1</v>
      </c>
      <c r="BK159" t="s">
        <v>253</v>
      </c>
      <c r="BL159" t="s">
        <v>174</v>
      </c>
      <c r="BM159">
        <v>0.86550000000000005</v>
      </c>
      <c r="BN159" t="s">
        <v>68</v>
      </c>
      <c r="BO159" t="s">
        <v>176</v>
      </c>
      <c r="BP159">
        <v>1009.191</v>
      </c>
    </row>
    <row r="160" spans="1:68" ht="16.5" x14ac:dyDescent="0.25">
      <c r="A160" s="108" t="str">
        <f t="shared" ref="A160:A161" si="88">BF160</f>
        <v>선진여객</v>
      </c>
      <c r="B160" s="109" t="str">
        <f t="shared" si="87"/>
        <v>황남석</v>
      </c>
      <c r="C160" s="110" t="str">
        <f t="shared" ref="C160:C161" si="89">BN160</f>
        <v>B</v>
      </c>
      <c r="D160" s="111">
        <f t="shared" ref="D160:D161" si="90">BM160</f>
        <v>0.90723740968701228</v>
      </c>
      <c r="E160" s="112">
        <f t="shared" ref="E160:E161" si="91">U160</f>
        <v>6811</v>
      </c>
      <c r="F160" s="113" t="str">
        <f t="shared" ref="F160:F161" si="92">BG160</f>
        <v>80</v>
      </c>
      <c r="G160" s="114" t="str">
        <f t="shared" ref="G160:G161" si="93">BK160</f>
        <v>78바1144</v>
      </c>
      <c r="H160" s="115">
        <f t="shared" ref="H160:H161" si="94">BJ160</f>
        <v>2</v>
      </c>
      <c r="I160" s="116">
        <f t="shared" ref="I160:I161" si="95">BP160</f>
        <v>2321.8399999999997</v>
      </c>
      <c r="J160" s="117">
        <f t="shared" ref="J160:J161" si="96">AB160/AA160</f>
        <v>1.1806287978350238E-2</v>
      </c>
      <c r="K160" s="117">
        <f t="shared" ref="K160:K161" si="97">AC160/AA160</f>
        <v>0.36035768259646811</v>
      </c>
      <c r="L160" s="117">
        <f t="shared" ref="L160:L161" si="98">AD160/I160</f>
        <v>0.15763360093718776</v>
      </c>
      <c r="M160" s="118">
        <f t="shared" ref="M160:M161" si="99">Z160</f>
        <v>12.275</v>
      </c>
      <c r="N160" s="119">
        <f t="shared" ref="N160:N161" si="100">AE160*100/W160</f>
        <v>0</v>
      </c>
      <c r="O160" s="119">
        <f t="shared" ref="O160:O161" si="101">AF160*100/W160</f>
        <v>22.223753574751058</v>
      </c>
      <c r="P160" s="220">
        <f t="shared" ref="P160:P161" si="102">AK160</f>
        <v>3</v>
      </c>
      <c r="Q160" s="221">
        <f t="shared" ref="Q160:Q161" si="103">AE160</f>
        <v>0</v>
      </c>
      <c r="R160" s="221">
        <f t="shared" ref="R160:R161" si="104">AF160</f>
        <v>516</v>
      </c>
      <c r="T160">
        <v>516</v>
      </c>
      <c r="U160">
        <v>6811</v>
      </c>
      <c r="V160" t="s">
        <v>541</v>
      </c>
      <c r="W160">
        <v>2321.84</v>
      </c>
      <c r="X160">
        <v>984.58799999999997</v>
      </c>
      <c r="Y160">
        <v>2.3580000000000001</v>
      </c>
      <c r="Z160">
        <v>12.275</v>
      </c>
      <c r="AA160">
        <v>146.26968299999999</v>
      </c>
      <c r="AB160">
        <v>1.7269019999999999</v>
      </c>
      <c r="AC160">
        <v>52.709403999999999</v>
      </c>
      <c r="AD160" s="1">
        <v>366</v>
      </c>
      <c r="AE160">
        <v>0</v>
      </c>
      <c r="AF160">
        <v>516</v>
      </c>
      <c r="AG160">
        <v>77</v>
      </c>
      <c r="AH160">
        <v>15.873692</v>
      </c>
      <c r="AI160">
        <v>1045.5999999999999</v>
      </c>
      <c r="AJ160">
        <v>0</v>
      </c>
      <c r="AK160">
        <v>3</v>
      </c>
      <c r="AL160">
        <v>1692</v>
      </c>
      <c r="AM160" t="s">
        <v>542</v>
      </c>
      <c r="AN160" t="s">
        <v>828</v>
      </c>
      <c r="AO160">
        <v>2267.5169999999998</v>
      </c>
      <c r="AR160" t="s">
        <v>116</v>
      </c>
      <c r="AS160" t="s">
        <v>120</v>
      </c>
      <c r="AT160" t="s">
        <v>234</v>
      </c>
      <c r="AU160" t="s">
        <v>541</v>
      </c>
      <c r="AV160" t="s">
        <v>48</v>
      </c>
      <c r="AW160">
        <v>2</v>
      </c>
      <c r="BB160">
        <v>0.90723740968701228</v>
      </c>
      <c r="BC160" t="s">
        <v>67</v>
      </c>
      <c r="BF160" t="s">
        <v>116</v>
      </c>
      <c r="BG160" t="s">
        <v>120</v>
      </c>
      <c r="BH160" t="s">
        <v>541</v>
      </c>
      <c r="BI160">
        <v>6811</v>
      </c>
      <c r="BJ160">
        <v>2</v>
      </c>
      <c r="BK160" t="s">
        <v>234</v>
      </c>
      <c r="BL160" t="s">
        <v>239</v>
      </c>
      <c r="BM160">
        <v>0.90723740968701228</v>
      </c>
      <c r="BN160" t="s">
        <v>67</v>
      </c>
      <c r="BO160" t="s">
        <v>175</v>
      </c>
      <c r="BP160">
        <v>2321.8399999999997</v>
      </c>
    </row>
    <row r="161" spans="1:68" ht="16.5" x14ac:dyDescent="0.25">
      <c r="A161" s="125" t="str">
        <f t="shared" si="88"/>
        <v>선진여객</v>
      </c>
      <c r="B161" s="126" t="str">
        <f t="shared" si="87"/>
        <v>황태준</v>
      </c>
      <c r="C161" s="127" t="str">
        <f t="shared" si="89"/>
        <v>F</v>
      </c>
      <c r="D161" s="128">
        <f t="shared" si="90"/>
        <v>0.74218574511422153</v>
      </c>
      <c r="E161" s="129">
        <f t="shared" si="91"/>
        <v>8672</v>
      </c>
      <c r="F161" s="130" t="str">
        <f t="shared" si="92"/>
        <v>87</v>
      </c>
      <c r="G161" s="131" t="str">
        <f t="shared" si="93"/>
        <v>78바1168</v>
      </c>
      <c r="H161" s="132">
        <f t="shared" si="94"/>
        <v>2</v>
      </c>
      <c r="I161" s="133">
        <f t="shared" si="95"/>
        <v>2215.8740000000003</v>
      </c>
      <c r="J161" s="134">
        <f t="shared" si="96"/>
        <v>1.2771447988899377E-2</v>
      </c>
      <c r="K161" s="134">
        <f t="shared" si="97"/>
        <v>0.37036997049627107</v>
      </c>
      <c r="L161" s="134">
        <f t="shared" si="98"/>
        <v>0.26084515635816835</v>
      </c>
      <c r="M161" s="135">
        <f t="shared" si="99"/>
        <v>15.233000000000001</v>
      </c>
      <c r="N161" s="136">
        <f t="shared" si="100"/>
        <v>0</v>
      </c>
      <c r="O161" s="136">
        <f t="shared" si="101"/>
        <v>30.777923293472465</v>
      </c>
      <c r="P161" s="218">
        <f t="shared" si="102"/>
        <v>5</v>
      </c>
      <c r="Q161" s="219">
        <f t="shared" si="103"/>
        <v>0</v>
      </c>
      <c r="R161" s="219">
        <f t="shared" si="104"/>
        <v>682</v>
      </c>
      <c r="T161">
        <v>516</v>
      </c>
      <c r="U161">
        <v>8672</v>
      </c>
      <c r="V161" t="s">
        <v>543</v>
      </c>
      <c r="W161">
        <v>2215.8739999999998</v>
      </c>
      <c r="X161">
        <v>1165.8620000000001</v>
      </c>
      <c r="Y161">
        <v>1.901</v>
      </c>
      <c r="Z161">
        <v>15.233000000000001</v>
      </c>
      <c r="AA161">
        <v>137.54329200000001</v>
      </c>
      <c r="AB161">
        <v>1.7566269999999999</v>
      </c>
      <c r="AC161">
        <v>50.941904999999998</v>
      </c>
      <c r="AD161" s="1">
        <v>578</v>
      </c>
      <c r="AE161">
        <v>0</v>
      </c>
      <c r="AF161">
        <v>682</v>
      </c>
      <c r="AG161">
        <v>81</v>
      </c>
      <c r="AH161">
        <v>16.110374</v>
      </c>
      <c r="AI161">
        <v>1278</v>
      </c>
      <c r="AJ161">
        <v>0</v>
      </c>
      <c r="AK161">
        <v>5</v>
      </c>
      <c r="AL161">
        <v>776</v>
      </c>
      <c r="AM161" t="s">
        <v>544</v>
      </c>
      <c r="AN161" t="s">
        <v>829</v>
      </c>
      <c r="AO161">
        <v>2098.1590000000001</v>
      </c>
      <c r="AR161" t="s">
        <v>116</v>
      </c>
      <c r="AS161" t="s">
        <v>121</v>
      </c>
      <c r="AT161" t="s">
        <v>266</v>
      </c>
      <c r="AU161" t="s">
        <v>543</v>
      </c>
      <c r="AV161" t="s">
        <v>48</v>
      </c>
      <c r="AW161">
        <v>2</v>
      </c>
      <c r="BB161">
        <v>0.74218574511422153</v>
      </c>
      <c r="BC161" t="s">
        <v>69</v>
      </c>
      <c r="BF161" t="s">
        <v>116</v>
      </c>
      <c r="BG161" t="s">
        <v>121</v>
      </c>
      <c r="BH161" t="s">
        <v>543</v>
      </c>
      <c r="BI161">
        <v>8672</v>
      </c>
      <c r="BJ161">
        <v>2</v>
      </c>
      <c r="BK161" t="s">
        <v>266</v>
      </c>
      <c r="BL161" t="s">
        <v>250</v>
      </c>
      <c r="BM161">
        <v>0.74218574511422153</v>
      </c>
      <c r="BN161" t="s">
        <v>69</v>
      </c>
      <c r="BO161" t="s">
        <v>186</v>
      </c>
      <c r="BP161">
        <v>2215.8740000000003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1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29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84" t="s">
        <v>612</v>
      </c>
      <c r="B2" s="285"/>
      <c r="C2" s="286"/>
      <c r="D2" s="287"/>
      <c r="E2" s="284"/>
      <c r="F2" s="288"/>
      <c r="G2" s="284"/>
      <c r="H2" s="284"/>
      <c r="I2" s="284"/>
      <c r="J2" s="284"/>
      <c r="K2" s="252"/>
      <c r="L2" s="252"/>
      <c r="M2" s="252"/>
      <c r="N2" s="252"/>
      <c r="O2" s="252"/>
      <c r="P2" s="252"/>
      <c r="Q2" s="252"/>
      <c r="R2" s="252"/>
    </row>
    <row r="3" spans="1:18" x14ac:dyDescent="0.25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</row>
    <row r="4" spans="1:18" ht="26.25" x14ac:dyDescent="0.25">
      <c r="A4" s="289" t="s">
        <v>613</v>
      </c>
      <c r="B4" s="290"/>
      <c r="C4" s="291"/>
      <c r="D4" s="292"/>
      <c r="E4" s="293"/>
      <c r="F4" s="294"/>
      <c r="G4" s="252"/>
      <c r="H4" s="293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ht="26.25" x14ac:dyDescent="0.25">
      <c r="A5" s="255" t="s">
        <v>614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</row>
    <row r="6" spans="1:18" ht="17.25" x14ac:dyDescent="0.25">
      <c r="A6" s="256" t="s">
        <v>615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</row>
    <row r="7" spans="1:18" ht="17.25" x14ac:dyDescent="0.25">
      <c r="A7" s="256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</row>
    <row r="8" spans="1:18" ht="17.25" x14ac:dyDescent="0.25">
      <c r="A8" s="253" t="s">
        <v>190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</row>
    <row r="9" spans="1:18" x14ac:dyDescent="0.25">
      <c r="A9" s="254"/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</row>
    <row r="10" spans="1:18" x14ac:dyDescent="0.25">
      <c r="A10" s="254" t="s">
        <v>616</v>
      </c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</row>
    <row r="11" spans="1:18" x14ac:dyDescent="0.25">
      <c r="A11" s="254"/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</row>
    <row r="12" spans="1:18" x14ac:dyDescent="0.25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</row>
    <row r="13" spans="1:18" ht="37.5" customHeight="1" x14ac:dyDescent="0.25">
      <c r="A13" s="295" t="s">
        <v>0</v>
      </c>
      <c r="B13" s="296" t="s">
        <v>72</v>
      </c>
      <c r="C13" s="297" t="s">
        <v>65</v>
      </c>
      <c r="D13" s="297" t="s">
        <v>158</v>
      </c>
      <c r="E13" s="298" t="s">
        <v>144</v>
      </c>
      <c r="F13" s="296" t="s">
        <v>149</v>
      </c>
      <c r="G13" s="298" t="s">
        <v>147</v>
      </c>
      <c r="H13" s="298" t="s">
        <v>151</v>
      </c>
      <c r="I13" s="236" t="s">
        <v>153</v>
      </c>
      <c r="J13" s="298" t="s">
        <v>11</v>
      </c>
      <c r="K13" s="298" t="s">
        <v>12</v>
      </c>
      <c r="L13" s="298" t="s">
        <v>13</v>
      </c>
      <c r="M13" s="298" t="s">
        <v>104</v>
      </c>
      <c r="N13" s="298" t="s">
        <v>6</v>
      </c>
      <c r="O13" s="298" t="s">
        <v>7</v>
      </c>
      <c r="P13" s="298" t="s">
        <v>178</v>
      </c>
      <c r="Q13" s="299" t="s">
        <v>180</v>
      </c>
      <c r="R13" s="299" t="s">
        <v>181</v>
      </c>
    </row>
    <row r="14" spans="1:18" ht="16.5" x14ac:dyDescent="0.25">
      <c r="A14" s="300" t="s">
        <v>116</v>
      </c>
      <c r="B14" s="301">
        <v>1149</v>
      </c>
      <c r="C14" s="302" t="s">
        <v>69</v>
      </c>
      <c r="D14" s="303">
        <v>0.74714910084804587</v>
      </c>
      <c r="E14" s="304">
        <v>1149</v>
      </c>
      <c r="F14" s="242" t="s">
        <v>121</v>
      </c>
      <c r="G14" s="305" t="s">
        <v>275</v>
      </c>
      <c r="H14" s="306">
        <v>7</v>
      </c>
      <c r="I14" s="244">
        <v>2146.931</v>
      </c>
      <c r="J14" s="307">
        <v>1.932228056422753E-2</v>
      </c>
      <c r="K14" s="307">
        <v>0.38884067053695837</v>
      </c>
      <c r="L14" s="307">
        <v>0.22723343295378765</v>
      </c>
      <c r="M14" s="308">
        <v>18.571999999999999</v>
      </c>
      <c r="N14" s="309">
        <v>9.3156230917528324E-2</v>
      </c>
      <c r="O14" s="309">
        <v>48.534396308032257</v>
      </c>
      <c r="P14" s="310">
        <v>17</v>
      </c>
      <c r="Q14" s="311">
        <v>6</v>
      </c>
      <c r="R14" s="311">
        <v>1132</v>
      </c>
    </row>
    <row r="15" spans="1:18" ht="16.5" x14ac:dyDescent="0.25">
      <c r="A15" s="300" t="s">
        <v>116</v>
      </c>
      <c r="B15" s="301">
        <v>1517</v>
      </c>
      <c r="C15" s="302" t="s">
        <v>66</v>
      </c>
      <c r="D15" s="303">
        <v>0.80683378433502206</v>
      </c>
      <c r="E15" s="304">
        <v>1517</v>
      </c>
      <c r="F15" s="242" t="s">
        <v>121</v>
      </c>
      <c r="G15" s="305" t="s">
        <v>256</v>
      </c>
      <c r="H15" s="306">
        <v>7</v>
      </c>
      <c r="I15" s="244">
        <v>537.69200000000001</v>
      </c>
      <c r="J15" s="307">
        <v>4.8968110551136706E-3</v>
      </c>
      <c r="K15" s="307">
        <v>0.37998289093706955</v>
      </c>
      <c r="L15" s="307">
        <v>0.19536873277670383</v>
      </c>
      <c r="M15" s="308">
        <v>16.940999999999999</v>
      </c>
      <c r="N15" s="309">
        <v>0</v>
      </c>
      <c r="O15" s="309">
        <v>13.204585524798583</v>
      </c>
      <c r="P15" s="310">
        <v>2</v>
      </c>
      <c r="Q15" s="311">
        <v>0</v>
      </c>
      <c r="R15" s="311">
        <v>77</v>
      </c>
    </row>
    <row r="16" spans="1:18" ht="16.5" x14ac:dyDescent="0.25">
      <c r="A16" s="300" t="s">
        <v>116</v>
      </c>
      <c r="B16" s="301">
        <v>2423</v>
      </c>
      <c r="C16" s="302" t="s">
        <v>69</v>
      </c>
      <c r="D16" s="303">
        <v>0.76762712528747656</v>
      </c>
      <c r="E16" s="304">
        <v>2423</v>
      </c>
      <c r="F16" s="242" t="s">
        <v>120</v>
      </c>
      <c r="G16" s="305" t="s">
        <v>249</v>
      </c>
      <c r="H16" s="306">
        <v>12</v>
      </c>
      <c r="I16" s="244">
        <v>1907.2790000000002</v>
      </c>
      <c r="J16" s="307">
        <v>1.8073605921871287E-2</v>
      </c>
      <c r="K16" s="307">
        <v>0.37217742523732461</v>
      </c>
      <c r="L16" s="307">
        <v>9.5423899702141116E-2</v>
      </c>
      <c r="M16" s="308">
        <v>14.47</v>
      </c>
      <c r="N16" s="309">
        <v>0</v>
      </c>
      <c r="O16" s="309">
        <v>26.529941345760108</v>
      </c>
      <c r="P16" s="310">
        <v>17</v>
      </c>
      <c r="Q16" s="311">
        <v>0</v>
      </c>
      <c r="R16" s="311">
        <v>506</v>
      </c>
    </row>
    <row r="17" spans="1:18" ht="16.5" x14ac:dyDescent="0.25">
      <c r="A17" s="300" t="s">
        <v>116</v>
      </c>
      <c r="B17" s="301">
        <v>2904</v>
      </c>
      <c r="C17" s="302" t="s">
        <v>69</v>
      </c>
      <c r="D17" s="303">
        <v>0.77094168141211394</v>
      </c>
      <c r="E17" s="304">
        <v>2904</v>
      </c>
      <c r="F17" s="242" t="s">
        <v>117</v>
      </c>
      <c r="G17" s="305" t="s">
        <v>204</v>
      </c>
      <c r="H17" s="306">
        <v>7</v>
      </c>
      <c r="I17" s="244">
        <v>1166.1309999999999</v>
      </c>
      <c r="J17" s="307">
        <v>2.3123176621190008E-2</v>
      </c>
      <c r="K17" s="307">
        <v>0.33405875920243822</v>
      </c>
      <c r="L17" s="307">
        <v>0.19946543264052341</v>
      </c>
      <c r="M17" s="308">
        <v>18.045000000000002</v>
      </c>
      <c r="N17" s="309">
        <v>0</v>
      </c>
      <c r="O17" s="309">
        <v>24.096778149281686</v>
      </c>
      <c r="P17" s="310">
        <v>12</v>
      </c>
      <c r="Q17" s="311">
        <v>2</v>
      </c>
      <c r="R17" s="311">
        <v>707</v>
      </c>
    </row>
    <row r="18" spans="1:18" ht="16.5" x14ac:dyDescent="0.25">
      <c r="A18" s="300" t="s">
        <v>116</v>
      </c>
      <c r="B18" s="301">
        <v>3626</v>
      </c>
      <c r="C18" s="302" t="s">
        <v>69</v>
      </c>
      <c r="D18" s="303">
        <v>0.75752968066159188</v>
      </c>
      <c r="E18" s="304">
        <v>3626</v>
      </c>
      <c r="F18" s="242" t="s">
        <v>120</v>
      </c>
      <c r="G18" s="305" t="s">
        <v>237</v>
      </c>
      <c r="H18" s="306">
        <v>8</v>
      </c>
      <c r="I18" s="244">
        <v>1549.8749999999998</v>
      </c>
      <c r="J18" s="307">
        <v>2.5725166011218149E-2</v>
      </c>
      <c r="K18" s="307">
        <v>0.39750232570610367</v>
      </c>
      <c r="L18" s="307">
        <v>0.12581659811275103</v>
      </c>
      <c r="M18" s="308">
        <v>16.686</v>
      </c>
      <c r="N18" s="309">
        <v>0.38712799419308014</v>
      </c>
      <c r="O18" s="309">
        <v>28.389386240825878</v>
      </c>
      <c r="P18" s="310">
        <v>21</v>
      </c>
      <c r="Q18" s="311">
        <v>6</v>
      </c>
      <c r="R18" s="311">
        <v>440</v>
      </c>
    </row>
    <row r="19" spans="1:18" ht="16.5" x14ac:dyDescent="0.25">
      <c r="A19" s="300" t="s">
        <v>116</v>
      </c>
      <c r="B19" s="301">
        <v>4036</v>
      </c>
      <c r="C19" s="302" t="s">
        <v>69</v>
      </c>
      <c r="D19" s="303">
        <v>0.6878098512565769</v>
      </c>
      <c r="E19" s="304">
        <v>4036</v>
      </c>
      <c r="F19" s="242" t="s">
        <v>118</v>
      </c>
      <c r="G19" s="305" t="s">
        <v>207</v>
      </c>
      <c r="H19" s="306">
        <v>3</v>
      </c>
      <c r="I19" s="244">
        <v>1122.028</v>
      </c>
      <c r="J19" s="307">
        <v>1.8164048607912396E-2</v>
      </c>
      <c r="K19" s="307">
        <v>0.36611892888856479</v>
      </c>
      <c r="L19" s="307">
        <v>0.14259893692492523</v>
      </c>
      <c r="M19" s="308">
        <v>11.651</v>
      </c>
      <c r="N19" s="309">
        <v>8.9124335578078265E-2</v>
      </c>
      <c r="O19" s="309">
        <v>9.1798065645420603</v>
      </c>
      <c r="P19" s="310">
        <v>23</v>
      </c>
      <c r="Q19" s="311">
        <v>1</v>
      </c>
      <c r="R19" s="311">
        <v>103</v>
      </c>
    </row>
    <row r="20" spans="1:18" ht="16.5" x14ac:dyDescent="0.25">
      <c r="A20" s="300" t="s">
        <v>116</v>
      </c>
      <c r="B20" s="301">
        <v>5103</v>
      </c>
      <c r="C20" s="302" t="s">
        <v>66</v>
      </c>
      <c r="D20" s="303">
        <v>0.82523411454257256</v>
      </c>
      <c r="E20" s="304">
        <v>5103</v>
      </c>
      <c r="F20" s="242" t="s">
        <v>120</v>
      </c>
      <c r="G20" s="305" t="s">
        <v>233</v>
      </c>
      <c r="H20" s="306">
        <v>5</v>
      </c>
      <c r="I20" s="244">
        <v>564.22699999999998</v>
      </c>
      <c r="J20" s="307">
        <v>7.0123936289805261E-3</v>
      </c>
      <c r="K20" s="307">
        <v>0.3563202128356614</v>
      </c>
      <c r="L20" s="307">
        <v>0.20736334843954651</v>
      </c>
      <c r="M20" s="308">
        <v>13.18</v>
      </c>
      <c r="N20" s="309">
        <v>0.17723363114491153</v>
      </c>
      <c r="O20" s="309">
        <v>18.4322976390708</v>
      </c>
      <c r="P20" s="310">
        <v>0</v>
      </c>
      <c r="Q20" s="311">
        <v>1</v>
      </c>
      <c r="R20" s="311">
        <v>104</v>
      </c>
    </row>
    <row r="21" spans="1:18" ht="16.5" x14ac:dyDescent="0.25">
      <c r="A21" s="300" t="s">
        <v>116</v>
      </c>
      <c r="B21" s="301">
        <v>5558</v>
      </c>
      <c r="C21" s="302" t="s">
        <v>69</v>
      </c>
      <c r="D21" s="303">
        <v>0.75271446609283188</v>
      </c>
      <c r="E21" s="304">
        <v>5558</v>
      </c>
      <c r="F21" s="242" t="s">
        <v>121</v>
      </c>
      <c r="G21" s="305" t="s">
        <v>275</v>
      </c>
      <c r="H21" s="306">
        <v>4</v>
      </c>
      <c r="I21" s="244">
        <v>375.137</v>
      </c>
      <c r="J21" s="307">
        <v>1.4093816636819774E-2</v>
      </c>
      <c r="K21" s="307">
        <v>0.42175637259426035</v>
      </c>
      <c r="L21" s="307">
        <v>0.20914933262349317</v>
      </c>
      <c r="M21" s="308">
        <v>19.102</v>
      </c>
      <c r="N21" s="309">
        <v>0.53313856004606319</v>
      </c>
      <c r="O21" s="309">
        <v>36.519991363155327</v>
      </c>
      <c r="P21" s="310">
        <v>7</v>
      </c>
      <c r="Q21" s="311">
        <v>7</v>
      </c>
      <c r="R21" s="311">
        <v>155</v>
      </c>
    </row>
    <row r="22" spans="1:18" ht="16.5" x14ac:dyDescent="0.25">
      <c r="A22" s="300" t="s">
        <v>116</v>
      </c>
      <c r="B22" s="301">
        <v>5811</v>
      </c>
      <c r="C22" s="302" t="s">
        <v>66</v>
      </c>
      <c r="D22" s="303">
        <v>0.81931711402672447</v>
      </c>
      <c r="E22" s="304">
        <v>5811</v>
      </c>
      <c r="F22" s="242" t="s">
        <v>121</v>
      </c>
      <c r="G22" s="305" t="s">
        <v>278</v>
      </c>
      <c r="H22" s="306">
        <v>5</v>
      </c>
      <c r="I22" s="244">
        <v>448.69400000000007</v>
      </c>
      <c r="J22" s="307">
        <v>1.8667944664567417E-2</v>
      </c>
      <c r="K22" s="307">
        <v>0.41478437044788591</v>
      </c>
      <c r="L22" s="307">
        <v>0.22545692603676784</v>
      </c>
      <c r="M22" s="308">
        <v>20.908999999999999</v>
      </c>
      <c r="N22" s="309">
        <v>1.3372142261764139</v>
      </c>
      <c r="O22" s="309">
        <v>42.345117162253111</v>
      </c>
      <c r="P22" s="310">
        <v>6</v>
      </c>
      <c r="Q22" s="311">
        <v>6</v>
      </c>
      <c r="R22" s="311">
        <v>512</v>
      </c>
    </row>
    <row r="23" spans="1:18" ht="16.5" x14ac:dyDescent="0.25">
      <c r="A23" s="300" t="s">
        <v>116</v>
      </c>
      <c r="B23" s="301">
        <v>5986</v>
      </c>
      <c r="C23" s="302" t="s">
        <v>66</v>
      </c>
      <c r="D23" s="303">
        <v>0.81970948291267143</v>
      </c>
      <c r="E23" s="304">
        <v>5986</v>
      </c>
      <c r="F23" s="242" t="s">
        <v>120</v>
      </c>
      <c r="G23" s="305" t="s">
        <v>242</v>
      </c>
      <c r="H23" s="306">
        <v>10</v>
      </c>
      <c r="I23" s="244">
        <v>2195.9720000000002</v>
      </c>
      <c r="J23" s="307">
        <v>8.9781524024577768E-3</v>
      </c>
      <c r="K23" s="307">
        <v>0.3645596552067028</v>
      </c>
      <c r="L23" s="307">
        <v>0.14708748563278584</v>
      </c>
      <c r="M23" s="308">
        <v>12.992000000000001</v>
      </c>
      <c r="N23" s="309">
        <v>9.1075842497081005E-2</v>
      </c>
      <c r="O23" s="309">
        <v>3.5974957786346997</v>
      </c>
      <c r="P23" s="310">
        <v>1</v>
      </c>
      <c r="Q23" s="311">
        <v>2</v>
      </c>
      <c r="R23" s="311">
        <v>79</v>
      </c>
    </row>
    <row r="24" spans="1:18" ht="16.5" x14ac:dyDescent="0.25">
      <c r="A24" s="300" t="s">
        <v>116</v>
      </c>
      <c r="B24" s="301">
        <v>7922</v>
      </c>
      <c r="C24" s="302" t="s">
        <v>69</v>
      </c>
      <c r="D24" s="303">
        <v>0.78074107251617586</v>
      </c>
      <c r="E24" s="304">
        <v>7922</v>
      </c>
      <c r="F24" s="242" t="s">
        <v>117</v>
      </c>
      <c r="G24" s="305" t="s">
        <v>197</v>
      </c>
      <c r="H24" s="306">
        <v>7</v>
      </c>
      <c r="I24" s="244">
        <v>945.60799999999995</v>
      </c>
      <c r="J24" s="307">
        <v>1.26116151022275E-2</v>
      </c>
      <c r="K24" s="307">
        <v>0.37200764634443673</v>
      </c>
      <c r="L24" s="307">
        <v>0.19215585931005094</v>
      </c>
      <c r="M24" s="308">
        <v>16.757999999999999</v>
      </c>
      <c r="N24" s="309">
        <v>0.10575206639537738</v>
      </c>
      <c r="O24" s="309">
        <v>12.161487635468397</v>
      </c>
      <c r="P24" s="310">
        <v>12</v>
      </c>
      <c r="Q24" s="311">
        <v>1</v>
      </c>
      <c r="R24" s="311">
        <v>124</v>
      </c>
    </row>
    <row r="25" spans="1:18" ht="16.5" x14ac:dyDescent="0.25">
      <c r="A25" s="300" t="s">
        <v>116</v>
      </c>
      <c r="B25" s="301">
        <v>8208</v>
      </c>
      <c r="C25" s="302" t="s">
        <v>66</v>
      </c>
      <c r="D25" s="303">
        <v>0.8370458433196406</v>
      </c>
      <c r="E25" s="304">
        <v>8208</v>
      </c>
      <c r="F25" s="242" t="s">
        <v>118</v>
      </c>
      <c r="G25" s="305" t="s">
        <v>208</v>
      </c>
      <c r="H25" s="306">
        <v>3</v>
      </c>
      <c r="I25" s="244">
        <v>1149.133</v>
      </c>
      <c r="J25" s="307">
        <v>2.0420145390415548E-2</v>
      </c>
      <c r="K25" s="307">
        <v>0.28804672220385008</v>
      </c>
      <c r="L25" s="307">
        <v>4.0900400562859131E-2</v>
      </c>
      <c r="M25" s="308">
        <v>7.9210000000000003</v>
      </c>
      <c r="N25" s="309">
        <v>8.702212885714708E-2</v>
      </c>
      <c r="O25" s="309">
        <v>4.0030179274287656</v>
      </c>
      <c r="P25" s="310">
        <v>0</v>
      </c>
      <c r="Q25" s="311">
        <v>1</v>
      </c>
      <c r="R25" s="311">
        <v>46</v>
      </c>
    </row>
    <row r="26" spans="1:18" ht="16.5" customHeight="1" x14ac:dyDescent="0.25">
      <c r="A26" s="300" t="s">
        <v>116</v>
      </c>
      <c r="B26" s="301">
        <v>8925</v>
      </c>
      <c r="C26" s="302" t="s">
        <v>69</v>
      </c>
      <c r="D26" s="303">
        <v>0.74532558972844321</v>
      </c>
      <c r="E26" s="304">
        <v>8925</v>
      </c>
      <c r="F26" s="242" t="s">
        <v>121</v>
      </c>
      <c r="G26" s="305" t="s">
        <v>278</v>
      </c>
      <c r="H26" s="306">
        <v>4</v>
      </c>
      <c r="I26" s="244">
        <v>446.91800000000001</v>
      </c>
      <c r="J26" s="307">
        <v>5.3693847708623241E-3</v>
      </c>
      <c r="K26" s="307">
        <v>0.37812051141757463</v>
      </c>
      <c r="L26" s="307">
        <v>0.16373394245055134</v>
      </c>
      <c r="M26" s="308">
        <v>14.065</v>
      </c>
      <c r="N26" s="309">
        <v>0</v>
      </c>
      <c r="O26" s="309">
        <v>6.2651314111313487</v>
      </c>
      <c r="P26" s="310">
        <v>3</v>
      </c>
      <c r="Q26" s="311">
        <v>0</v>
      </c>
      <c r="R26" s="311">
        <v>39</v>
      </c>
    </row>
    <row r="27" spans="1:18" ht="16.5" x14ac:dyDescent="0.25">
      <c r="A27" s="300" t="s">
        <v>116</v>
      </c>
      <c r="B27" s="301">
        <v>9585</v>
      </c>
      <c r="C27" s="302" t="s">
        <v>69</v>
      </c>
      <c r="D27" s="303">
        <v>0.78501285791908382</v>
      </c>
      <c r="E27" s="304">
        <v>9585</v>
      </c>
      <c r="F27" s="242" t="s">
        <v>121</v>
      </c>
      <c r="G27" s="305" t="s">
        <v>268</v>
      </c>
      <c r="H27" s="306">
        <v>12</v>
      </c>
      <c r="I27" s="244">
        <v>1582.6479999999997</v>
      </c>
      <c r="J27" s="307">
        <v>1.1598370900226277E-2</v>
      </c>
      <c r="K27" s="307">
        <v>0.37494794011720173</v>
      </c>
      <c r="L27" s="307">
        <v>0.19461055143026118</v>
      </c>
      <c r="M27" s="308">
        <v>15.42</v>
      </c>
      <c r="N27" s="309">
        <v>0.12637048794172806</v>
      </c>
      <c r="O27" s="309">
        <v>41.070408581061621</v>
      </c>
      <c r="P27" s="310">
        <v>3</v>
      </c>
      <c r="Q27" s="311">
        <v>2</v>
      </c>
      <c r="R27" s="311">
        <v>650</v>
      </c>
    </row>
    <row r="28" spans="1:18" ht="16.5" x14ac:dyDescent="0.25">
      <c r="A28" s="300" t="s">
        <v>116</v>
      </c>
      <c r="B28" s="301">
        <v>9693</v>
      </c>
      <c r="C28" s="302" t="s">
        <v>66</v>
      </c>
      <c r="D28" s="303">
        <v>0.82723294066621533</v>
      </c>
      <c r="E28" s="304">
        <v>9693</v>
      </c>
      <c r="F28" s="242" t="s">
        <v>121</v>
      </c>
      <c r="G28" s="305" t="s">
        <v>268</v>
      </c>
      <c r="H28" s="306">
        <v>11</v>
      </c>
      <c r="I28" s="244">
        <v>1647.1569999999997</v>
      </c>
      <c r="J28" s="307">
        <v>1.4148300629645621E-2</v>
      </c>
      <c r="K28" s="307">
        <v>0.3524230661153383</v>
      </c>
      <c r="L28" s="307">
        <v>0.20400309713792927</v>
      </c>
      <c r="M28" s="308">
        <v>14.026999999999999</v>
      </c>
      <c r="N28" s="309">
        <v>0</v>
      </c>
      <c r="O28" s="309">
        <v>16.149037402020575</v>
      </c>
      <c r="P28" s="310">
        <v>4</v>
      </c>
      <c r="Q28" s="311">
        <v>0</v>
      </c>
      <c r="R28" s="311">
        <v>283</v>
      </c>
    </row>
    <row r="29" spans="1:18" ht="16.5" x14ac:dyDescent="0.25">
      <c r="A29" s="300" t="s">
        <v>116</v>
      </c>
      <c r="B29" s="301" t="s">
        <v>282</v>
      </c>
      <c r="C29" s="302" t="s">
        <v>69</v>
      </c>
      <c r="D29" s="303">
        <v>0.75117703514906653</v>
      </c>
      <c r="E29" s="304">
        <v>5764</v>
      </c>
      <c r="F29" s="242" t="s">
        <v>117</v>
      </c>
      <c r="G29" s="305" t="s">
        <v>197</v>
      </c>
      <c r="H29" s="306">
        <v>6</v>
      </c>
      <c r="I29" s="244">
        <v>1302.7809999999999</v>
      </c>
      <c r="J29" s="307">
        <v>2.5607357166640938E-2</v>
      </c>
      <c r="K29" s="307">
        <v>0.35454987634274349</v>
      </c>
      <c r="L29" s="307">
        <v>0.18919008553502353</v>
      </c>
      <c r="M29" s="308">
        <v>16.683</v>
      </c>
      <c r="N29" s="309">
        <v>7.6758871982320898E-2</v>
      </c>
      <c r="O29" s="309">
        <v>44.4433868777638</v>
      </c>
      <c r="P29" s="310">
        <v>5</v>
      </c>
      <c r="Q29" s="311">
        <v>2</v>
      </c>
      <c r="R29" s="311">
        <v>580</v>
      </c>
    </row>
    <row r="30" spans="1:18" ht="16.5" x14ac:dyDescent="0.25">
      <c r="A30" s="300" t="s">
        <v>116</v>
      </c>
      <c r="B30" s="301" t="s">
        <v>284</v>
      </c>
      <c r="C30" s="302" t="s">
        <v>66</v>
      </c>
      <c r="D30" s="303">
        <v>0.82642857142857151</v>
      </c>
      <c r="E30" s="304">
        <v>4299</v>
      </c>
      <c r="F30" s="242" t="s">
        <v>118</v>
      </c>
      <c r="G30" s="305" t="s">
        <v>205</v>
      </c>
      <c r="H30" s="306">
        <v>1</v>
      </c>
      <c r="I30" s="244">
        <v>2394.9740000000002</v>
      </c>
      <c r="J30" s="307">
        <v>1.6351633586719684E-2</v>
      </c>
      <c r="K30" s="307">
        <v>0.30192629600475795</v>
      </c>
      <c r="L30" s="307">
        <v>0.16420178794758877</v>
      </c>
      <c r="M30" s="308">
        <v>7.9640000000000004</v>
      </c>
      <c r="N30" s="309">
        <v>0</v>
      </c>
      <c r="O30" s="309">
        <v>0.62631160087750426</v>
      </c>
      <c r="P30" s="310">
        <v>7</v>
      </c>
      <c r="Q30" s="311">
        <v>0</v>
      </c>
      <c r="R30" s="311">
        <v>15</v>
      </c>
    </row>
    <row r="31" spans="1:18" ht="16.5" x14ac:dyDescent="0.25">
      <c r="A31" s="300" t="s">
        <v>116</v>
      </c>
      <c r="B31" s="301" t="s">
        <v>287</v>
      </c>
      <c r="C31" s="302" t="s">
        <v>66</v>
      </c>
      <c r="D31" s="303">
        <v>0.81178382583922348</v>
      </c>
      <c r="E31" s="304">
        <v>4521</v>
      </c>
      <c r="F31" s="242" t="s">
        <v>121</v>
      </c>
      <c r="G31" s="305" t="s">
        <v>277</v>
      </c>
      <c r="H31" s="306">
        <v>4</v>
      </c>
      <c r="I31" s="244">
        <v>1969.0249999999999</v>
      </c>
      <c r="J31" s="307">
        <v>5.4569809539008534E-3</v>
      </c>
      <c r="K31" s="307">
        <v>0.38131781126256453</v>
      </c>
      <c r="L31" s="307">
        <v>0.29811708840669876</v>
      </c>
      <c r="M31" s="308">
        <v>13.76</v>
      </c>
      <c r="N31" s="309">
        <v>0</v>
      </c>
      <c r="O31" s="309">
        <v>4.5200035550589766</v>
      </c>
      <c r="P31" s="310">
        <v>3</v>
      </c>
      <c r="Q31" s="311">
        <v>0</v>
      </c>
      <c r="R31" s="311">
        <v>89</v>
      </c>
    </row>
    <row r="32" spans="1:18" ht="16.5" x14ac:dyDescent="0.25">
      <c r="A32" s="300" t="s">
        <v>116</v>
      </c>
      <c r="B32" s="301" t="s">
        <v>291</v>
      </c>
      <c r="C32" s="302" t="s">
        <v>66</v>
      </c>
      <c r="D32" s="303">
        <v>0.8348000000000001</v>
      </c>
      <c r="E32" s="304">
        <v>1293</v>
      </c>
      <c r="F32" s="242" t="s">
        <v>120</v>
      </c>
      <c r="G32" s="305" t="s">
        <v>245</v>
      </c>
      <c r="H32" s="306">
        <v>1</v>
      </c>
      <c r="I32" s="244">
        <v>1900.8230000000001</v>
      </c>
      <c r="J32" s="307">
        <v>5.8416896768994876E-3</v>
      </c>
      <c r="K32" s="307">
        <v>0.3573866347916137</v>
      </c>
      <c r="L32" s="307">
        <v>0.21990474652295347</v>
      </c>
      <c r="M32" s="308">
        <v>12.244999999999999</v>
      </c>
      <c r="N32" s="309">
        <v>5.2608791034199395E-2</v>
      </c>
      <c r="O32" s="309">
        <v>7.6282746999589124</v>
      </c>
      <c r="P32" s="310">
        <v>1</v>
      </c>
      <c r="Q32" s="311">
        <v>1</v>
      </c>
      <c r="R32" s="311">
        <v>145</v>
      </c>
    </row>
    <row r="33" spans="1:18" ht="16.5" x14ac:dyDescent="0.25">
      <c r="A33" s="300" t="s">
        <v>116</v>
      </c>
      <c r="B33" s="301" t="s">
        <v>293</v>
      </c>
      <c r="C33" s="302" t="s">
        <v>69</v>
      </c>
      <c r="D33" s="303">
        <v>0.76249999999999996</v>
      </c>
      <c r="E33" s="304">
        <v>5581</v>
      </c>
      <c r="F33" s="242" t="s">
        <v>118</v>
      </c>
      <c r="G33" s="305" t="s">
        <v>207</v>
      </c>
      <c r="H33" s="306">
        <v>1</v>
      </c>
      <c r="I33" s="244">
        <v>2481.7710000000002</v>
      </c>
      <c r="J33" s="307">
        <v>6.2749532958175386E-3</v>
      </c>
      <c r="K33" s="307">
        <v>0.31282149884526284</v>
      </c>
      <c r="L33" s="307">
        <v>9.6302197100377102E-2</v>
      </c>
      <c r="M33" s="308">
        <v>9.9529999999999994</v>
      </c>
      <c r="N33" s="309">
        <v>0</v>
      </c>
      <c r="O33" s="309">
        <v>3.1026230864975051</v>
      </c>
      <c r="P33" s="310">
        <v>0</v>
      </c>
      <c r="Q33" s="311">
        <v>0</v>
      </c>
      <c r="R33" s="311">
        <v>77</v>
      </c>
    </row>
    <row r="34" spans="1:18" ht="16.5" x14ac:dyDescent="0.25">
      <c r="A34" s="300" t="s">
        <v>116</v>
      </c>
      <c r="B34" s="301" t="s">
        <v>295</v>
      </c>
      <c r="C34" s="302" t="s">
        <v>66</v>
      </c>
      <c r="D34" s="303">
        <v>0.83650071517113256</v>
      </c>
      <c r="E34" s="304">
        <v>3344</v>
      </c>
      <c r="F34" s="242" t="s">
        <v>120</v>
      </c>
      <c r="G34" s="305" t="s">
        <v>233</v>
      </c>
      <c r="H34" s="306">
        <v>2</v>
      </c>
      <c r="I34" s="244">
        <v>1850.1220000000001</v>
      </c>
      <c r="J34" s="307">
        <v>8.1788368744803493E-3</v>
      </c>
      <c r="K34" s="307">
        <v>0.36997202927156608</v>
      </c>
      <c r="L34" s="307">
        <v>0.19782479209479159</v>
      </c>
      <c r="M34" s="308">
        <v>13.968</v>
      </c>
      <c r="N34" s="309">
        <v>5.4050489643385678E-2</v>
      </c>
      <c r="O34" s="309">
        <v>10.053391073669736</v>
      </c>
      <c r="P34" s="310">
        <v>1</v>
      </c>
      <c r="Q34" s="311">
        <v>1</v>
      </c>
      <c r="R34" s="311">
        <v>186</v>
      </c>
    </row>
    <row r="35" spans="1:18" ht="16.5" x14ac:dyDescent="0.25">
      <c r="A35" s="300" t="s">
        <v>116</v>
      </c>
      <c r="B35" s="301" t="s">
        <v>302</v>
      </c>
      <c r="C35" s="302" t="s">
        <v>69</v>
      </c>
      <c r="D35" s="303">
        <v>0.79700345109137982</v>
      </c>
      <c r="E35" s="304">
        <v>3253</v>
      </c>
      <c r="F35" s="242" t="s">
        <v>89</v>
      </c>
      <c r="G35" s="305" t="s">
        <v>279</v>
      </c>
      <c r="H35" s="306">
        <v>6</v>
      </c>
      <c r="I35" s="244">
        <v>1066.4899999999998</v>
      </c>
      <c r="J35" s="307">
        <v>1.4328721262933577E-2</v>
      </c>
      <c r="K35" s="307">
        <v>0.35502429312501516</v>
      </c>
      <c r="L35" s="307">
        <v>0.2077222476585808</v>
      </c>
      <c r="M35" s="308">
        <v>13.364000000000001</v>
      </c>
      <c r="N35" s="309">
        <v>0</v>
      </c>
      <c r="O35" s="309">
        <v>37.131149846693368</v>
      </c>
      <c r="P35" s="310">
        <v>0</v>
      </c>
      <c r="Q35" s="311">
        <v>0</v>
      </c>
      <c r="R35" s="311">
        <v>417</v>
      </c>
    </row>
    <row r="36" spans="1:18" ht="16.5" x14ac:dyDescent="0.25">
      <c r="A36" s="300" t="s">
        <v>116</v>
      </c>
      <c r="B36" s="301" t="s">
        <v>306</v>
      </c>
      <c r="C36" s="302" t="s">
        <v>66</v>
      </c>
      <c r="D36" s="303">
        <v>0.83065206727188101</v>
      </c>
      <c r="E36" s="304">
        <v>4202</v>
      </c>
      <c r="F36" s="242" t="s">
        <v>120</v>
      </c>
      <c r="G36" s="305" t="s">
        <v>236</v>
      </c>
      <c r="H36" s="306">
        <v>12</v>
      </c>
      <c r="I36" s="244">
        <v>1957.1849999999999</v>
      </c>
      <c r="J36" s="307">
        <v>1.004839704625737E-2</v>
      </c>
      <c r="K36" s="307">
        <v>0.36702191190230982</v>
      </c>
      <c r="L36" s="307">
        <v>0.21868142255331</v>
      </c>
      <c r="M36" s="308">
        <v>14.592000000000001</v>
      </c>
      <c r="N36" s="309">
        <v>5.1093790316193925E-2</v>
      </c>
      <c r="O36" s="309">
        <v>25.444707577464573</v>
      </c>
      <c r="P36" s="310">
        <v>0</v>
      </c>
      <c r="Q36" s="311">
        <v>1</v>
      </c>
      <c r="R36" s="311">
        <v>498</v>
      </c>
    </row>
    <row r="37" spans="1:18" ht="16.5" x14ac:dyDescent="0.25">
      <c r="A37" s="300" t="s">
        <v>116</v>
      </c>
      <c r="B37" s="301" t="s">
        <v>310</v>
      </c>
      <c r="C37" s="302" t="s">
        <v>69</v>
      </c>
      <c r="D37" s="303">
        <v>0.73875000000000002</v>
      </c>
      <c r="E37" s="304">
        <v>4536</v>
      </c>
      <c r="F37" s="242" t="s">
        <v>121</v>
      </c>
      <c r="G37" s="305" t="s">
        <v>260</v>
      </c>
      <c r="H37" s="306">
        <v>1</v>
      </c>
      <c r="I37" s="244">
        <v>1997.412</v>
      </c>
      <c r="J37" s="307">
        <v>1.5031565049916594E-2</v>
      </c>
      <c r="K37" s="307">
        <v>0.33275235341285631</v>
      </c>
      <c r="L37" s="307">
        <v>7.8601710613533909E-2</v>
      </c>
      <c r="M37" s="308">
        <v>12.708</v>
      </c>
      <c r="N37" s="309">
        <v>5.0064783830276377E-2</v>
      </c>
      <c r="O37" s="309">
        <v>3.6547292196101755</v>
      </c>
      <c r="P37" s="310">
        <v>0</v>
      </c>
      <c r="Q37" s="311">
        <v>1</v>
      </c>
      <c r="R37" s="311">
        <v>73</v>
      </c>
    </row>
    <row r="38" spans="1:18" ht="16.5" x14ac:dyDescent="0.25">
      <c r="A38" s="300" t="s">
        <v>116</v>
      </c>
      <c r="B38" s="301" t="s">
        <v>312</v>
      </c>
      <c r="C38" s="302" t="s">
        <v>69</v>
      </c>
      <c r="D38" s="303">
        <v>0.69038461538461537</v>
      </c>
      <c r="E38" s="304">
        <v>9675</v>
      </c>
      <c r="F38" s="242" t="s">
        <v>119</v>
      </c>
      <c r="G38" s="305" t="s">
        <v>220</v>
      </c>
      <c r="H38" s="306">
        <v>1</v>
      </c>
      <c r="I38" s="244">
        <v>2516.0949999999998</v>
      </c>
      <c r="J38" s="307">
        <v>2.4443371539994291E-2</v>
      </c>
      <c r="K38" s="307">
        <v>0.36476550250606177</v>
      </c>
      <c r="L38" s="307">
        <v>0.16414324578364492</v>
      </c>
      <c r="M38" s="308">
        <v>16.501999999999999</v>
      </c>
      <c r="N38" s="309">
        <v>0.198720636541943</v>
      </c>
      <c r="O38" s="309">
        <v>11.327076282890751</v>
      </c>
      <c r="P38" s="310">
        <v>31</v>
      </c>
      <c r="Q38" s="311">
        <v>5</v>
      </c>
      <c r="R38" s="311">
        <v>285</v>
      </c>
    </row>
    <row r="39" spans="1:18" ht="16.5" x14ac:dyDescent="0.25">
      <c r="A39" s="300" t="s">
        <v>116</v>
      </c>
      <c r="B39" s="301" t="s">
        <v>314</v>
      </c>
      <c r="C39" s="302" t="s">
        <v>69</v>
      </c>
      <c r="D39" s="303">
        <v>0.72347638823377003</v>
      </c>
      <c r="E39" s="304">
        <v>4889</v>
      </c>
      <c r="F39" s="242" t="s">
        <v>121</v>
      </c>
      <c r="G39" s="305" t="s">
        <v>261</v>
      </c>
      <c r="H39" s="306">
        <v>3</v>
      </c>
      <c r="I39" s="244">
        <v>1758.1789999999999</v>
      </c>
      <c r="J39" s="307">
        <v>2.0560901842416601E-2</v>
      </c>
      <c r="K39" s="307">
        <v>0.3634738315008515</v>
      </c>
      <c r="L39" s="307">
        <v>0.17063109046348524</v>
      </c>
      <c r="M39" s="308">
        <v>14.641999999999999</v>
      </c>
      <c r="N39" s="309">
        <v>0</v>
      </c>
      <c r="O39" s="309">
        <v>42.714649646025805</v>
      </c>
      <c r="P39" s="310">
        <v>17</v>
      </c>
      <c r="Q39" s="311">
        <v>0</v>
      </c>
      <c r="R39" s="311">
        <v>751</v>
      </c>
    </row>
    <row r="40" spans="1:18" ht="16.5" x14ac:dyDescent="0.25">
      <c r="A40" s="300" t="s">
        <v>116</v>
      </c>
      <c r="B40" s="301" t="s">
        <v>316</v>
      </c>
      <c r="C40" s="302" t="s">
        <v>66</v>
      </c>
      <c r="D40" s="303">
        <v>0.8388461538461538</v>
      </c>
      <c r="E40" s="304">
        <v>6915</v>
      </c>
      <c r="F40" s="242" t="s">
        <v>120</v>
      </c>
      <c r="G40" s="305" t="s">
        <v>227</v>
      </c>
      <c r="H40" s="306">
        <v>1</v>
      </c>
      <c r="I40" s="244">
        <v>1348.135</v>
      </c>
      <c r="J40" s="307">
        <v>2.5053363643464662E-2</v>
      </c>
      <c r="K40" s="307">
        <v>0.35151048115069716</v>
      </c>
      <c r="L40" s="307">
        <v>0.23143082851494842</v>
      </c>
      <c r="M40" s="308">
        <v>14.137</v>
      </c>
      <c r="N40" s="309">
        <v>0</v>
      </c>
      <c r="O40" s="309">
        <v>11.052305592540806</v>
      </c>
      <c r="P40" s="310">
        <v>4</v>
      </c>
      <c r="Q40" s="311">
        <v>0</v>
      </c>
      <c r="R40" s="311">
        <v>149</v>
      </c>
    </row>
    <row r="41" spans="1:18" ht="16.5" x14ac:dyDescent="0.25">
      <c r="A41" s="300" t="s">
        <v>116</v>
      </c>
      <c r="B41" s="301" t="s">
        <v>192</v>
      </c>
      <c r="C41" s="302" t="s">
        <v>69</v>
      </c>
      <c r="D41" s="303">
        <v>0.76863228850303411</v>
      </c>
      <c r="E41" s="304">
        <v>6569</v>
      </c>
      <c r="F41" s="242" t="s">
        <v>121</v>
      </c>
      <c r="G41" s="305" t="s">
        <v>260</v>
      </c>
      <c r="H41" s="306">
        <v>11</v>
      </c>
      <c r="I41" s="244">
        <v>1085.606</v>
      </c>
      <c r="J41" s="307">
        <v>1.4691756906331923E-2</v>
      </c>
      <c r="K41" s="307">
        <v>0.37238579846843917</v>
      </c>
      <c r="L41" s="307">
        <v>0.239019065754145</v>
      </c>
      <c r="M41" s="308">
        <v>16.524999999999999</v>
      </c>
      <c r="N41" s="309">
        <v>0</v>
      </c>
      <c r="O41" s="309">
        <v>36.200978992378452</v>
      </c>
      <c r="P41" s="310">
        <v>2</v>
      </c>
      <c r="Q41" s="311">
        <v>1</v>
      </c>
      <c r="R41" s="311">
        <v>411</v>
      </c>
    </row>
    <row r="42" spans="1:18" ht="16.5" x14ac:dyDescent="0.25">
      <c r="A42" s="300" t="s">
        <v>116</v>
      </c>
      <c r="B42" s="301" t="s">
        <v>193</v>
      </c>
      <c r="C42" s="302" t="s">
        <v>69</v>
      </c>
      <c r="D42" s="303">
        <v>0.6842307692307692</v>
      </c>
      <c r="E42" s="304">
        <v>2283</v>
      </c>
      <c r="F42" s="242" t="s">
        <v>119</v>
      </c>
      <c r="G42" s="305" t="s">
        <v>219</v>
      </c>
      <c r="H42" s="306">
        <v>1</v>
      </c>
      <c r="I42" s="244">
        <v>2674.2109999999998</v>
      </c>
      <c r="J42" s="307">
        <v>2.5854756960922119E-2</v>
      </c>
      <c r="K42" s="307">
        <v>0.40305501306693742</v>
      </c>
      <c r="L42" s="307">
        <v>0.22810466339417498</v>
      </c>
      <c r="M42" s="308">
        <v>15.465999999999999</v>
      </c>
      <c r="N42" s="309">
        <v>3.7394207113799177E-2</v>
      </c>
      <c r="O42" s="309">
        <v>14.808106017064473</v>
      </c>
      <c r="P42" s="310">
        <v>55</v>
      </c>
      <c r="Q42" s="311">
        <v>1</v>
      </c>
      <c r="R42" s="311">
        <v>396</v>
      </c>
    </row>
    <row r="43" spans="1:18" ht="16.5" x14ac:dyDescent="0.25">
      <c r="A43" s="300" t="s">
        <v>116</v>
      </c>
      <c r="B43" s="301" t="s">
        <v>320</v>
      </c>
      <c r="C43" s="302" t="s">
        <v>66</v>
      </c>
      <c r="D43" s="303">
        <v>0.82639999999999991</v>
      </c>
      <c r="E43" s="304">
        <v>7542</v>
      </c>
      <c r="F43" s="242" t="s">
        <v>120</v>
      </c>
      <c r="G43" s="305" t="s">
        <v>231</v>
      </c>
      <c r="H43" s="306">
        <v>1</v>
      </c>
      <c r="I43" s="244">
        <v>1918.2940000000001</v>
      </c>
      <c r="J43" s="307">
        <v>6.5498934634035111E-3</v>
      </c>
      <c r="K43" s="307">
        <v>0.3612813727220639</v>
      </c>
      <c r="L43" s="307">
        <v>0.22832787883400563</v>
      </c>
      <c r="M43" s="308">
        <v>13.15</v>
      </c>
      <c r="N43" s="309">
        <v>0.10425930540365554</v>
      </c>
      <c r="O43" s="309">
        <v>5.577872839095571</v>
      </c>
      <c r="P43" s="310">
        <v>0</v>
      </c>
      <c r="Q43" s="311">
        <v>2</v>
      </c>
      <c r="R43" s="311">
        <v>107</v>
      </c>
    </row>
    <row r="44" spans="1:18" ht="16.5" x14ac:dyDescent="0.25">
      <c r="A44" s="300" t="s">
        <v>116</v>
      </c>
      <c r="B44" s="301" t="s">
        <v>326</v>
      </c>
      <c r="C44" s="302" t="s">
        <v>69</v>
      </c>
      <c r="D44" s="303">
        <v>0.70442621828915231</v>
      </c>
      <c r="E44" s="304">
        <v>4214</v>
      </c>
      <c r="F44" s="242" t="s">
        <v>121</v>
      </c>
      <c r="G44" s="305" t="s">
        <v>265</v>
      </c>
      <c r="H44" s="306">
        <v>8</v>
      </c>
      <c r="I44" s="244">
        <v>3876.366</v>
      </c>
      <c r="J44" s="307">
        <v>1.384061124209938E-2</v>
      </c>
      <c r="K44" s="307">
        <v>0.38157231912857742</v>
      </c>
      <c r="L44" s="307">
        <v>0.18186766806767485</v>
      </c>
      <c r="M44" s="308">
        <v>17.905000000000001</v>
      </c>
      <c r="N44" s="309">
        <v>0.15478414576951713</v>
      </c>
      <c r="O44" s="309">
        <v>27.732159450371817</v>
      </c>
      <c r="P44" s="310">
        <v>23</v>
      </c>
      <c r="Q44" s="311">
        <v>6</v>
      </c>
      <c r="R44" s="311">
        <v>1137</v>
      </c>
    </row>
    <row r="45" spans="1:18" ht="16.5" x14ac:dyDescent="0.25">
      <c r="A45" s="300" t="s">
        <v>116</v>
      </c>
      <c r="B45" s="301" t="s">
        <v>330</v>
      </c>
      <c r="C45" s="302" t="s">
        <v>69</v>
      </c>
      <c r="D45" s="303">
        <v>0.65535714285714286</v>
      </c>
      <c r="E45" s="304">
        <v>3970</v>
      </c>
      <c r="F45" s="242" t="s">
        <v>89</v>
      </c>
      <c r="G45" s="305" t="s">
        <v>279</v>
      </c>
      <c r="H45" s="306">
        <v>1</v>
      </c>
      <c r="I45" s="244">
        <v>1549.7850000000001</v>
      </c>
      <c r="J45" s="307">
        <v>1.1172435065471066E-2</v>
      </c>
      <c r="K45" s="307">
        <v>0.34913921832111849</v>
      </c>
      <c r="L45" s="307">
        <v>0.26519807586213573</v>
      </c>
      <c r="M45" s="308">
        <v>16.713999999999999</v>
      </c>
      <c r="N45" s="309">
        <v>0.25810031714076465</v>
      </c>
      <c r="O45" s="309">
        <v>19.163948547701779</v>
      </c>
      <c r="P45" s="310">
        <v>5</v>
      </c>
      <c r="Q45" s="311">
        <v>4</v>
      </c>
      <c r="R45" s="311">
        <v>297</v>
      </c>
    </row>
    <row r="46" spans="1:18" ht="16.5" x14ac:dyDescent="0.25">
      <c r="A46" s="300" t="s">
        <v>116</v>
      </c>
      <c r="B46" s="301" t="s">
        <v>332</v>
      </c>
      <c r="C46" s="302" t="s">
        <v>66</v>
      </c>
      <c r="D46" s="303">
        <v>0.8044</v>
      </c>
      <c r="E46" s="304">
        <v>3426</v>
      </c>
      <c r="F46" s="242" t="s">
        <v>120</v>
      </c>
      <c r="G46" s="305" t="s">
        <v>229</v>
      </c>
      <c r="H46" s="306">
        <v>1</v>
      </c>
      <c r="I46" s="244">
        <v>1975.2049999999999</v>
      </c>
      <c r="J46" s="307">
        <v>2.9986500075883403E-2</v>
      </c>
      <c r="K46" s="307">
        <v>0.32832848387886404</v>
      </c>
      <c r="L46" s="307">
        <v>0.15188296910953547</v>
      </c>
      <c r="M46" s="308">
        <v>14.991</v>
      </c>
      <c r="N46" s="309">
        <v>0.10125531273969031</v>
      </c>
      <c r="O46" s="309">
        <v>10.429297212188102</v>
      </c>
      <c r="P46" s="310">
        <v>6</v>
      </c>
      <c r="Q46" s="311">
        <v>2</v>
      </c>
      <c r="R46" s="311">
        <v>206</v>
      </c>
    </row>
    <row r="47" spans="1:18" ht="16.5" x14ac:dyDescent="0.25">
      <c r="A47" s="300" t="s">
        <v>116</v>
      </c>
      <c r="B47" s="301" t="s">
        <v>334</v>
      </c>
      <c r="C47" s="302" t="s">
        <v>69</v>
      </c>
      <c r="D47" s="303">
        <v>0.72936203900343743</v>
      </c>
      <c r="E47" s="304">
        <v>3782</v>
      </c>
      <c r="F47" s="242" t="s">
        <v>117</v>
      </c>
      <c r="G47" s="305" t="s">
        <v>197</v>
      </c>
      <c r="H47" s="306">
        <v>6</v>
      </c>
      <c r="I47" s="244">
        <v>890.11</v>
      </c>
      <c r="J47" s="307">
        <v>1.8432467731021192E-2</v>
      </c>
      <c r="K47" s="307">
        <v>0.41041331598134473</v>
      </c>
      <c r="L47" s="307">
        <v>0.17301232431946614</v>
      </c>
      <c r="M47" s="308">
        <v>20.936</v>
      </c>
      <c r="N47" s="309">
        <v>0</v>
      </c>
      <c r="O47" s="309">
        <v>31.007403579332891</v>
      </c>
      <c r="P47" s="310">
        <v>17</v>
      </c>
      <c r="Q47" s="311">
        <v>0</v>
      </c>
      <c r="R47" s="311">
        <v>545</v>
      </c>
    </row>
    <row r="48" spans="1:18" ht="16.5" x14ac:dyDescent="0.25">
      <c r="A48" s="300" t="s">
        <v>116</v>
      </c>
      <c r="B48" s="301" t="s">
        <v>336</v>
      </c>
      <c r="C48" s="302" t="s">
        <v>66</v>
      </c>
      <c r="D48" s="303">
        <v>0.83098494179880233</v>
      </c>
      <c r="E48" s="304">
        <v>3735</v>
      </c>
      <c r="F48" s="242" t="s">
        <v>120</v>
      </c>
      <c r="G48" s="305" t="s">
        <v>232</v>
      </c>
      <c r="H48" s="306">
        <v>13</v>
      </c>
      <c r="I48" s="244">
        <v>2238.4960000000001</v>
      </c>
      <c r="J48" s="307">
        <v>1.4675551429462533E-2</v>
      </c>
      <c r="K48" s="307">
        <v>0.37734546977003242</v>
      </c>
      <c r="L48" s="307">
        <v>0.22649135848355323</v>
      </c>
      <c r="M48" s="308">
        <v>13.88</v>
      </c>
      <c r="N48" s="309">
        <v>0.17869140708761597</v>
      </c>
      <c r="O48" s="309">
        <v>21.308950295198205</v>
      </c>
      <c r="P48" s="310">
        <v>2</v>
      </c>
      <c r="Q48" s="311">
        <v>4</v>
      </c>
      <c r="R48" s="311">
        <v>477</v>
      </c>
    </row>
    <row r="49" spans="1:18" ht="16.5" x14ac:dyDescent="0.25">
      <c r="A49" s="300" t="s">
        <v>116</v>
      </c>
      <c r="B49" s="301" t="s">
        <v>569</v>
      </c>
      <c r="C49" s="302" t="s">
        <v>66</v>
      </c>
      <c r="D49" s="303">
        <v>0.82307692307692315</v>
      </c>
      <c r="E49" s="304">
        <v>3169</v>
      </c>
      <c r="F49" s="242" t="s">
        <v>120</v>
      </c>
      <c r="G49" s="305" t="s">
        <v>235</v>
      </c>
      <c r="H49" s="306">
        <v>1</v>
      </c>
      <c r="I49" s="244">
        <v>1995.0409999999999</v>
      </c>
      <c r="J49" s="307">
        <v>5.1501908909983261E-3</v>
      </c>
      <c r="K49" s="307">
        <v>0.35784137044615766</v>
      </c>
      <c r="L49" s="307">
        <v>0.18094866220794462</v>
      </c>
      <c r="M49" s="308">
        <v>14.342000000000001</v>
      </c>
      <c r="N49" s="309">
        <v>0.30074569896057274</v>
      </c>
      <c r="O49" s="309">
        <v>5.1126768823297368</v>
      </c>
      <c r="P49" s="310">
        <v>0</v>
      </c>
      <c r="Q49" s="311">
        <v>6</v>
      </c>
      <c r="R49" s="311">
        <v>102</v>
      </c>
    </row>
    <row r="50" spans="1:18" ht="16.5" x14ac:dyDescent="0.25">
      <c r="A50" s="300" t="s">
        <v>116</v>
      </c>
      <c r="B50" s="301" t="s">
        <v>338</v>
      </c>
      <c r="C50" s="302" t="s">
        <v>69</v>
      </c>
      <c r="D50" s="303">
        <v>0.76751079506807107</v>
      </c>
      <c r="E50" s="304">
        <v>3278</v>
      </c>
      <c r="F50" s="242" t="s">
        <v>121</v>
      </c>
      <c r="G50" s="305" t="s">
        <v>268</v>
      </c>
      <c r="H50" s="306">
        <v>9</v>
      </c>
      <c r="I50" s="244">
        <v>1013.52</v>
      </c>
      <c r="J50" s="307">
        <v>1.2557918151512727E-2</v>
      </c>
      <c r="K50" s="307">
        <v>0.37311176046803296</v>
      </c>
      <c r="L50" s="307">
        <v>0.19033117624666918</v>
      </c>
      <c r="M50" s="308">
        <v>18.193999999999999</v>
      </c>
      <c r="N50" s="309">
        <v>9.8666035204041366E-2</v>
      </c>
      <c r="O50" s="309">
        <v>20.621201357644644</v>
      </c>
      <c r="P50" s="310">
        <v>11</v>
      </c>
      <c r="Q50" s="311">
        <v>1</v>
      </c>
      <c r="R50" s="311">
        <v>226</v>
      </c>
    </row>
    <row r="51" spans="1:18" ht="16.5" x14ac:dyDescent="0.25">
      <c r="A51" s="300" t="s">
        <v>116</v>
      </c>
      <c r="B51" s="301" t="s">
        <v>340</v>
      </c>
      <c r="C51" s="302" t="s">
        <v>69</v>
      </c>
      <c r="D51" s="303">
        <v>0.79004922965286561</v>
      </c>
      <c r="E51" s="304">
        <v>3647</v>
      </c>
      <c r="F51" s="242" t="s">
        <v>120</v>
      </c>
      <c r="G51" s="305" t="s">
        <v>247</v>
      </c>
      <c r="H51" s="306">
        <v>2</v>
      </c>
      <c r="I51" s="244">
        <v>1951.3879999999999</v>
      </c>
      <c r="J51" s="307">
        <v>1.8207239981755531E-2</v>
      </c>
      <c r="K51" s="307">
        <v>0.37115466932925723</v>
      </c>
      <c r="L51" s="307">
        <v>0.18499652555001878</v>
      </c>
      <c r="M51" s="308">
        <v>14.682</v>
      </c>
      <c r="N51" s="309">
        <v>0.10249114988920707</v>
      </c>
      <c r="O51" s="309">
        <v>11.222780912868174</v>
      </c>
      <c r="P51" s="310">
        <v>2</v>
      </c>
      <c r="Q51" s="311">
        <v>2</v>
      </c>
      <c r="R51" s="311">
        <v>219</v>
      </c>
    </row>
    <row r="52" spans="1:18" ht="16.5" x14ac:dyDescent="0.25">
      <c r="A52" s="300" t="s">
        <v>116</v>
      </c>
      <c r="B52" s="301" t="s">
        <v>344</v>
      </c>
      <c r="C52" s="302" t="s">
        <v>69</v>
      </c>
      <c r="D52" s="303">
        <v>0.70905604910067921</v>
      </c>
      <c r="E52" s="304">
        <v>8303</v>
      </c>
      <c r="F52" s="242" t="s">
        <v>121</v>
      </c>
      <c r="G52" s="305" t="s">
        <v>273</v>
      </c>
      <c r="H52" s="306">
        <v>3</v>
      </c>
      <c r="I52" s="244">
        <v>1290.4370000000001</v>
      </c>
      <c r="J52" s="307">
        <v>8.8898031825529519E-3</v>
      </c>
      <c r="K52" s="307">
        <v>0.36718317197724615</v>
      </c>
      <c r="L52" s="307">
        <v>0.20834106720628265</v>
      </c>
      <c r="M52" s="308">
        <v>18.241</v>
      </c>
      <c r="N52" s="309">
        <v>0</v>
      </c>
      <c r="O52" s="309">
        <v>26.037691107741018</v>
      </c>
      <c r="P52" s="310">
        <v>1</v>
      </c>
      <c r="Q52" s="311">
        <v>0</v>
      </c>
      <c r="R52" s="311">
        <v>346</v>
      </c>
    </row>
    <row r="53" spans="1:18" ht="16.5" x14ac:dyDescent="0.25">
      <c r="A53" s="300" t="s">
        <v>116</v>
      </c>
      <c r="B53" s="301" t="s">
        <v>348</v>
      </c>
      <c r="C53" s="302" t="s">
        <v>66</v>
      </c>
      <c r="D53" s="303">
        <v>0.83307692307692305</v>
      </c>
      <c r="E53" s="304">
        <v>4782</v>
      </c>
      <c r="F53" s="242" t="s">
        <v>120</v>
      </c>
      <c r="G53" s="305" t="s">
        <v>232</v>
      </c>
      <c r="H53" s="306">
        <v>1</v>
      </c>
      <c r="I53" s="244">
        <v>2148.77</v>
      </c>
      <c r="J53" s="307">
        <v>1.3070068852924627E-2</v>
      </c>
      <c r="K53" s="307">
        <v>0.37072117329806409</v>
      </c>
      <c r="L53" s="307">
        <v>0.31134090665822772</v>
      </c>
      <c r="M53" s="308">
        <v>13.901</v>
      </c>
      <c r="N53" s="309">
        <v>0.18615300846530805</v>
      </c>
      <c r="O53" s="309">
        <v>26.619880210539051</v>
      </c>
      <c r="P53" s="310">
        <v>0</v>
      </c>
      <c r="Q53" s="311">
        <v>4</v>
      </c>
      <c r="R53" s="311">
        <v>572</v>
      </c>
    </row>
    <row r="54" spans="1:18" ht="16.5" x14ac:dyDescent="0.25">
      <c r="A54" s="300" t="s">
        <v>116</v>
      </c>
      <c r="B54" s="301" t="s">
        <v>548</v>
      </c>
      <c r="C54" s="302" t="s">
        <v>69</v>
      </c>
      <c r="D54" s="303">
        <v>0.72684161174899942</v>
      </c>
      <c r="E54" s="304">
        <v>4002</v>
      </c>
      <c r="F54" s="242" t="s">
        <v>121</v>
      </c>
      <c r="G54" s="305" t="s">
        <v>278</v>
      </c>
      <c r="H54" s="306">
        <v>3</v>
      </c>
      <c r="I54" s="244">
        <v>1784.1859999999999</v>
      </c>
      <c r="J54" s="307">
        <v>1.0532609303068773E-2</v>
      </c>
      <c r="K54" s="307">
        <v>0.39869997080916852</v>
      </c>
      <c r="L54" s="307">
        <v>0.18271637598322149</v>
      </c>
      <c r="M54" s="308">
        <v>17.12</v>
      </c>
      <c r="N54" s="309">
        <v>0</v>
      </c>
      <c r="O54" s="309">
        <v>38.953337824643846</v>
      </c>
      <c r="P54" s="310">
        <v>5</v>
      </c>
      <c r="Q54" s="311">
        <v>0</v>
      </c>
      <c r="R54" s="311">
        <v>695</v>
      </c>
    </row>
    <row r="55" spans="1:18" ht="16.5" x14ac:dyDescent="0.25">
      <c r="A55" s="300" t="s">
        <v>116</v>
      </c>
      <c r="B55" s="301" t="s">
        <v>591</v>
      </c>
      <c r="C55" s="302" t="s">
        <v>69</v>
      </c>
      <c r="D55" s="303">
        <v>0.79845440216211672</v>
      </c>
      <c r="E55" s="304">
        <v>8651</v>
      </c>
      <c r="F55" s="242" t="s">
        <v>120</v>
      </c>
      <c r="G55" s="305" t="s">
        <v>227</v>
      </c>
      <c r="H55" s="306">
        <v>12</v>
      </c>
      <c r="I55" s="244">
        <v>1832.25</v>
      </c>
      <c r="J55" s="307">
        <v>1.1701681991569818E-2</v>
      </c>
      <c r="K55" s="307">
        <v>0.36246325383586636</v>
      </c>
      <c r="L55" s="307">
        <v>0.23086369218174377</v>
      </c>
      <c r="M55" s="308">
        <v>15.167</v>
      </c>
      <c r="N55" s="309">
        <v>0.10915541001500886</v>
      </c>
      <c r="O55" s="309">
        <v>24.942011188429525</v>
      </c>
      <c r="P55" s="310">
        <v>0</v>
      </c>
      <c r="Q55" s="311">
        <v>2</v>
      </c>
      <c r="R55" s="311">
        <v>457</v>
      </c>
    </row>
    <row r="56" spans="1:18" ht="16.5" x14ac:dyDescent="0.25">
      <c r="A56" s="300" t="s">
        <v>116</v>
      </c>
      <c r="B56" s="301" t="s">
        <v>350</v>
      </c>
      <c r="C56" s="302" t="s">
        <v>66</v>
      </c>
      <c r="D56" s="303">
        <v>0.83717677324488771</v>
      </c>
      <c r="E56" s="304">
        <v>2644</v>
      </c>
      <c r="F56" s="242" t="s">
        <v>119</v>
      </c>
      <c r="G56" s="305" t="s">
        <v>225</v>
      </c>
      <c r="H56" s="306">
        <v>2</v>
      </c>
      <c r="I56" s="244">
        <v>1651.7190000000001</v>
      </c>
      <c r="J56" s="307">
        <v>3.2027732030175352E-2</v>
      </c>
      <c r="K56" s="307">
        <v>0.30407603263026722</v>
      </c>
      <c r="L56" s="307">
        <v>0.15075203469839604</v>
      </c>
      <c r="M56" s="308">
        <v>15.372999999999999</v>
      </c>
      <c r="N56" s="309">
        <v>0</v>
      </c>
      <c r="O56" s="309">
        <v>24.217194329059602</v>
      </c>
      <c r="P56" s="310">
        <v>2</v>
      </c>
      <c r="Q56" s="311">
        <v>0</v>
      </c>
      <c r="R56" s="311">
        <v>400</v>
      </c>
    </row>
    <row r="57" spans="1:18" ht="16.5" x14ac:dyDescent="0.25">
      <c r="A57" s="300" t="s">
        <v>116</v>
      </c>
      <c r="B57" s="301" t="s">
        <v>352</v>
      </c>
      <c r="C57" s="302" t="s">
        <v>69</v>
      </c>
      <c r="D57" s="303">
        <v>0.74857142857142867</v>
      </c>
      <c r="E57" s="304">
        <v>2414</v>
      </c>
      <c r="F57" s="242" t="s">
        <v>118</v>
      </c>
      <c r="G57" s="305" t="s">
        <v>205</v>
      </c>
      <c r="H57" s="306">
        <v>1</v>
      </c>
      <c r="I57" s="244">
        <v>2141.107</v>
      </c>
      <c r="J57" s="307">
        <v>5.1239560664995201E-3</v>
      </c>
      <c r="K57" s="307">
        <v>0.30025818796773168</v>
      </c>
      <c r="L57" s="307">
        <v>0.10065055185456685</v>
      </c>
      <c r="M57" s="308">
        <v>9.3439999999999994</v>
      </c>
      <c r="N57" s="309">
        <v>0</v>
      </c>
      <c r="O57" s="309">
        <v>2.0550117299135446</v>
      </c>
      <c r="P57" s="310">
        <v>1</v>
      </c>
      <c r="Q57" s="311">
        <v>0</v>
      </c>
      <c r="R57" s="311">
        <v>46</v>
      </c>
    </row>
    <row r="58" spans="1:18" ht="16.5" x14ac:dyDescent="0.25">
      <c r="A58" s="300" t="s">
        <v>116</v>
      </c>
      <c r="B58" s="301" t="s">
        <v>354</v>
      </c>
      <c r="C58" s="302" t="s">
        <v>69</v>
      </c>
      <c r="D58" s="303">
        <v>0.73387096774193539</v>
      </c>
      <c r="E58" s="304">
        <v>5546</v>
      </c>
      <c r="F58" s="242" t="s">
        <v>117</v>
      </c>
      <c r="G58" s="305" t="s">
        <v>197</v>
      </c>
      <c r="H58" s="306">
        <v>1</v>
      </c>
      <c r="I58" s="244">
        <v>1954.2650000000001</v>
      </c>
      <c r="J58" s="307">
        <v>1.1211188280734082E-2</v>
      </c>
      <c r="K58" s="307">
        <v>0.36907513087928895</v>
      </c>
      <c r="L58" s="307">
        <v>0.21900816931173611</v>
      </c>
      <c r="M58" s="308">
        <v>14.978999999999999</v>
      </c>
      <c r="N58" s="309">
        <v>0</v>
      </c>
      <c r="O58" s="309">
        <v>16.42561269838021</v>
      </c>
      <c r="P58" s="310">
        <v>8</v>
      </c>
      <c r="Q58" s="311">
        <v>0</v>
      </c>
      <c r="R58" s="311">
        <v>321</v>
      </c>
    </row>
    <row r="59" spans="1:18" ht="16.5" x14ac:dyDescent="0.25">
      <c r="A59" s="300" t="s">
        <v>116</v>
      </c>
      <c r="B59" s="301" t="s">
        <v>194</v>
      </c>
      <c r="C59" s="302" t="s">
        <v>66</v>
      </c>
      <c r="D59" s="303">
        <v>0.81399999999999995</v>
      </c>
      <c r="E59" s="304">
        <v>8968</v>
      </c>
      <c r="F59" s="242" t="s">
        <v>121</v>
      </c>
      <c r="G59" s="305" t="s">
        <v>254</v>
      </c>
      <c r="H59" s="306">
        <v>1</v>
      </c>
      <c r="I59" s="244">
        <v>539.97</v>
      </c>
      <c r="J59" s="307">
        <v>4.7791726811628708E-3</v>
      </c>
      <c r="K59" s="307">
        <v>0.36554914269520733</v>
      </c>
      <c r="L59" s="307">
        <v>0.30372057706909644</v>
      </c>
      <c r="M59" s="308">
        <v>19.155999999999999</v>
      </c>
      <c r="N59" s="309">
        <v>0</v>
      </c>
      <c r="O59" s="309">
        <v>6.4818415837916916</v>
      </c>
      <c r="P59" s="310">
        <v>6</v>
      </c>
      <c r="Q59" s="311">
        <v>0</v>
      </c>
      <c r="R59" s="311">
        <v>35</v>
      </c>
    </row>
    <row r="60" spans="1:18" ht="16.5" x14ac:dyDescent="0.25">
      <c r="A60" s="300" t="s">
        <v>116</v>
      </c>
      <c r="B60" s="301" t="s">
        <v>357</v>
      </c>
      <c r="C60" s="302" t="s">
        <v>69</v>
      </c>
      <c r="D60" s="303">
        <v>0.69916666666666671</v>
      </c>
      <c r="E60" s="304">
        <v>1261</v>
      </c>
      <c r="F60" s="242" t="s">
        <v>121</v>
      </c>
      <c r="G60" s="305" t="s">
        <v>272</v>
      </c>
      <c r="H60" s="306">
        <v>1</v>
      </c>
      <c r="I60" s="244">
        <v>1350.7270000000001</v>
      </c>
      <c r="J60" s="307">
        <v>9.1709441223225014E-3</v>
      </c>
      <c r="K60" s="307">
        <v>0.36191890309044211</v>
      </c>
      <c r="L60" s="307">
        <v>0.21692022148072851</v>
      </c>
      <c r="M60" s="308">
        <v>14.388999999999999</v>
      </c>
      <c r="N60" s="309">
        <v>0.22210261585057528</v>
      </c>
      <c r="O60" s="309">
        <v>20.581509068819976</v>
      </c>
      <c r="P60" s="310">
        <v>1</v>
      </c>
      <c r="Q60" s="311">
        <v>3</v>
      </c>
      <c r="R60" s="311">
        <v>278</v>
      </c>
    </row>
    <row r="61" spans="1:18" ht="16.5" x14ac:dyDescent="0.25">
      <c r="A61" s="300" t="s">
        <v>116</v>
      </c>
      <c r="B61" s="301" t="s">
        <v>361</v>
      </c>
      <c r="C61" s="302" t="s">
        <v>69</v>
      </c>
      <c r="D61" s="303">
        <v>0.76739711794915577</v>
      </c>
      <c r="E61" s="304">
        <v>3722</v>
      </c>
      <c r="F61" s="242" t="s">
        <v>120</v>
      </c>
      <c r="G61" s="305" t="s">
        <v>230</v>
      </c>
      <c r="H61" s="306">
        <v>2</v>
      </c>
      <c r="I61" s="244">
        <v>2178.7530000000002</v>
      </c>
      <c r="J61" s="307">
        <v>1.2271141532125725E-2</v>
      </c>
      <c r="K61" s="307">
        <v>0.36445536751747676</v>
      </c>
      <c r="L61" s="307">
        <v>0.16569110862956929</v>
      </c>
      <c r="M61" s="308">
        <v>15.074999999999999</v>
      </c>
      <c r="N61" s="309">
        <v>4.589781402481144E-2</v>
      </c>
      <c r="O61" s="309">
        <v>28.227155625259034</v>
      </c>
      <c r="P61" s="310">
        <v>4</v>
      </c>
      <c r="Q61" s="311">
        <v>1</v>
      </c>
      <c r="R61" s="311">
        <v>615</v>
      </c>
    </row>
    <row r="62" spans="1:18" ht="16.5" x14ac:dyDescent="0.25">
      <c r="A62" s="300" t="s">
        <v>116</v>
      </c>
      <c r="B62" s="301" t="s">
        <v>363</v>
      </c>
      <c r="C62" s="302" t="s">
        <v>69</v>
      </c>
      <c r="D62" s="303">
        <v>0.76704104461571598</v>
      </c>
      <c r="E62" s="304">
        <v>1746</v>
      </c>
      <c r="F62" s="242" t="s">
        <v>121</v>
      </c>
      <c r="G62" s="305" t="s">
        <v>274</v>
      </c>
      <c r="H62" s="306">
        <v>4</v>
      </c>
      <c r="I62" s="244">
        <v>2023.816</v>
      </c>
      <c r="J62" s="307">
        <v>4.732238193041878E-2</v>
      </c>
      <c r="K62" s="307">
        <v>0.34276763404128713</v>
      </c>
      <c r="L62" s="307">
        <v>0.2332227830988588</v>
      </c>
      <c r="M62" s="308">
        <v>13.362</v>
      </c>
      <c r="N62" s="309">
        <v>3.1623428216794411</v>
      </c>
      <c r="O62" s="309">
        <v>1.1858785581297904</v>
      </c>
      <c r="P62" s="310">
        <v>10</v>
      </c>
      <c r="Q62" s="311">
        <v>64</v>
      </c>
      <c r="R62" s="311">
        <v>24</v>
      </c>
    </row>
    <row r="63" spans="1:18" ht="16.5" x14ac:dyDescent="0.25">
      <c r="A63" s="300" t="s">
        <v>116</v>
      </c>
      <c r="B63" s="301" t="s">
        <v>365</v>
      </c>
      <c r="C63" s="302" t="s">
        <v>66</v>
      </c>
      <c r="D63" s="303">
        <v>0.84192307692307689</v>
      </c>
      <c r="E63" s="304">
        <v>6931</v>
      </c>
      <c r="F63" s="242" t="s">
        <v>120</v>
      </c>
      <c r="G63" s="305" t="s">
        <v>227</v>
      </c>
      <c r="H63" s="306">
        <v>1</v>
      </c>
      <c r="I63" s="244">
        <v>2315.2199999999998</v>
      </c>
      <c r="J63" s="307">
        <v>1.2117893189412308E-2</v>
      </c>
      <c r="K63" s="307">
        <v>0.39617834074039804</v>
      </c>
      <c r="L63" s="307">
        <v>0.16629089244218692</v>
      </c>
      <c r="M63" s="308">
        <v>14.429</v>
      </c>
      <c r="N63" s="309">
        <v>8.6384879190746458E-2</v>
      </c>
      <c r="O63" s="309">
        <v>24.706075448553488</v>
      </c>
      <c r="P63" s="310">
        <v>2</v>
      </c>
      <c r="Q63" s="311">
        <v>2</v>
      </c>
      <c r="R63" s="311">
        <v>572</v>
      </c>
    </row>
    <row r="64" spans="1:18" ht="16.5" x14ac:dyDescent="0.25">
      <c r="A64" s="300" t="s">
        <v>116</v>
      </c>
      <c r="B64" s="301" t="s">
        <v>367</v>
      </c>
      <c r="C64" s="302" t="s">
        <v>66</v>
      </c>
      <c r="D64" s="303">
        <v>0.83160000000000012</v>
      </c>
      <c r="E64" s="304">
        <v>8620</v>
      </c>
      <c r="F64" s="242" t="s">
        <v>120</v>
      </c>
      <c r="G64" s="305" t="s">
        <v>244</v>
      </c>
      <c r="H64" s="306">
        <v>1</v>
      </c>
      <c r="I64" s="244">
        <v>2144.9229999999998</v>
      </c>
      <c r="J64" s="307">
        <v>2.4218708329413349E-2</v>
      </c>
      <c r="K64" s="307">
        <v>0.34701787091807829</v>
      </c>
      <c r="L64" s="307">
        <v>0.28392627614138133</v>
      </c>
      <c r="M64" s="308">
        <v>16.629000000000001</v>
      </c>
      <c r="N64" s="309">
        <v>2.4709511716737618</v>
      </c>
      <c r="O64" s="309">
        <v>5.0817675040083028</v>
      </c>
      <c r="P64" s="310">
        <v>2</v>
      </c>
      <c r="Q64" s="311">
        <v>53</v>
      </c>
      <c r="R64" s="311">
        <v>109</v>
      </c>
    </row>
    <row r="65" spans="1:18" ht="16.5" x14ac:dyDescent="0.25">
      <c r="A65" s="300" t="s">
        <v>116</v>
      </c>
      <c r="B65" s="301" t="s">
        <v>369</v>
      </c>
      <c r="C65" s="302" t="s">
        <v>69</v>
      </c>
      <c r="D65" s="303">
        <v>0.7486864462455991</v>
      </c>
      <c r="E65" s="304">
        <v>7831</v>
      </c>
      <c r="F65" s="242" t="s">
        <v>120</v>
      </c>
      <c r="G65" s="305" t="s">
        <v>245</v>
      </c>
      <c r="H65" s="306">
        <v>2</v>
      </c>
      <c r="I65" s="244">
        <v>1757.0590000000002</v>
      </c>
      <c r="J65" s="307">
        <v>2.1137208961305696E-2</v>
      </c>
      <c r="K65" s="307">
        <v>0.39273985195943029</v>
      </c>
      <c r="L65" s="307">
        <v>0.17586205130277355</v>
      </c>
      <c r="M65" s="308">
        <v>15.986000000000001</v>
      </c>
      <c r="N65" s="309">
        <v>0.11382657042250714</v>
      </c>
      <c r="O65" s="309">
        <v>28.285902749993024</v>
      </c>
      <c r="P65" s="310">
        <v>11</v>
      </c>
      <c r="Q65" s="311">
        <v>2</v>
      </c>
      <c r="R65" s="311">
        <v>497</v>
      </c>
    </row>
    <row r="66" spans="1:18" ht="16.5" x14ac:dyDescent="0.25">
      <c r="A66" s="300" t="s">
        <v>116</v>
      </c>
      <c r="B66" s="301" t="s">
        <v>371</v>
      </c>
      <c r="C66" s="302" t="s">
        <v>69</v>
      </c>
      <c r="D66" s="303">
        <v>0.7316208674805833</v>
      </c>
      <c r="E66" s="304">
        <v>5274</v>
      </c>
      <c r="F66" s="242" t="s">
        <v>121</v>
      </c>
      <c r="G66" s="305" t="s">
        <v>277</v>
      </c>
      <c r="H66" s="306">
        <v>3</v>
      </c>
      <c r="I66" s="244">
        <v>1806.674</v>
      </c>
      <c r="J66" s="307">
        <v>6.963822599450306E-3</v>
      </c>
      <c r="K66" s="307">
        <v>0.38899825435120322</v>
      </c>
      <c r="L66" s="307">
        <v>0.1835049222336633</v>
      </c>
      <c r="M66" s="308">
        <v>15.339</v>
      </c>
      <c r="N66" s="309">
        <v>0</v>
      </c>
      <c r="O66" s="309">
        <v>11.678919384460063</v>
      </c>
      <c r="P66" s="310">
        <v>5</v>
      </c>
      <c r="Q66" s="311">
        <v>0</v>
      </c>
      <c r="R66" s="311">
        <v>219</v>
      </c>
    </row>
    <row r="67" spans="1:18" ht="16.5" x14ac:dyDescent="0.25">
      <c r="A67" s="300" t="s">
        <v>116</v>
      </c>
      <c r="B67" s="301" t="s">
        <v>373</v>
      </c>
      <c r="C67" s="302" t="s">
        <v>66</v>
      </c>
      <c r="D67" s="303">
        <v>0.80643487108249534</v>
      </c>
      <c r="E67" s="304">
        <v>6721</v>
      </c>
      <c r="F67" s="242" t="s">
        <v>119</v>
      </c>
      <c r="G67" s="305" t="s">
        <v>224</v>
      </c>
      <c r="H67" s="306">
        <v>2</v>
      </c>
      <c r="I67" s="244">
        <v>409.80399999999997</v>
      </c>
      <c r="J67" s="307">
        <v>4.4978379766350371E-2</v>
      </c>
      <c r="K67" s="307">
        <v>0.30333130819353382</v>
      </c>
      <c r="L67" s="307">
        <v>9.5167445900967304E-2</v>
      </c>
      <c r="M67" s="308">
        <v>19.97</v>
      </c>
      <c r="N67" s="309">
        <v>0</v>
      </c>
      <c r="O67" s="309">
        <v>25.62200466564504</v>
      </c>
      <c r="P67" s="310">
        <v>5</v>
      </c>
      <c r="Q67" s="311">
        <v>0</v>
      </c>
      <c r="R67" s="311">
        <v>105</v>
      </c>
    </row>
    <row r="68" spans="1:18" ht="16.5" x14ac:dyDescent="0.25">
      <c r="A68" s="300" t="s">
        <v>116</v>
      </c>
      <c r="B68" s="301" t="s">
        <v>375</v>
      </c>
      <c r="C68" s="302" t="s">
        <v>66</v>
      </c>
      <c r="D68" s="303">
        <v>0.83840715591036641</v>
      </c>
      <c r="E68" s="304">
        <v>9401</v>
      </c>
      <c r="F68" s="242" t="s">
        <v>120</v>
      </c>
      <c r="G68" s="305" t="s">
        <v>235</v>
      </c>
      <c r="H68" s="306">
        <v>12</v>
      </c>
      <c r="I68" s="244">
        <v>1922.3630000000003</v>
      </c>
      <c r="J68" s="307">
        <v>1.2092314971145931E-2</v>
      </c>
      <c r="K68" s="307">
        <v>0.33424861675058259</v>
      </c>
      <c r="L68" s="307">
        <v>0.20664492917714702</v>
      </c>
      <c r="M68" s="308">
        <v>12.757999999999999</v>
      </c>
      <c r="N68" s="309">
        <v>0.10403862329851332</v>
      </c>
      <c r="O68" s="309">
        <v>14.305310703545581</v>
      </c>
      <c r="P68" s="310">
        <v>0</v>
      </c>
      <c r="Q68" s="311">
        <v>2</v>
      </c>
      <c r="R68" s="311">
        <v>280</v>
      </c>
    </row>
    <row r="69" spans="1:18" ht="16.5" x14ac:dyDescent="0.25">
      <c r="A69" s="300" t="s">
        <v>116</v>
      </c>
      <c r="B69" s="301" t="s">
        <v>377</v>
      </c>
      <c r="C69" s="302" t="s">
        <v>69</v>
      </c>
      <c r="D69" s="303">
        <v>0.7539548270726496</v>
      </c>
      <c r="E69" s="304">
        <v>8509</v>
      </c>
      <c r="F69" s="242" t="s">
        <v>121</v>
      </c>
      <c r="G69" s="305" t="s">
        <v>266</v>
      </c>
      <c r="H69" s="306">
        <v>8</v>
      </c>
      <c r="I69" s="244">
        <v>1121.9569999999999</v>
      </c>
      <c r="J69" s="307">
        <v>1.4816476987302563E-2</v>
      </c>
      <c r="K69" s="307">
        <v>0.38755583874803712</v>
      </c>
      <c r="L69" s="307">
        <v>0.191119904473286</v>
      </c>
      <c r="M69" s="308">
        <v>16.103000000000002</v>
      </c>
      <c r="N69" s="309">
        <v>0.8021697801252633</v>
      </c>
      <c r="O69" s="309">
        <v>13.45862631099053</v>
      </c>
      <c r="P69" s="310">
        <v>0</v>
      </c>
      <c r="Q69" s="311">
        <v>9</v>
      </c>
      <c r="R69" s="311">
        <v>160</v>
      </c>
    </row>
    <row r="70" spans="1:18" ht="16.5" x14ac:dyDescent="0.25">
      <c r="A70" s="300" t="s">
        <v>116</v>
      </c>
      <c r="B70" s="301" t="s">
        <v>379</v>
      </c>
      <c r="C70" s="302" t="s">
        <v>69</v>
      </c>
      <c r="D70" s="303">
        <v>0.75108183059459954</v>
      </c>
      <c r="E70" s="304">
        <v>2001</v>
      </c>
      <c r="F70" s="242" t="s">
        <v>119</v>
      </c>
      <c r="G70" s="305" t="s">
        <v>220</v>
      </c>
      <c r="H70" s="306">
        <v>3</v>
      </c>
      <c r="I70" s="244">
        <v>425.947</v>
      </c>
      <c r="J70" s="307">
        <v>2.4461690395123272E-2</v>
      </c>
      <c r="K70" s="307">
        <v>0.35783348144397542</v>
      </c>
      <c r="L70" s="307">
        <v>0.20659847351900587</v>
      </c>
      <c r="M70" s="308">
        <v>17.629000000000001</v>
      </c>
      <c r="N70" s="309">
        <v>0.23477099263523396</v>
      </c>
      <c r="O70" s="309">
        <v>35.450419887920326</v>
      </c>
      <c r="P70" s="310">
        <v>5</v>
      </c>
      <c r="Q70" s="311">
        <v>1</v>
      </c>
      <c r="R70" s="311">
        <v>151</v>
      </c>
    </row>
    <row r="71" spans="1:18" ht="16.5" x14ac:dyDescent="0.25">
      <c r="A71" s="300" t="s">
        <v>116</v>
      </c>
      <c r="B71" s="301" t="s">
        <v>381</v>
      </c>
      <c r="C71" s="302" t="s">
        <v>69</v>
      </c>
      <c r="D71" s="303">
        <v>0.69290322580645158</v>
      </c>
      <c r="E71" s="304">
        <v>1489</v>
      </c>
      <c r="F71" s="242" t="s">
        <v>117</v>
      </c>
      <c r="G71" s="305" t="s">
        <v>200</v>
      </c>
      <c r="H71" s="306">
        <v>2</v>
      </c>
      <c r="I71" s="244">
        <v>2090.5140000000001</v>
      </c>
      <c r="J71" s="307">
        <v>9.0865913001974847E-3</v>
      </c>
      <c r="K71" s="307">
        <v>0.35519263324145001</v>
      </c>
      <c r="L71" s="307">
        <v>0.14781053846087613</v>
      </c>
      <c r="M71" s="308">
        <v>13.853999999999999</v>
      </c>
      <c r="N71" s="309">
        <v>4.7835125715493892E-2</v>
      </c>
      <c r="O71" s="309">
        <v>7.6057849887635287</v>
      </c>
      <c r="P71" s="310">
        <v>7</v>
      </c>
      <c r="Q71" s="311">
        <v>1</v>
      </c>
      <c r="R71" s="311">
        <v>168</v>
      </c>
    </row>
    <row r="72" spans="1:18" ht="16.5" x14ac:dyDescent="0.25">
      <c r="A72" s="300" t="s">
        <v>116</v>
      </c>
      <c r="B72" s="301" t="s">
        <v>385</v>
      </c>
      <c r="C72" s="302" t="s">
        <v>66</v>
      </c>
      <c r="D72" s="303">
        <v>0.84519999999999995</v>
      </c>
      <c r="E72" s="304">
        <v>2332</v>
      </c>
      <c r="F72" s="242" t="s">
        <v>120</v>
      </c>
      <c r="G72" s="305" t="s">
        <v>230</v>
      </c>
      <c r="H72" s="306">
        <v>1</v>
      </c>
      <c r="I72" s="244">
        <v>1803.049</v>
      </c>
      <c r="J72" s="307">
        <v>1.1661036101872168E-2</v>
      </c>
      <c r="K72" s="307">
        <v>0.37297103801561021</v>
      </c>
      <c r="L72" s="307">
        <v>1.8302331217842666E-2</v>
      </c>
      <c r="M72" s="308">
        <v>12.926</v>
      </c>
      <c r="N72" s="309">
        <v>0.16638482925311515</v>
      </c>
      <c r="O72" s="309">
        <v>3.216773365560226</v>
      </c>
      <c r="P72" s="310">
        <v>1</v>
      </c>
      <c r="Q72" s="311">
        <v>3</v>
      </c>
      <c r="R72" s="311">
        <v>58</v>
      </c>
    </row>
    <row r="73" spans="1:18" ht="16.5" x14ac:dyDescent="0.25">
      <c r="A73" s="300" t="s">
        <v>116</v>
      </c>
      <c r="B73" s="301" t="s">
        <v>195</v>
      </c>
      <c r="C73" s="302" t="s">
        <v>69</v>
      </c>
      <c r="D73" s="303">
        <v>0.66173565906680942</v>
      </c>
      <c r="E73" s="304">
        <v>4500</v>
      </c>
      <c r="F73" s="242" t="s">
        <v>117</v>
      </c>
      <c r="G73" s="305" t="s">
        <v>200</v>
      </c>
      <c r="H73" s="306">
        <v>4</v>
      </c>
      <c r="I73" s="244">
        <v>1762.2760000000001</v>
      </c>
      <c r="J73" s="307">
        <v>3.0784991664181298E-2</v>
      </c>
      <c r="K73" s="307">
        <v>0.34487117351591318</v>
      </c>
      <c r="L73" s="307">
        <v>0.22470940987677299</v>
      </c>
      <c r="M73" s="308">
        <v>16.283999999999999</v>
      </c>
      <c r="N73" s="309">
        <v>0.17023440142179772</v>
      </c>
      <c r="O73" s="309">
        <v>35.919458699999318</v>
      </c>
      <c r="P73" s="310">
        <v>10</v>
      </c>
      <c r="Q73" s="311">
        <v>3</v>
      </c>
      <c r="R73" s="311">
        <v>670</v>
      </c>
    </row>
    <row r="74" spans="1:18" ht="16.5" x14ac:dyDescent="0.25">
      <c r="A74" s="300" t="s">
        <v>116</v>
      </c>
      <c r="B74" s="301" t="s">
        <v>390</v>
      </c>
      <c r="C74" s="302" t="s">
        <v>66</v>
      </c>
      <c r="D74" s="303">
        <v>0.80928334280052006</v>
      </c>
      <c r="E74" s="304">
        <v>8862</v>
      </c>
      <c r="F74" s="242" t="s">
        <v>121</v>
      </c>
      <c r="G74" s="305" t="s">
        <v>278</v>
      </c>
      <c r="H74" s="306">
        <v>3</v>
      </c>
      <c r="I74" s="244">
        <v>2138.9670000000001</v>
      </c>
      <c r="J74" s="307">
        <v>8.0478201014749368E-3</v>
      </c>
      <c r="K74" s="307">
        <v>0.38427830009723041</v>
      </c>
      <c r="L74" s="307">
        <v>0.11313872537537979</v>
      </c>
      <c r="M74" s="308">
        <v>13.051</v>
      </c>
      <c r="N74" s="309">
        <v>0</v>
      </c>
      <c r="O74" s="309">
        <v>13.277437192813165</v>
      </c>
      <c r="P74" s="310">
        <v>0</v>
      </c>
      <c r="Q74" s="311">
        <v>0</v>
      </c>
      <c r="R74" s="311">
        <v>284</v>
      </c>
    </row>
    <row r="75" spans="1:18" ht="16.5" x14ac:dyDescent="0.25">
      <c r="A75" s="300" t="s">
        <v>116</v>
      </c>
      <c r="B75" s="301" t="s">
        <v>394</v>
      </c>
      <c r="C75" s="302" t="s">
        <v>66</v>
      </c>
      <c r="D75" s="303">
        <v>0.8338461538461539</v>
      </c>
      <c r="E75" s="304">
        <v>6881</v>
      </c>
      <c r="F75" s="242" t="s">
        <v>120</v>
      </c>
      <c r="G75" s="305" t="s">
        <v>243</v>
      </c>
      <c r="H75" s="306">
        <v>1</v>
      </c>
      <c r="I75" s="244">
        <v>2274.1010000000001</v>
      </c>
      <c r="J75" s="307">
        <v>3.0602436074690664E-2</v>
      </c>
      <c r="K75" s="307">
        <v>0.31960476323977682</v>
      </c>
      <c r="L75" s="307">
        <v>0.24844982698657622</v>
      </c>
      <c r="M75" s="308">
        <v>12.948</v>
      </c>
      <c r="N75" s="309">
        <v>1.7589368282235485</v>
      </c>
      <c r="O75" s="309">
        <v>13.587786998026912</v>
      </c>
      <c r="P75" s="310">
        <v>2</v>
      </c>
      <c r="Q75" s="311">
        <v>40</v>
      </c>
      <c r="R75" s="311">
        <v>309</v>
      </c>
    </row>
    <row r="76" spans="1:18" ht="16.5" x14ac:dyDescent="0.25">
      <c r="A76" s="300" t="s">
        <v>116</v>
      </c>
      <c r="B76" s="301" t="s">
        <v>398</v>
      </c>
      <c r="C76" s="302" t="s">
        <v>66</v>
      </c>
      <c r="D76" s="303">
        <v>0.80434364112475432</v>
      </c>
      <c r="E76" s="304">
        <v>1530</v>
      </c>
      <c r="F76" s="242" t="s">
        <v>120</v>
      </c>
      <c r="G76" s="305" t="s">
        <v>235</v>
      </c>
      <c r="H76" s="306">
        <v>11</v>
      </c>
      <c r="I76" s="244">
        <v>1743.5619999999999</v>
      </c>
      <c r="J76" s="307">
        <v>6.5088574855907333E-3</v>
      </c>
      <c r="K76" s="307">
        <v>0.37965349997544234</v>
      </c>
      <c r="L76" s="307">
        <v>0.15887017496366634</v>
      </c>
      <c r="M76" s="308">
        <v>14.814</v>
      </c>
      <c r="N76" s="309">
        <v>0.34412312266498124</v>
      </c>
      <c r="O76" s="309">
        <v>15.084063543481678</v>
      </c>
      <c r="P76" s="310">
        <v>0</v>
      </c>
      <c r="Q76" s="311">
        <v>6</v>
      </c>
      <c r="R76" s="311">
        <v>296</v>
      </c>
    </row>
    <row r="77" spans="1:18" ht="16.5" x14ac:dyDescent="0.25">
      <c r="A77" s="300" t="s">
        <v>116</v>
      </c>
      <c r="B77" s="301" t="s">
        <v>400</v>
      </c>
      <c r="C77" s="302" t="s">
        <v>66</v>
      </c>
      <c r="D77" s="303">
        <v>0.81045454545454532</v>
      </c>
      <c r="E77" s="304">
        <v>8358</v>
      </c>
      <c r="F77" s="242" t="s">
        <v>119</v>
      </c>
      <c r="G77" s="305" t="s">
        <v>226</v>
      </c>
      <c r="H77" s="306">
        <v>1</v>
      </c>
      <c r="I77" s="244">
        <v>1888.5820000000001</v>
      </c>
      <c r="J77" s="307">
        <v>2.0691776758095835E-2</v>
      </c>
      <c r="K77" s="307">
        <v>0.33018554298073288</v>
      </c>
      <c r="L77" s="307">
        <v>0.15480249824994463</v>
      </c>
      <c r="M77" s="308">
        <v>14.445</v>
      </c>
      <c r="N77" s="309">
        <v>0</v>
      </c>
      <c r="O77" s="309">
        <v>10.695855408978799</v>
      </c>
      <c r="P77" s="310">
        <v>2</v>
      </c>
      <c r="Q77" s="311">
        <v>0</v>
      </c>
      <c r="R77" s="311">
        <v>202</v>
      </c>
    </row>
    <row r="78" spans="1:18" ht="16.5" x14ac:dyDescent="0.25">
      <c r="A78" s="300" t="s">
        <v>116</v>
      </c>
      <c r="B78" s="301" t="s">
        <v>403</v>
      </c>
      <c r="C78" s="302" t="s">
        <v>69</v>
      </c>
      <c r="D78" s="303">
        <v>0.71874271084284114</v>
      </c>
      <c r="E78" s="304">
        <v>8</v>
      </c>
      <c r="F78" s="242" t="s">
        <v>121</v>
      </c>
      <c r="G78" s="305" t="s">
        <v>278</v>
      </c>
      <c r="H78" s="306">
        <v>7</v>
      </c>
      <c r="I78" s="244">
        <v>971.78499999999997</v>
      </c>
      <c r="J78" s="307">
        <v>5.3369610495953368E-3</v>
      </c>
      <c r="K78" s="307">
        <v>0.38572145499935195</v>
      </c>
      <c r="L78" s="307">
        <v>0.20385526810083446</v>
      </c>
      <c r="M78" s="308">
        <v>17.257999999999999</v>
      </c>
      <c r="N78" s="309">
        <v>0</v>
      </c>
      <c r="O78" s="309">
        <v>28.195537078674811</v>
      </c>
      <c r="P78" s="310">
        <v>3</v>
      </c>
      <c r="Q78" s="311">
        <v>0</v>
      </c>
      <c r="R78" s="311">
        <v>320</v>
      </c>
    </row>
    <row r="79" spans="1:18" ht="16.5" x14ac:dyDescent="0.25">
      <c r="A79" s="300" t="s">
        <v>116</v>
      </c>
      <c r="B79" s="301" t="s">
        <v>405</v>
      </c>
      <c r="C79" s="302" t="s">
        <v>69</v>
      </c>
      <c r="D79" s="303">
        <v>0.67576923076923068</v>
      </c>
      <c r="E79" s="304">
        <v>4209</v>
      </c>
      <c r="F79" s="242" t="s">
        <v>120</v>
      </c>
      <c r="G79" s="305" t="s">
        <v>233</v>
      </c>
      <c r="H79" s="306">
        <v>1</v>
      </c>
      <c r="I79" s="244">
        <v>1646.4169999999999</v>
      </c>
      <c r="J79" s="307">
        <v>2.0146565905408517E-2</v>
      </c>
      <c r="K79" s="307">
        <v>0.3694954725283684</v>
      </c>
      <c r="L79" s="307">
        <v>0.15427440314331059</v>
      </c>
      <c r="M79" s="308">
        <v>19.175000000000001</v>
      </c>
      <c r="N79" s="309">
        <v>0.12147590798685874</v>
      </c>
      <c r="O79" s="309">
        <v>28.97200405486581</v>
      </c>
      <c r="P79" s="310">
        <v>5</v>
      </c>
      <c r="Q79" s="311">
        <v>2</v>
      </c>
      <c r="R79" s="311">
        <v>477</v>
      </c>
    </row>
    <row r="80" spans="1:18" ht="16.5" x14ac:dyDescent="0.25">
      <c r="A80" s="300" t="s">
        <v>116</v>
      </c>
      <c r="B80" s="301" t="s">
        <v>407</v>
      </c>
      <c r="C80" s="302" t="s">
        <v>69</v>
      </c>
      <c r="D80" s="303">
        <v>0.72533221507920054</v>
      </c>
      <c r="E80" s="304">
        <v>5848</v>
      </c>
      <c r="F80" s="242" t="s">
        <v>121</v>
      </c>
      <c r="G80" s="305" t="s">
        <v>274</v>
      </c>
      <c r="H80" s="306">
        <v>3</v>
      </c>
      <c r="I80" s="244">
        <v>1071.095</v>
      </c>
      <c r="J80" s="307">
        <v>3.8542947519473382E-2</v>
      </c>
      <c r="K80" s="307">
        <v>0.34923799294877172</v>
      </c>
      <c r="L80" s="307">
        <v>0.18281224376041202</v>
      </c>
      <c r="M80" s="308">
        <v>17.472999999999999</v>
      </c>
      <c r="N80" s="309">
        <v>2.8008720048174998</v>
      </c>
      <c r="O80" s="309">
        <v>7.9358040136495829</v>
      </c>
      <c r="P80" s="310">
        <v>2</v>
      </c>
      <c r="Q80" s="311">
        <v>30</v>
      </c>
      <c r="R80" s="311">
        <v>88</v>
      </c>
    </row>
    <row r="81" spans="1:18" ht="16.5" x14ac:dyDescent="0.25">
      <c r="A81" s="300" t="s">
        <v>116</v>
      </c>
      <c r="B81" s="301" t="s">
        <v>409</v>
      </c>
      <c r="C81" s="302" t="s">
        <v>66</v>
      </c>
      <c r="D81" s="303">
        <v>0.81321428571428578</v>
      </c>
      <c r="E81" s="304">
        <v>6632</v>
      </c>
      <c r="F81" s="242" t="s">
        <v>118</v>
      </c>
      <c r="G81" s="305" t="s">
        <v>208</v>
      </c>
      <c r="H81" s="306">
        <v>1</v>
      </c>
      <c r="I81" s="244">
        <v>2031.4069999999999</v>
      </c>
      <c r="J81" s="307">
        <v>1.3970393257678597E-2</v>
      </c>
      <c r="K81" s="307">
        <v>0.31510731131376118</v>
      </c>
      <c r="L81" s="307">
        <v>0.18706246458735251</v>
      </c>
      <c r="M81" s="308">
        <v>8.6069999999999993</v>
      </c>
      <c r="N81" s="309">
        <v>0</v>
      </c>
      <c r="O81" s="309">
        <v>1.5260358953178759</v>
      </c>
      <c r="P81" s="310">
        <v>14</v>
      </c>
      <c r="Q81" s="311">
        <v>0</v>
      </c>
      <c r="R81" s="311">
        <v>31</v>
      </c>
    </row>
    <row r="82" spans="1:18" ht="16.5" x14ac:dyDescent="0.25">
      <c r="A82" s="300" t="s">
        <v>116</v>
      </c>
      <c r="B82" s="301" t="s">
        <v>411</v>
      </c>
      <c r="C82" s="302" t="s">
        <v>66</v>
      </c>
      <c r="D82" s="303">
        <v>0.84627694751722626</v>
      </c>
      <c r="E82" s="304">
        <v>1172</v>
      </c>
      <c r="F82" s="242" t="s">
        <v>120</v>
      </c>
      <c r="G82" s="305" t="s">
        <v>247</v>
      </c>
      <c r="H82" s="306">
        <v>2</v>
      </c>
      <c r="I82" s="244">
        <v>553.94000000000005</v>
      </c>
      <c r="J82" s="307">
        <v>6.3359769687785977E-2</v>
      </c>
      <c r="K82" s="307">
        <v>0.31119881617370981</v>
      </c>
      <c r="L82" s="307">
        <v>0.24731920424594719</v>
      </c>
      <c r="M82" s="308">
        <v>16.497</v>
      </c>
      <c r="N82" s="309">
        <v>8.6651983969382957</v>
      </c>
      <c r="O82" s="309">
        <v>50.908040582012489</v>
      </c>
      <c r="P82" s="310">
        <v>3</v>
      </c>
      <c r="Q82" s="311">
        <v>48</v>
      </c>
      <c r="R82" s="311">
        <v>282</v>
      </c>
    </row>
    <row r="83" spans="1:18" ht="16.5" x14ac:dyDescent="0.25">
      <c r="A83" s="300" t="s">
        <v>116</v>
      </c>
      <c r="B83" s="301" t="s">
        <v>413</v>
      </c>
      <c r="C83" s="302" t="s">
        <v>69</v>
      </c>
      <c r="D83" s="303">
        <v>0.73508826558567297</v>
      </c>
      <c r="E83" s="304">
        <v>7200</v>
      </c>
      <c r="F83" s="242" t="s">
        <v>119</v>
      </c>
      <c r="G83" s="305" t="s">
        <v>617</v>
      </c>
      <c r="H83" s="306">
        <v>5</v>
      </c>
      <c r="I83" s="244">
        <v>1165.954</v>
      </c>
      <c r="J83" s="307">
        <v>2.6025749808528117E-2</v>
      </c>
      <c r="K83" s="307">
        <v>0.35291962465505949</v>
      </c>
      <c r="L83" s="307">
        <v>6.2901774740468111E-2</v>
      </c>
      <c r="M83" s="308">
        <v>14.329000000000001</v>
      </c>
      <c r="N83" s="309">
        <v>0</v>
      </c>
      <c r="O83" s="309">
        <v>9.3485677822624229</v>
      </c>
      <c r="P83" s="310">
        <v>18</v>
      </c>
      <c r="Q83" s="311">
        <v>0</v>
      </c>
      <c r="R83" s="311">
        <v>112</v>
      </c>
    </row>
    <row r="84" spans="1:18" ht="16.5" x14ac:dyDescent="0.25">
      <c r="A84" s="300" t="s">
        <v>116</v>
      </c>
      <c r="B84" s="301" t="s">
        <v>417</v>
      </c>
      <c r="C84" s="302" t="s">
        <v>69</v>
      </c>
      <c r="D84" s="303">
        <v>0.78215637128871329</v>
      </c>
      <c r="E84" s="304">
        <v>325</v>
      </c>
      <c r="F84" s="242" t="s">
        <v>119</v>
      </c>
      <c r="G84" s="305" t="s">
        <v>225</v>
      </c>
      <c r="H84" s="306">
        <v>5</v>
      </c>
      <c r="I84" s="244">
        <v>706.61599999999999</v>
      </c>
      <c r="J84" s="307">
        <v>2.0308366484325453E-2</v>
      </c>
      <c r="K84" s="307">
        <v>0.32831853823244522</v>
      </c>
      <c r="L84" s="307">
        <v>0.23086604556253118</v>
      </c>
      <c r="M84" s="308">
        <v>17.539000000000001</v>
      </c>
      <c r="N84" s="309">
        <v>0.28303916129835727</v>
      </c>
      <c r="O84" s="309">
        <v>24.341367871658722</v>
      </c>
      <c r="P84" s="310">
        <v>3</v>
      </c>
      <c r="Q84" s="311">
        <v>2</v>
      </c>
      <c r="R84" s="311">
        <v>212</v>
      </c>
    </row>
    <row r="85" spans="1:18" ht="16.5" x14ac:dyDescent="0.25">
      <c r="A85" s="300" t="s">
        <v>116</v>
      </c>
      <c r="B85" s="301" t="s">
        <v>419</v>
      </c>
      <c r="C85" s="302" t="s">
        <v>69</v>
      </c>
      <c r="D85" s="303">
        <v>0.67593749999999986</v>
      </c>
      <c r="E85" s="304">
        <v>5354</v>
      </c>
      <c r="F85" s="242" t="s">
        <v>117</v>
      </c>
      <c r="G85" s="305" t="s">
        <v>202</v>
      </c>
      <c r="H85" s="306">
        <v>1</v>
      </c>
      <c r="I85" s="244">
        <v>2262.471</v>
      </c>
      <c r="J85" s="307">
        <v>8.3679055796191722E-3</v>
      </c>
      <c r="K85" s="307">
        <v>0.36044700654332035</v>
      </c>
      <c r="L85" s="307">
        <v>0.27536264553225215</v>
      </c>
      <c r="M85" s="308">
        <v>12.897</v>
      </c>
      <c r="N85" s="309">
        <v>0.22099730781079624</v>
      </c>
      <c r="O85" s="309">
        <v>9.237687466491284</v>
      </c>
      <c r="P85" s="310">
        <v>0</v>
      </c>
      <c r="Q85" s="311">
        <v>5</v>
      </c>
      <c r="R85" s="311">
        <v>209</v>
      </c>
    </row>
    <row r="86" spans="1:18" ht="16.5" x14ac:dyDescent="0.25">
      <c r="A86" s="300" t="s">
        <v>116</v>
      </c>
      <c r="B86" s="301" t="s">
        <v>421</v>
      </c>
      <c r="C86" s="302" t="s">
        <v>69</v>
      </c>
      <c r="D86" s="303">
        <v>0.73770798647385483</v>
      </c>
      <c r="E86" s="304">
        <v>3892</v>
      </c>
      <c r="F86" s="242" t="s">
        <v>121</v>
      </c>
      <c r="G86" s="305" t="s">
        <v>266</v>
      </c>
      <c r="H86" s="306">
        <v>2</v>
      </c>
      <c r="I86" s="244">
        <v>2098.5</v>
      </c>
      <c r="J86" s="307">
        <v>8.0836583152901053E-3</v>
      </c>
      <c r="K86" s="307">
        <v>0.34616950379304301</v>
      </c>
      <c r="L86" s="307">
        <v>0.20347867524422206</v>
      </c>
      <c r="M86" s="308">
        <v>13.234999999999999</v>
      </c>
      <c r="N86" s="309">
        <v>0</v>
      </c>
      <c r="O86" s="309">
        <v>20.824398379795092</v>
      </c>
      <c r="P86" s="310">
        <v>1</v>
      </c>
      <c r="Q86" s="311">
        <v>0</v>
      </c>
      <c r="R86" s="311">
        <v>437</v>
      </c>
    </row>
    <row r="87" spans="1:18" ht="16.5" x14ac:dyDescent="0.25">
      <c r="A87" s="300" t="s">
        <v>116</v>
      </c>
      <c r="B87" s="301" t="s">
        <v>423</v>
      </c>
      <c r="C87" s="302" t="s">
        <v>69</v>
      </c>
      <c r="D87" s="303">
        <v>0.72541912747511184</v>
      </c>
      <c r="E87" s="304">
        <v>457</v>
      </c>
      <c r="F87" s="242" t="s">
        <v>118</v>
      </c>
      <c r="G87" s="305" t="s">
        <v>208</v>
      </c>
      <c r="H87" s="306">
        <v>3</v>
      </c>
      <c r="I87" s="244">
        <v>1271.335</v>
      </c>
      <c r="J87" s="307">
        <v>3.2718751045786865E-2</v>
      </c>
      <c r="K87" s="307">
        <v>0.31536992817151432</v>
      </c>
      <c r="L87" s="307">
        <v>0.17855246650174816</v>
      </c>
      <c r="M87" s="308">
        <v>11.177</v>
      </c>
      <c r="N87" s="309">
        <v>0</v>
      </c>
      <c r="O87" s="309">
        <v>8.6523221652829498</v>
      </c>
      <c r="P87" s="310">
        <v>6</v>
      </c>
      <c r="Q87" s="311">
        <v>0</v>
      </c>
      <c r="R87" s="311">
        <v>110</v>
      </c>
    </row>
    <row r="88" spans="1:18" ht="16.5" x14ac:dyDescent="0.25">
      <c r="A88" s="300" t="s">
        <v>116</v>
      </c>
      <c r="B88" s="301" t="s">
        <v>428</v>
      </c>
      <c r="C88" s="302" t="s">
        <v>69</v>
      </c>
      <c r="D88" s="303">
        <v>0.73714655043825394</v>
      </c>
      <c r="E88" s="304">
        <v>3715</v>
      </c>
      <c r="F88" s="242" t="s">
        <v>120</v>
      </c>
      <c r="G88" s="305" t="s">
        <v>232</v>
      </c>
      <c r="H88" s="306">
        <v>12</v>
      </c>
      <c r="I88" s="244">
        <v>1761.5240000000001</v>
      </c>
      <c r="J88" s="307">
        <v>8.6404053167441694E-3</v>
      </c>
      <c r="K88" s="307">
        <v>0.39396238317662713</v>
      </c>
      <c r="L88" s="307">
        <v>0.23445607326383291</v>
      </c>
      <c r="M88" s="308">
        <v>18.863</v>
      </c>
      <c r="N88" s="309">
        <v>0.39738317502344556</v>
      </c>
      <c r="O88" s="309">
        <v>59.153324053490046</v>
      </c>
      <c r="P88" s="310">
        <v>1</v>
      </c>
      <c r="Q88" s="311">
        <v>9</v>
      </c>
      <c r="R88" s="311">
        <v>1319</v>
      </c>
    </row>
    <row r="89" spans="1:18" ht="16.5" x14ac:dyDescent="0.25">
      <c r="A89" s="300" t="s">
        <v>116</v>
      </c>
      <c r="B89" s="301" t="s">
        <v>432</v>
      </c>
      <c r="C89" s="302" t="s">
        <v>66</v>
      </c>
      <c r="D89" s="303">
        <v>0.82006285038092619</v>
      </c>
      <c r="E89" s="304">
        <v>5487</v>
      </c>
      <c r="F89" s="242" t="s">
        <v>120</v>
      </c>
      <c r="G89" s="305" t="s">
        <v>246</v>
      </c>
      <c r="H89" s="306">
        <v>2</v>
      </c>
      <c r="I89" s="244">
        <v>4569.1479999999992</v>
      </c>
      <c r="J89" s="307">
        <v>1.4908325837849821E-2</v>
      </c>
      <c r="K89" s="307">
        <v>0.36874714435570682</v>
      </c>
      <c r="L89" s="307">
        <v>0.18427943240183947</v>
      </c>
      <c r="M89" s="308">
        <v>13.9</v>
      </c>
      <c r="N89" s="309">
        <v>0.24074510171261693</v>
      </c>
      <c r="O89" s="309">
        <v>20.200702625522311</v>
      </c>
      <c r="P89" s="310">
        <v>33</v>
      </c>
      <c r="Q89" s="311">
        <v>11</v>
      </c>
      <c r="R89" s="311">
        <v>923</v>
      </c>
    </row>
    <row r="90" spans="1:18" ht="16.5" x14ac:dyDescent="0.25">
      <c r="A90" s="300" t="s">
        <v>116</v>
      </c>
      <c r="B90" s="301" t="s">
        <v>593</v>
      </c>
      <c r="C90" s="302" t="s">
        <v>66</v>
      </c>
      <c r="D90" s="303">
        <v>0.82599999999999996</v>
      </c>
      <c r="E90" s="304">
        <v>9953</v>
      </c>
      <c r="F90" s="242" t="s">
        <v>119</v>
      </c>
      <c r="G90" s="305" t="s">
        <v>580</v>
      </c>
      <c r="H90" s="306">
        <v>1</v>
      </c>
      <c r="I90" s="244">
        <v>722.68499999999995</v>
      </c>
      <c r="J90" s="307">
        <v>6.9075089112441796E-3</v>
      </c>
      <c r="K90" s="307">
        <v>0.33112113220520406</v>
      </c>
      <c r="L90" s="307">
        <v>0.24907117208742399</v>
      </c>
      <c r="M90" s="308">
        <v>17.126999999999999</v>
      </c>
      <c r="N90" s="309">
        <v>0</v>
      </c>
      <c r="O90" s="309">
        <v>3.3209489611656533</v>
      </c>
      <c r="P90" s="310">
        <v>0</v>
      </c>
      <c r="Q90" s="311">
        <v>0</v>
      </c>
      <c r="R90" s="311">
        <v>24</v>
      </c>
    </row>
    <row r="91" spans="1:18" ht="16.5" x14ac:dyDescent="0.25">
      <c r="A91" s="300" t="s">
        <v>116</v>
      </c>
      <c r="B91" s="301" t="s">
        <v>435</v>
      </c>
      <c r="C91" s="302" t="s">
        <v>69</v>
      </c>
      <c r="D91" s="303">
        <v>0.75666666666666671</v>
      </c>
      <c r="E91" s="304">
        <v>3718</v>
      </c>
      <c r="F91" s="242" t="s">
        <v>121</v>
      </c>
      <c r="G91" s="305" t="s">
        <v>256</v>
      </c>
      <c r="H91" s="306">
        <v>1</v>
      </c>
      <c r="I91" s="244">
        <v>594.65099999999995</v>
      </c>
      <c r="J91" s="307">
        <v>2.6086655484493137E-2</v>
      </c>
      <c r="K91" s="307">
        <v>0.34806559937757386</v>
      </c>
      <c r="L91" s="307">
        <v>0.18498245189195009</v>
      </c>
      <c r="M91" s="308">
        <v>19.847999999999999</v>
      </c>
      <c r="N91" s="309">
        <v>0.16816586535631825</v>
      </c>
      <c r="O91" s="309">
        <v>31.951514417700469</v>
      </c>
      <c r="P91" s="310">
        <v>7</v>
      </c>
      <c r="Q91" s="311">
        <v>1</v>
      </c>
      <c r="R91" s="311">
        <v>190</v>
      </c>
    </row>
    <row r="92" spans="1:18" ht="16.5" x14ac:dyDescent="0.25">
      <c r="A92" s="300" t="s">
        <v>116</v>
      </c>
      <c r="B92" s="301" t="s">
        <v>437</v>
      </c>
      <c r="C92" s="302" t="s">
        <v>69</v>
      </c>
      <c r="D92" s="303">
        <v>0.71583333333333332</v>
      </c>
      <c r="E92" s="304">
        <v>5377</v>
      </c>
      <c r="F92" s="242" t="s">
        <v>121</v>
      </c>
      <c r="G92" s="305" t="s">
        <v>264</v>
      </c>
      <c r="H92" s="306">
        <v>1</v>
      </c>
      <c r="I92" s="244">
        <v>2034.5920000000001</v>
      </c>
      <c r="J92" s="307">
        <v>5.4127027231919318E-3</v>
      </c>
      <c r="K92" s="307">
        <v>0.38800966294974382</v>
      </c>
      <c r="L92" s="307">
        <v>0.16416067693178779</v>
      </c>
      <c r="M92" s="308">
        <v>14.4</v>
      </c>
      <c r="N92" s="309">
        <v>0</v>
      </c>
      <c r="O92" s="309">
        <v>20.544659568109967</v>
      </c>
      <c r="P92" s="310">
        <v>16</v>
      </c>
      <c r="Q92" s="311">
        <v>0</v>
      </c>
      <c r="R92" s="311">
        <v>418</v>
      </c>
    </row>
    <row r="93" spans="1:18" ht="16.5" x14ac:dyDescent="0.25">
      <c r="A93" s="300" t="s">
        <v>116</v>
      </c>
      <c r="B93" s="301" t="s">
        <v>572</v>
      </c>
      <c r="C93" s="302" t="s">
        <v>66</v>
      </c>
      <c r="D93" s="303">
        <v>0.84000000000000008</v>
      </c>
      <c r="E93" s="304">
        <v>679</v>
      </c>
      <c r="F93" s="242" t="s">
        <v>120</v>
      </c>
      <c r="G93" s="305" t="s">
        <v>235</v>
      </c>
      <c r="H93" s="306">
        <v>1</v>
      </c>
      <c r="I93" s="244">
        <v>2317.768</v>
      </c>
      <c r="J93" s="307">
        <v>5.3661345465569835E-3</v>
      </c>
      <c r="K93" s="307">
        <v>0.37921527606399996</v>
      </c>
      <c r="L93" s="307">
        <v>0.17257982679888581</v>
      </c>
      <c r="M93" s="308">
        <v>14.798999999999999</v>
      </c>
      <c r="N93" s="309">
        <v>0.21572478349860727</v>
      </c>
      <c r="O93" s="309">
        <v>5.3499746307654608</v>
      </c>
      <c r="P93" s="310">
        <v>1</v>
      </c>
      <c r="Q93" s="311">
        <v>5</v>
      </c>
      <c r="R93" s="311">
        <v>124</v>
      </c>
    </row>
    <row r="94" spans="1:18" ht="16.5" x14ac:dyDescent="0.25">
      <c r="A94" s="300" t="s">
        <v>116</v>
      </c>
      <c r="B94" s="301" t="s">
        <v>439</v>
      </c>
      <c r="C94" s="302" t="s">
        <v>69</v>
      </c>
      <c r="D94" s="303">
        <v>0.75002165712844848</v>
      </c>
      <c r="E94" s="304">
        <v>1207</v>
      </c>
      <c r="F94" s="242" t="s">
        <v>117</v>
      </c>
      <c r="G94" s="305" t="s">
        <v>204</v>
      </c>
      <c r="H94" s="306">
        <v>2</v>
      </c>
      <c r="I94" s="244">
        <v>2135.1849999999999</v>
      </c>
      <c r="J94" s="307">
        <v>2.1936827961455851E-2</v>
      </c>
      <c r="K94" s="307">
        <v>0.33554132442259066</v>
      </c>
      <c r="L94" s="307">
        <v>0.18312230556134482</v>
      </c>
      <c r="M94" s="308">
        <v>15.313000000000001</v>
      </c>
      <c r="N94" s="309">
        <v>0</v>
      </c>
      <c r="O94" s="309">
        <v>13.628795631291903</v>
      </c>
      <c r="P94" s="310">
        <v>7</v>
      </c>
      <c r="Q94" s="311">
        <v>0</v>
      </c>
      <c r="R94" s="311">
        <v>291</v>
      </c>
    </row>
    <row r="95" spans="1:18" ht="16.5" x14ac:dyDescent="0.25">
      <c r="A95" s="300" t="s">
        <v>116</v>
      </c>
      <c r="B95" s="301" t="s">
        <v>448</v>
      </c>
      <c r="C95" s="302" t="s">
        <v>66</v>
      </c>
      <c r="D95" s="303">
        <v>0.82846153846153836</v>
      </c>
      <c r="E95" s="304">
        <v>3928</v>
      </c>
      <c r="F95" s="242" t="s">
        <v>120</v>
      </c>
      <c r="G95" s="305" t="s">
        <v>239</v>
      </c>
      <c r="H95" s="306">
        <v>1</v>
      </c>
      <c r="I95" s="244">
        <v>2364.9899999999998</v>
      </c>
      <c r="J95" s="307">
        <v>2.264587453529859E-2</v>
      </c>
      <c r="K95" s="307">
        <v>0.32287404151088483</v>
      </c>
      <c r="L95" s="307">
        <v>0.19915517613182299</v>
      </c>
      <c r="M95" s="308">
        <v>12.201000000000001</v>
      </c>
      <c r="N95" s="309">
        <v>0</v>
      </c>
      <c r="O95" s="309">
        <v>24.566700070613408</v>
      </c>
      <c r="P95" s="310">
        <v>14</v>
      </c>
      <c r="Q95" s="311">
        <v>0</v>
      </c>
      <c r="R95" s="311">
        <v>581</v>
      </c>
    </row>
    <row r="96" spans="1:18" ht="16.5" x14ac:dyDescent="0.25">
      <c r="A96" s="300" t="s">
        <v>116</v>
      </c>
      <c r="B96" s="301" t="s">
        <v>450</v>
      </c>
      <c r="C96" s="302" t="s">
        <v>69</v>
      </c>
      <c r="D96" s="303">
        <v>0.76035724202128907</v>
      </c>
      <c r="E96" s="304">
        <v>1069</v>
      </c>
      <c r="F96" s="242" t="s">
        <v>121</v>
      </c>
      <c r="G96" s="305" t="s">
        <v>260</v>
      </c>
      <c r="H96" s="306">
        <v>2</v>
      </c>
      <c r="I96" s="244">
        <v>2251.6040000000003</v>
      </c>
      <c r="J96" s="307">
        <v>1.9605973593772138E-2</v>
      </c>
      <c r="K96" s="307">
        <v>0.34976097699493819</v>
      </c>
      <c r="L96" s="307">
        <v>0.14700631194472918</v>
      </c>
      <c r="M96" s="308">
        <v>14.22</v>
      </c>
      <c r="N96" s="309">
        <v>0</v>
      </c>
      <c r="O96" s="309">
        <v>12.435579258164401</v>
      </c>
      <c r="P96" s="310">
        <v>19</v>
      </c>
      <c r="Q96" s="311">
        <v>0</v>
      </c>
      <c r="R96" s="311">
        <v>280</v>
      </c>
    </row>
    <row r="97" spans="1:18" ht="16.5" x14ac:dyDescent="0.25">
      <c r="A97" s="300" t="s">
        <v>116</v>
      </c>
      <c r="B97" s="301" t="s">
        <v>452</v>
      </c>
      <c r="C97" s="302" t="s">
        <v>66</v>
      </c>
      <c r="D97" s="303">
        <v>0.8303763110317115</v>
      </c>
      <c r="E97" s="304">
        <v>5599</v>
      </c>
      <c r="F97" s="242" t="s">
        <v>120</v>
      </c>
      <c r="G97" s="305" t="s">
        <v>229</v>
      </c>
      <c r="H97" s="306">
        <v>3</v>
      </c>
      <c r="I97" s="244">
        <v>2053.7290000000003</v>
      </c>
      <c r="J97" s="307">
        <v>1.0307425614314299E-2</v>
      </c>
      <c r="K97" s="307">
        <v>0.37135057770620816</v>
      </c>
      <c r="L97" s="307">
        <v>0.13925887982299515</v>
      </c>
      <c r="M97" s="308">
        <v>14.090999999999999</v>
      </c>
      <c r="N97" s="309">
        <v>4.8691916022026271E-2</v>
      </c>
      <c r="O97" s="309">
        <v>12.805973913792908</v>
      </c>
      <c r="P97" s="310">
        <v>0</v>
      </c>
      <c r="Q97" s="311">
        <v>1</v>
      </c>
      <c r="R97" s="311">
        <v>263</v>
      </c>
    </row>
    <row r="98" spans="1:18" ht="16.5" x14ac:dyDescent="0.25">
      <c r="A98" s="300" t="s">
        <v>116</v>
      </c>
      <c r="B98" s="301" t="s">
        <v>454</v>
      </c>
      <c r="C98" s="302" t="s">
        <v>69</v>
      </c>
      <c r="D98" s="303">
        <v>0.71546623704822898</v>
      </c>
      <c r="E98" s="304">
        <v>6058</v>
      </c>
      <c r="F98" s="242" t="s">
        <v>121</v>
      </c>
      <c r="G98" s="305" t="s">
        <v>276</v>
      </c>
      <c r="H98" s="306">
        <v>3</v>
      </c>
      <c r="I98" s="244">
        <v>1657.577</v>
      </c>
      <c r="J98" s="307">
        <v>1.3316168289065532E-2</v>
      </c>
      <c r="K98" s="307">
        <v>0.31322734666666407</v>
      </c>
      <c r="L98" s="307">
        <v>0.18581338906126232</v>
      </c>
      <c r="M98" s="308">
        <v>16.93</v>
      </c>
      <c r="N98" s="309">
        <v>0.24131608968995105</v>
      </c>
      <c r="O98" s="309">
        <v>15.564887785001844</v>
      </c>
      <c r="P98" s="310">
        <v>0</v>
      </c>
      <c r="Q98" s="311">
        <v>4</v>
      </c>
      <c r="R98" s="311">
        <v>258</v>
      </c>
    </row>
    <row r="99" spans="1:18" ht="16.5" x14ac:dyDescent="0.25">
      <c r="A99" s="300" t="s">
        <v>116</v>
      </c>
      <c r="B99" s="301" t="s">
        <v>456</v>
      </c>
      <c r="C99" s="302" t="s">
        <v>69</v>
      </c>
      <c r="D99" s="303">
        <v>0.71785714285714286</v>
      </c>
      <c r="E99" s="304">
        <v>5046</v>
      </c>
      <c r="F99" s="242" t="s">
        <v>118</v>
      </c>
      <c r="G99" s="305" t="s">
        <v>207</v>
      </c>
      <c r="H99" s="306">
        <v>1</v>
      </c>
      <c r="I99" s="244">
        <v>2168.2730000000001</v>
      </c>
      <c r="J99" s="307">
        <v>9.6906488004144253E-3</v>
      </c>
      <c r="K99" s="307">
        <v>0.29290186997931378</v>
      </c>
      <c r="L99" s="307">
        <v>0.13097981665592848</v>
      </c>
      <c r="M99" s="308">
        <v>9.7439999999999998</v>
      </c>
      <c r="N99" s="309">
        <v>4.6119653752087486E-2</v>
      </c>
      <c r="O99" s="309">
        <v>20.246527997166407</v>
      </c>
      <c r="P99" s="310">
        <v>3</v>
      </c>
      <c r="Q99" s="311">
        <v>1</v>
      </c>
      <c r="R99" s="311">
        <v>439</v>
      </c>
    </row>
    <row r="100" spans="1:18" ht="16.5" x14ac:dyDescent="0.25">
      <c r="A100" s="300" t="s">
        <v>116</v>
      </c>
      <c r="B100" s="301" t="s">
        <v>459</v>
      </c>
      <c r="C100" s="302" t="s">
        <v>69</v>
      </c>
      <c r="D100" s="303">
        <v>0.74922555661826828</v>
      </c>
      <c r="E100" s="304">
        <v>8965</v>
      </c>
      <c r="F100" s="242" t="s">
        <v>121</v>
      </c>
      <c r="G100" s="305" t="s">
        <v>275</v>
      </c>
      <c r="H100" s="306">
        <v>3</v>
      </c>
      <c r="I100" s="244">
        <v>1237.922</v>
      </c>
      <c r="J100" s="307">
        <v>1.8129245540659426E-2</v>
      </c>
      <c r="K100" s="307">
        <v>0.38938043724083693</v>
      </c>
      <c r="L100" s="307">
        <v>0.25203526554984884</v>
      </c>
      <c r="M100" s="308">
        <v>18.113</v>
      </c>
      <c r="N100" s="309">
        <v>0</v>
      </c>
      <c r="O100" s="309">
        <v>39.905583712059403</v>
      </c>
      <c r="P100" s="310">
        <v>7</v>
      </c>
      <c r="Q100" s="311">
        <v>0</v>
      </c>
      <c r="R100" s="311">
        <v>494</v>
      </c>
    </row>
    <row r="101" spans="1:18" ht="16.5" x14ac:dyDescent="0.25">
      <c r="A101" s="300" t="s">
        <v>116</v>
      </c>
      <c r="B101" s="301" t="s">
        <v>618</v>
      </c>
      <c r="C101" s="302" t="s">
        <v>69</v>
      </c>
      <c r="D101" s="303">
        <v>0.78999998084584722</v>
      </c>
      <c r="E101" s="304">
        <v>1758</v>
      </c>
      <c r="F101" s="242" t="s">
        <v>119</v>
      </c>
      <c r="G101" s="305" t="s">
        <v>617</v>
      </c>
      <c r="H101" s="306">
        <v>2</v>
      </c>
      <c r="I101" s="244">
        <v>1907.6000000000001</v>
      </c>
      <c r="J101" s="307">
        <v>2.2110009189712752E-2</v>
      </c>
      <c r="K101" s="307">
        <v>0.3237036703830844</v>
      </c>
      <c r="L101" s="307">
        <v>0.21492975466554834</v>
      </c>
      <c r="M101" s="308">
        <v>14.448</v>
      </c>
      <c r="N101" s="309">
        <v>0</v>
      </c>
      <c r="O101" s="309">
        <v>9.1214091004403439</v>
      </c>
      <c r="P101" s="310">
        <v>6</v>
      </c>
      <c r="Q101" s="311">
        <v>0</v>
      </c>
      <c r="R101" s="311">
        <v>174</v>
      </c>
    </row>
    <row r="102" spans="1:18" ht="16.5" x14ac:dyDescent="0.25">
      <c r="A102" s="300" t="s">
        <v>116</v>
      </c>
      <c r="B102" s="301" t="s">
        <v>469</v>
      </c>
      <c r="C102" s="302" t="s">
        <v>69</v>
      </c>
      <c r="D102" s="303">
        <v>0.73438702087096508</v>
      </c>
      <c r="E102" s="304">
        <v>1710</v>
      </c>
      <c r="F102" s="242" t="s">
        <v>121</v>
      </c>
      <c r="G102" s="305" t="s">
        <v>273</v>
      </c>
      <c r="H102" s="306">
        <v>3</v>
      </c>
      <c r="I102" s="244">
        <v>1321.4690000000001</v>
      </c>
      <c r="J102" s="307">
        <v>1.6134869256593461E-2</v>
      </c>
      <c r="K102" s="307">
        <v>0.38523411970903571</v>
      </c>
      <c r="L102" s="307">
        <v>0.15545974628969406</v>
      </c>
      <c r="M102" s="308">
        <v>20.021999999999998</v>
      </c>
      <c r="N102" s="309">
        <v>7.5673360479890178E-2</v>
      </c>
      <c r="O102" s="309">
        <v>25.27490240028332</v>
      </c>
      <c r="P102" s="310">
        <v>11</v>
      </c>
      <c r="Q102" s="311">
        <v>1</v>
      </c>
      <c r="R102" s="311">
        <v>340</v>
      </c>
    </row>
    <row r="103" spans="1:18" ht="16.5" x14ac:dyDescent="0.25">
      <c r="A103" s="300" t="s">
        <v>116</v>
      </c>
      <c r="B103" s="301" t="s">
        <v>471</v>
      </c>
      <c r="C103" s="302" t="s">
        <v>69</v>
      </c>
      <c r="D103" s="303">
        <v>0.72916666666666674</v>
      </c>
      <c r="E103" s="304">
        <v>2151</v>
      </c>
      <c r="F103" s="242" t="s">
        <v>121</v>
      </c>
      <c r="G103" s="305" t="s">
        <v>264</v>
      </c>
      <c r="H103" s="306">
        <v>1</v>
      </c>
      <c r="I103" s="244">
        <v>2051.3780000000002</v>
      </c>
      <c r="J103" s="307">
        <v>1.5046388861354374E-2</v>
      </c>
      <c r="K103" s="307">
        <v>0.37671657179612389</v>
      </c>
      <c r="L103" s="307">
        <v>0.19889069688765307</v>
      </c>
      <c r="M103" s="308">
        <v>15.731999999999999</v>
      </c>
      <c r="N103" s="309">
        <v>0</v>
      </c>
      <c r="O103" s="309">
        <v>60.203433984375373</v>
      </c>
      <c r="P103" s="310">
        <v>5</v>
      </c>
      <c r="Q103" s="311">
        <v>0</v>
      </c>
      <c r="R103" s="311">
        <v>1235</v>
      </c>
    </row>
    <row r="104" spans="1:18" ht="16.5" x14ac:dyDescent="0.25">
      <c r="A104" s="300" t="s">
        <v>116</v>
      </c>
      <c r="B104" s="301" t="s">
        <v>475</v>
      </c>
      <c r="C104" s="302" t="s">
        <v>69</v>
      </c>
      <c r="D104" s="303">
        <v>0.75250000000000006</v>
      </c>
      <c r="E104" s="304">
        <v>7229</v>
      </c>
      <c r="F104" s="242" t="s">
        <v>121</v>
      </c>
      <c r="G104" s="305" t="s">
        <v>268</v>
      </c>
      <c r="H104" s="306">
        <v>1</v>
      </c>
      <c r="I104" s="244">
        <v>1926.001</v>
      </c>
      <c r="J104" s="307">
        <v>1.3387410687338543E-2</v>
      </c>
      <c r="K104" s="307">
        <v>0.38807901575140313</v>
      </c>
      <c r="L104" s="307">
        <v>0.11993763243113581</v>
      </c>
      <c r="M104" s="308">
        <v>18.635999999999999</v>
      </c>
      <c r="N104" s="309">
        <v>0</v>
      </c>
      <c r="O104" s="309">
        <v>40.861868711386961</v>
      </c>
      <c r="P104" s="310">
        <v>30</v>
      </c>
      <c r="Q104" s="311">
        <v>0</v>
      </c>
      <c r="R104" s="311">
        <v>787</v>
      </c>
    </row>
    <row r="105" spans="1:18" ht="16.5" x14ac:dyDescent="0.25">
      <c r="A105" s="300" t="s">
        <v>116</v>
      </c>
      <c r="B105" s="301" t="s">
        <v>479</v>
      </c>
      <c r="C105" s="302" t="s">
        <v>69</v>
      </c>
      <c r="D105" s="303">
        <v>0.74541666666666662</v>
      </c>
      <c r="E105" s="304">
        <v>2350</v>
      </c>
      <c r="F105" s="242" t="s">
        <v>121</v>
      </c>
      <c r="G105" s="305" t="s">
        <v>261</v>
      </c>
      <c r="H105" s="306">
        <v>1</v>
      </c>
      <c r="I105" s="244">
        <v>706.80600000000004</v>
      </c>
      <c r="J105" s="307">
        <v>1.9207692114863773E-2</v>
      </c>
      <c r="K105" s="307">
        <v>0.32720125613668621</v>
      </c>
      <c r="L105" s="307">
        <v>0.19100007640003056</v>
      </c>
      <c r="M105" s="308">
        <v>18.768000000000001</v>
      </c>
      <c r="N105" s="309">
        <v>0</v>
      </c>
      <c r="O105" s="309">
        <v>17.685192259262088</v>
      </c>
      <c r="P105" s="310">
        <v>0</v>
      </c>
      <c r="Q105" s="311">
        <v>0</v>
      </c>
      <c r="R105" s="311">
        <v>125</v>
      </c>
    </row>
    <row r="106" spans="1:18" ht="16.5" x14ac:dyDescent="0.25">
      <c r="A106" s="300" t="s">
        <v>116</v>
      </c>
      <c r="B106" s="301" t="s">
        <v>619</v>
      </c>
      <c r="C106" s="302" t="s">
        <v>69</v>
      </c>
      <c r="D106" s="303">
        <v>0.79448238678823424</v>
      </c>
      <c r="E106" s="304">
        <v>5134</v>
      </c>
      <c r="F106" s="242" t="s">
        <v>121</v>
      </c>
      <c r="G106" s="305" t="s">
        <v>256</v>
      </c>
      <c r="H106" s="306">
        <v>5</v>
      </c>
      <c r="I106" s="244">
        <v>569.95899999999995</v>
      </c>
      <c r="J106" s="307">
        <v>7.9387901518288874E-3</v>
      </c>
      <c r="K106" s="307">
        <v>0.37182725453940957</v>
      </c>
      <c r="L106" s="307">
        <v>0.21405048433308363</v>
      </c>
      <c r="M106" s="308">
        <v>17.802</v>
      </c>
      <c r="N106" s="309">
        <v>0.35090243333292398</v>
      </c>
      <c r="O106" s="309">
        <v>21.755950866641285</v>
      </c>
      <c r="P106" s="310">
        <v>2</v>
      </c>
      <c r="Q106" s="311">
        <v>2</v>
      </c>
      <c r="R106" s="311">
        <v>126</v>
      </c>
    </row>
    <row r="107" spans="1:18" ht="16.5" x14ac:dyDescent="0.25">
      <c r="A107" s="300" t="s">
        <v>116</v>
      </c>
      <c r="B107" s="301" t="s">
        <v>481</v>
      </c>
      <c r="C107" s="302" t="s">
        <v>69</v>
      </c>
      <c r="D107" s="303">
        <v>0.78060326995066531</v>
      </c>
      <c r="E107" s="304">
        <v>323</v>
      </c>
      <c r="F107" s="242" t="s">
        <v>119</v>
      </c>
      <c r="G107" s="305" t="s">
        <v>617</v>
      </c>
      <c r="H107" s="306">
        <v>5</v>
      </c>
      <c r="I107" s="244">
        <v>853.87699999999995</v>
      </c>
      <c r="J107" s="307">
        <v>2.5793802012972437E-2</v>
      </c>
      <c r="K107" s="307">
        <v>0.31615671356457858</v>
      </c>
      <c r="L107" s="307">
        <v>0.26092380464981896</v>
      </c>
      <c r="M107" s="308">
        <v>14.938000000000001</v>
      </c>
      <c r="N107" s="309">
        <v>0</v>
      </c>
      <c r="O107" s="309">
        <v>16.512916965792499</v>
      </c>
      <c r="P107" s="310">
        <v>1</v>
      </c>
      <c r="Q107" s="311">
        <v>0</v>
      </c>
      <c r="R107" s="311">
        <v>147</v>
      </c>
    </row>
    <row r="108" spans="1:18" ht="16.5" x14ac:dyDescent="0.25">
      <c r="A108" s="300" t="s">
        <v>116</v>
      </c>
      <c r="B108" s="301" t="s">
        <v>483</v>
      </c>
      <c r="C108" s="302" t="s">
        <v>69</v>
      </c>
      <c r="D108" s="303">
        <v>0.78076923076923066</v>
      </c>
      <c r="E108" s="304">
        <v>7297</v>
      </c>
      <c r="F108" s="242" t="s">
        <v>120</v>
      </c>
      <c r="G108" s="305" t="s">
        <v>239</v>
      </c>
      <c r="H108" s="306">
        <v>1</v>
      </c>
      <c r="I108" s="244">
        <v>2181.337</v>
      </c>
      <c r="J108" s="307">
        <v>6.355488518510961E-3</v>
      </c>
      <c r="K108" s="307">
        <v>0.3533064382942665</v>
      </c>
      <c r="L108" s="307">
        <v>0.11277487155813155</v>
      </c>
      <c r="M108" s="308">
        <v>13.018000000000001</v>
      </c>
      <c r="N108" s="309">
        <v>0.18337377489127082</v>
      </c>
      <c r="O108" s="309">
        <v>11.36917404325879</v>
      </c>
      <c r="P108" s="310">
        <v>0</v>
      </c>
      <c r="Q108" s="311">
        <v>4</v>
      </c>
      <c r="R108" s="311">
        <v>248</v>
      </c>
    </row>
    <row r="109" spans="1:18" ht="16.5" x14ac:dyDescent="0.25">
      <c r="A109" s="300" t="s">
        <v>116</v>
      </c>
      <c r="B109" s="301" t="s">
        <v>495</v>
      </c>
      <c r="C109" s="302" t="s">
        <v>69</v>
      </c>
      <c r="D109" s="303">
        <v>0.77391304347826095</v>
      </c>
      <c r="E109" s="304">
        <v>7880</v>
      </c>
      <c r="F109" s="242" t="s">
        <v>121</v>
      </c>
      <c r="G109" s="305" t="s">
        <v>271</v>
      </c>
      <c r="H109" s="306">
        <v>1</v>
      </c>
      <c r="I109" s="244">
        <v>1339.038</v>
      </c>
      <c r="J109" s="307">
        <v>9.0144872889220233E-3</v>
      </c>
      <c r="K109" s="307">
        <v>0.37129779969067417</v>
      </c>
      <c r="L109" s="307">
        <v>9.6337818642936196E-2</v>
      </c>
      <c r="M109" s="308">
        <v>15.271000000000001</v>
      </c>
      <c r="N109" s="309">
        <v>7.468047956816759E-2</v>
      </c>
      <c r="O109" s="309">
        <v>24.420516818790805</v>
      </c>
      <c r="P109" s="310">
        <v>0</v>
      </c>
      <c r="Q109" s="311">
        <v>1</v>
      </c>
      <c r="R109" s="311">
        <v>327</v>
      </c>
    </row>
    <row r="110" spans="1:18" ht="16.5" x14ac:dyDescent="0.25">
      <c r="A110" s="300" t="s">
        <v>116</v>
      </c>
      <c r="B110" s="301" t="s">
        <v>620</v>
      </c>
      <c r="C110" s="302" t="s">
        <v>66</v>
      </c>
      <c r="D110" s="303">
        <v>0.80692307692307685</v>
      </c>
      <c r="E110" s="304">
        <v>7967</v>
      </c>
      <c r="F110" s="242" t="s">
        <v>119</v>
      </c>
      <c r="G110" s="305" t="s">
        <v>617</v>
      </c>
      <c r="H110" s="306">
        <v>1</v>
      </c>
      <c r="I110" s="244">
        <v>2212.4609999999998</v>
      </c>
      <c r="J110" s="307">
        <v>2.5310021711979821E-2</v>
      </c>
      <c r="K110" s="307">
        <v>0.33928715830245559</v>
      </c>
      <c r="L110" s="307">
        <v>0.19254576690843367</v>
      </c>
      <c r="M110" s="308">
        <v>13.706</v>
      </c>
      <c r="N110" s="309">
        <v>0</v>
      </c>
      <c r="O110" s="309">
        <v>26.486342584117871</v>
      </c>
      <c r="P110" s="310">
        <v>12</v>
      </c>
      <c r="Q110" s="311">
        <v>0</v>
      </c>
      <c r="R110" s="311">
        <v>586</v>
      </c>
    </row>
    <row r="111" spans="1:18" ht="16.5" x14ac:dyDescent="0.25">
      <c r="A111" s="300" t="s">
        <v>116</v>
      </c>
      <c r="B111" s="301" t="s">
        <v>499</v>
      </c>
      <c r="C111" s="302" t="s">
        <v>66</v>
      </c>
      <c r="D111" s="303">
        <v>0.8125</v>
      </c>
      <c r="E111" s="304">
        <v>4063</v>
      </c>
      <c r="F111" s="242" t="s">
        <v>118</v>
      </c>
      <c r="G111" s="305" t="s">
        <v>208</v>
      </c>
      <c r="H111" s="306">
        <v>1</v>
      </c>
      <c r="I111" s="244">
        <v>2073.7370000000001</v>
      </c>
      <c r="J111" s="307">
        <v>1.2161743407553972E-2</v>
      </c>
      <c r="K111" s="307">
        <v>0.27079682076457379</v>
      </c>
      <c r="L111" s="307">
        <v>0.12585974016955861</v>
      </c>
      <c r="M111" s="308">
        <v>7.8310000000000004</v>
      </c>
      <c r="N111" s="309">
        <v>0</v>
      </c>
      <c r="O111" s="309">
        <v>1.3502194347692114</v>
      </c>
      <c r="P111" s="310">
        <v>8</v>
      </c>
      <c r="Q111" s="311">
        <v>0</v>
      </c>
      <c r="R111" s="311">
        <v>28</v>
      </c>
    </row>
    <row r="112" spans="1:18" ht="16.5" x14ac:dyDescent="0.25">
      <c r="A112" s="300" t="s">
        <v>116</v>
      </c>
      <c r="B112" s="301" t="s">
        <v>501</v>
      </c>
      <c r="C112" s="302" t="s">
        <v>69</v>
      </c>
      <c r="D112" s="303">
        <v>0.71956521739130441</v>
      </c>
      <c r="E112" s="304">
        <v>6408</v>
      </c>
      <c r="F112" s="242" t="s">
        <v>121</v>
      </c>
      <c r="G112" s="305" t="s">
        <v>271</v>
      </c>
      <c r="H112" s="306">
        <v>1</v>
      </c>
      <c r="I112" s="244">
        <v>1693.932</v>
      </c>
      <c r="J112" s="307">
        <v>9.6307134316982752E-3</v>
      </c>
      <c r="K112" s="307">
        <v>0.39088306704037296</v>
      </c>
      <c r="L112" s="307">
        <v>0.13754979538730008</v>
      </c>
      <c r="M112" s="308">
        <v>16.516999999999999</v>
      </c>
      <c r="N112" s="309">
        <v>0</v>
      </c>
      <c r="O112" s="309">
        <v>24.145007001461689</v>
      </c>
      <c r="P112" s="310">
        <v>4</v>
      </c>
      <c r="Q112" s="311">
        <v>0</v>
      </c>
      <c r="R112" s="311">
        <v>409</v>
      </c>
    </row>
    <row r="113" spans="1:18" ht="16.5" x14ac:dyDescent="0.25">
      <c r="A113" s="300" t="s">
        <v>116</v>
      </c>
      <c r="B113" s="301" t="s">
        <v>503</v>
      </c>
      <c r="C113" s="302" t="s">
        <v>66</v>
      </c>
      <c r="D113" s="303">
        <v>0.80265698476692937</v>
      </c>
      <c r="E113" s="304">
        <v>4595</v>
      </c>
      <c r="F113" s="242" t="s">
        <v>117</v>
      </c>
      <c r="G113" s="305" t="s">
        <v>204</v>
      </c>
      <c r="H113" s="306">
        <v>2</v>
      </c>
      <c r="I113" s="244">
        <v>2436.6680000000001</v>
      </c>
      <c r="J113" s="307">
        <v>6.723039527386343E-3</v>
      </c>
      <c r="K113" s="307">
        <v>0.3336241934636589</v>
      </c>
      <c r="L113" s="307">
        <v>7.3460972114379144E-2</v>
      </c>
      <c r="M113" s="308">
        <v>13.061999999999999</v>
      </c>
      <c r="N113" s="309">
        <v>0</v>
      </c>
      <c r="O113" s="309">
        <v>4.4322821163982944</v>
      </c>
      <c r="P113" s="310">
        <v>2</v>
      </c>
      <c r="Q113" s="311">
        <v>0</v>
      </c>
      <c r="R113" s="311">
        <v>108</v>
      </c>
    </row>
    <row r="114" spans="1:18" ht="16.5" x14ac:dyDescent="0.25">
      <c r="A114" s="300" t="s">
        <v>116</v>
      </c>
      <c r="B114" s="301" t="s">
        <v>505</v>
      </c>
      <c r="C114" s="302" t="s">
        <v>69</v>
      </c>
      <c r="D114" s="303">
        <v>0.71291666666666675</v>
      </c>
      <c r="E114" s="304">
        <v>1926</v>
      </c>
      <c r="F114" s="242" t="s">
        <v>121</v>
      </c>
      <c r="G114" s="305" t="s">
        <v>256</v>
      </c>
      <c r="H114" s="306">
        <v>1</v>
      </c>
      <c r="I114" s="244">
        <v>2411.4749999999999</v>
      </c>
      <c r="J114" s="307">
        <v>1.9852207782714442E-2</v>
      </c>
      <c r="K114" s="307">
        <v>0.38759726234000924</v>
      </c>
      <c r="L114" s="307">
        <v>0.1961455126012088</v>
      </c>
      <c r="M114" s="308">
        <v>18.794</v>
      </c>
      <c r="N114" s="309">
        <v>4.1468395898775649E-2</v>
      </c>
      <c r="O114" s="309">
        <v>14.76274893996413</v>
      </c>
      <c r="P114" s="310">
        <v>2</v>
      </c>
      <c r="Q114" s="311">
        <v>1</v>
      </c>
      <c r="R114" s="311">
        <v>356</v>
      </c>
    </row>
    <row r="115" spans="1:18" ht="16.5" x14ac:dyDescent="0.25">
      <c r="A115" s="300" t="s">
        <v>116</v>
      </c>
      <c r="B115" s="301" t="s">
        <v>507</v>
      </c>
      <c r="C115" s="302" t="s">
        <v>66</v>
      </c>
      <c r="D115" s="303">
        <v>0.82653846153846156</v>
      </c>
      <c r="E115" s="304">
        <v>8771</v>
      </c>
      <c r="F115" s="242" t="s">
        <v>120</v>
      </c>
      <c r="G115" s="305" t="s">
        <v>242</v>
      </c>
      <c r="H115" s="306">
        <v>1</v>
      </c>
      <c r="I115" s="244">
        <v>2225.5450000000001</v>
      </c>
      <c r="J115" s="307">
        <v>7.1124689824897868E-3</v>
      </c>
      <c r="K115" s="307">
        <v>0.36069665043857285</v>
      </c>
      <c r="L115" s="307">
        <v>0.1860218508275501</v>
      </c>
      <c r="M115" s="308">
        <v>11.715999999999999</v>
      </c>
      <c r="N115" s="309">
        <v>0.1347984426286595</v>
      </c>
      <c r="O115" s="309">
        <v>3.4598266941355935</v>
      </c>
      <c r="P115" s="310">
        <v>0</v>
      </c>
      <c r="Q115" s="311">
        <v>3</v>
      </c>
      <c r="R115" s="311">
        <v>77</v>
      </c>
    </row>
    <row r="116" spans="1:18" ht="16.5" x14ac:dyDescent="0.25">
      <c r="A116" s="300" t="s">
        <v>116</v>
      </c>
      <c r="B116" s="301" t="s">
        <v>509</v>
      </c>
      <c r="C116" s="302" t="s">
        <v>69</v>
      </c>
      <c r="D116" s="303">
        <v>0.69</v>
      </c>
      <c r="E116" s="304">
        <v>4078</v>
      </c>
      <c r="F116" s="242" t="s">
        <v>119</v>
      </c>
      <c r="G116" s="305" t="s">
        <v>220</v>
      </c>
      <c r="H116" s="306">
        <v>1</v>
      </c>
      <c r="I116" s="244">
        <v>1895.6959999999999</v>
      </c>
      <c r="J116" s="307">
        <v>2.2398482803042408E-2</v>
      </c>
      <c r="K116" s="307">
        <v>0.37054576909212772</v>
      </c>
      <c r="L116" s="307">
        <v>0.19728901680438216</v>
      </c>
      <c r="M116" s="308">
        <v>16.782</v>
      </c>
      <c r="N116" s="309">
        <v>0</v>
      </c>
      <c r="O116" s="309">
        <v>38.61378617668656</v>
      </c>
      <c r="P116" s="310">
        <v>32</v>
      </c>
      <c r="Q116" s="311">
        <v>0</v>
      </c>
      <c r="R116" s="311">
        <v>732</v>
      </c>
    </row>
    <row r="117" spans="1:18" ht="16.5" x14ac:dyDescent="0.25">
      <c r="A117" s="300" t="s">
        <v>116</v>
      </c>
      <c r="B117" s="301" t="s">
        <v>511</v>
      </c>
      <c r="C117" s="302" t="s">
        <v>69</v>
      </c>
      <c r="D117" s="303">
        <v>0.70593749999999988</v>
      </c>
      <c r="E117" s="304">
        <v>1526</v>
      </c>
      <c r="F117" s="242" t="s">
        <v>117</v>
      </c>
      <c r="G117" s="305" t="s">
        <v>202</v>
      </c>
      <c r="H117" s="306">
        <v>1</v>
      </c>
      <c r="I117" s="244">
        <v>2302.46</v>
      </c>
      <c r="J117" s="307">
        <v>5.3956192962348248E-3</v>
      </c>
      <c r="K117" s="307">
        <v>0.33942556915693228</v>
      </c>
      <c r="L117" s="307">
        <v>0.17589882126073852</v>
      </c>
      <c r="M117" s="308">
        <v>11.662000000000001</v>
      </c>
      <c r="N117" s="309">
        <v>0.17372723087480346</v>
      </c>
      <c r="O117" s="309">
        <v>45.777125335510711</v>
      </c>
      <c r="P117" s="310">
        <v>1</v>
      </c>
      <c r="Q117" s="311">
        <v>4</v>
      </c>
      <c r="R117" s="311">
        <v>1054</v>
      </c>
    </row>
    <row r="118" spans="1:18" ht="16.5" x14ac:dyDescent="0.25">
      <c r="A118" s="300" t="s">
        <v>116</v>
      </c>
      <c r="B118" s="301" t="s">
        <v>513</v>
      </c>
      <c r="C118" s="302" t="s">
        <v>66</v>
      </c>
      <c r="D118" s="303">
        <v>0.84653182577373598</v>
      </c>
      <c r="E118" s="304">
        <v>8174</v>
      </c>
      <c r="F118" s="242" t="s">
        <v>119</v>
      </c>
      <c r="G118" s="305" t="s">
        <v>210</v>
      </c>
      <c r="H118" s="306">
        <v>2</v>
      </c>
      <c r="I118" s="244">
        <v>1456.345</v>
      </c>
      <c r="J118" s="307">
        <v>1.0230419589470291E-2</v>
      </c>
      <c r="K118" s="307">
        <v>0.31123283109189359</v>
      </c>
      <c r="L118" s="307">
        <v>0.16204951436644477</v>
      </c>
      <c r="M118" s="308">
        <v>12.092000000000001</v>
      </c>
      <c r="N118" s="309">
        <v>0.75531553306393739</v>
      </c>
      <c r="O118" s="309">
        <v>15.930291242803044</v>
      </c>
      <c r="P118" s="310">
        <v>1</v>
      </c>
      <c r="Q118" s="311">
        <v>11</v>
      </c>
      <c r="R118" s="311">
        <v>232</v>
      </c>
    </row>
    <row r="119" spans="1:18" ht="16.5" x14ac:dyDescent="0.25">
      <c r="A119" s="300" t="s">
        <v>116</v>
      </c>
      <c r="B119" s="301" t="s">
        <v>515</v>
      </c>
      <c r="C119" s="302" t="s">
        <v>69</v>
      </c>
      <c r="D119" s="303">
        <v>0.75005848773753048</v>
      </c>
      <c r="E119" s="304">
        <v>7607</v>
      </c>
      <c r="F119" s="242" t="s">
        <v>117</v>
      </c>
      <c r="G119" s="305" t="s">
        <v>204</v>
      </c>
      <c r="H119" s="306">
        <v>5</v>
      </c>
      <c r="I119" s="244">
        <v>618.428</v>
      </c>
      <c r="J119" s="307">
        <v>3.6422915337775613E-2</v>
      </c>
      <c r="K119" s="307">
        <v>0.3615195584566388</v>
      </c>
      <c r="L119" s="307">
        <v>0.16102350183581984</v>
      </c>
      <c r="M119" s="308">
        <v>18.951000000000001</v>
      </c>
      <c r="N119" s="309">
        <v>0</v>
      </c>
      <c r="O119" s="309">
        <v>39.778276533404053</v>
      </c>
      <c r="P119" s="310">
        <v>6</v>
      </c>
      <c r="Q119" s="311">
        <v>1</v>
      </c>
      <c r="R119" s="311">
        <v>251</v>
      </c>
    </row>
    <row r="120" spans="1:18" ht="16.5" x14ac:dyDescent="0.25">
      <c r="A120" s="300" t="s">
        <v>116</v>
      </c>
      <c r="B120" s="301" t="s">
        <v>517</v>
      </c>
      <c r="C120" s="302" t="s">
        <v>69</v>
      </c>
      <c r="D120" s="303">
        <v>0.70916666666666672</v>
      </c>
      <c r="E120" s="304">
        <v>9982</v>
      </c>
      <c r="F120" s="242" t="s">
        <v>121</v>
      </c>
      <c r="G120" s="305" t="s">
        <v>268</v>
      </c>
      <c r="H120" s="306">
        <v>1</v>
      </c>
      <c r="I120" s="244">
        <v>1983.981</v>
      </c>
      <c r="J120" s="307">
        <v>1.0695669804610586E-2</v>
      </c>
      <c r="K120" s="307">
        <v>0.3630188491630989</v>
      </c>
      <c r="L120" s="307">
        <v>0.19405427773753881</v>
      </c>
      <c r="M120" s="308">
        <v>16.344999999999999</v>
      </c>
      <c r="N120" s="309">
        <v>0</v>
      </c>
      <c r="O120" s="309">
        <v>4.9395634333191696</v>
      </c>
      <c r="P120" s="310">
        <v>5</v>
      </c>
      <c r="Q120" s="311">
        <v>0</v>
      </c>
      <c r="R120" s="311">
        <v>98</v>
      </c>
    </row>
    <row r="121" spans="1:18" ht="16.5" x14ac:dyDescent="0.25">
      <c r="A121" s="300" t="s">
        <v>116</v>
      </c>
      <c r="B121" s="301" t="s">
        <v>519</v>
      </c>
      <c r="C121" s="302" t="s">
        <v>69</v>
      </c>
      <c r="D121" s="303">
        <v>0.71434779936541393</v>
      </c>
      <c r="E121" s="304">
        <v>4914</v>
      </c>
      <c r="F121" s="242" t="s">
        <v>117</v>
      </c>
      <c r="G121" s="305" t="s">
        <v>197</v>
      </c>
      <c r="H121" s="306">
        <v>4</v>
      </c>
      <c r="I121" s="244">
        <v>837.41000000000008</v>
      </c>
      <c r="J121" s="307">
        <v>4.6660160226012125E-2</v>
      </c>
      <c r="K121" s="307">
        <v>0.31977249066129754</v>
      </c>
      <c r="L121" s="307">
        <v>0.24143172412855049</v>
      </c>
      <c r="M121" s="308">
        <v>17.385000000000002</v>
      </c>
      <c r="N121" s="309">
        <v>0</v>
      </c>
      <c r="O121" s="309">
        <v>29.376291183530167</v>
      </c>
      <c r="P121" s="310">
        <v>9</v>
      </c>
      <c r="Q121" s="311">
        <v>0</v>
      </c>
      <c r="R121" s="311">
        <v>293</v>
      </c>
    </row>
    <row r="122" spans="1:18" ht="16.5" x14ac:dyDescent="0.25">
      <c r="A122" s="300" t="s">
        <v>116</v>
      </c>
      <c r="B122" s="301" t="s">
        <v>525</v>
      </c>
      <c r="C122" s="302" t="s">
        <v>66</v>
      </c>
      <c r="D122" s="303">
        <v>0.83284142037325704</v>
      </c>
      <c r="E122" s="304">
        <v>2581</v>
      </c>
      <c r="F122" s="242" t="s">
        <v>120</v>
      </c>
      <c r="G122" s="305" t="s">
        <v>243</v>
      </c>
      <c r="H122" s="306">
        <v>2</v>
      </c>
      <c r="I122" s="244">
        <v>2116.9690000000001</v>
      </c>
      <c r="J122" s="307">
        <v>9.8333407657256195E-3</v>
      </c>
      <c r="K122" s="307">
        <v>0.37126507824803545</v>
      </c>
      <c r="L122" s="307">
        <v>0.1761953056468942</v>
      </c>
      <c r="M122" s="308">
        <v>12.821</v>
      </c>
      <c r="N122" s="309">
        <v>1.5588324628277503</v>
      </c>
      <c r="O122" s="309">
        <v>18.091904038273587</v>
      </c>
      <c r="P122" s="310">
        <v>1</v>
      </c>
      <c r="Q122" s="311">
        <v>33</v>
      </c>
      <c r="R122" s="311">
        <v>383</v>
      </c>
    </row>
    <row r="123" spans="1:18" ht="16.5" x14ac:dyDescent="0.25">
      <c r="A123" s="300" t="s">
        <v>116</v>
      </c>
      <c r="B123" s="301" t="s">
        <v>527</v>
      </c>
      <c r="C123" s="302" t="s">
        <v>69</v>
      </c>
      <c r="D123" s="303">
        <v>0.71</v>
      </c>
      <c r="E123" s="304">
        <v>2985</v>
      </c>
      <c r="F123" s="242" t="s">
        <v>119</v>
      </c>
      <c r="G123" s="305" t="s">
        <v>219</v>
      </c>
      <c r="H123" s="306">
        <v>1</v>
      </c>
      <c r="I123" s="244">
        <v>1483.893</v>
      </c>
      <c r="J123" s="307">
        <v>2.0176887554321041E-2</v>
      </c>
      <c r="K123" s="307">
        <v>0.31832618993290501</v>
      </c>
      <c r="L123" s="307">
        <v>0.22980093578175784</v>
      </c>
      <c r="M123" s="308">
        <v>18.268000000000001</v>
      </c>
      <c r="N123" s="309">
        <v>6.7390303748316088E-2</v>
      </c>
      <c r="O123" s="309">
        <v>43.803697436405457</v>
      </c>
      <c r="P123" s="310">
        <v>0</v>
      </c>
      <c r="Q123" s="311">
        <v>1</v>
      </c>
      <c r="R123" s="311">
        <v>650</v>
      </c>
    </row>
    <row r="124" spans="1:18" ht="16.5" x14ac:dyDescent="0.25">
      <c r="A124" s="300" t="s">
        <v>116</v>
      </c>
      <c r="B124" s="301" t="s">
        <v>529</v>
      </c>
      <c r="C124" s="302" t="s">
        <v>69</v>
      </c>
      <c r="D124" s="303">
        <v>0.79587367210760895</v>
      </c>
      <c r="E124" s="304">
        <v>5064</v>
      </c>
      <c r="F124" s="242" t="s">
        <v>117</v>
      </c>
      <c r="G124" s="305" t="s">
        <v>197</v>
      </c>
      <c r="H124" s="306">
        <v>2</v>
      </c>
      <c r="I124" s="244">
        <v>2311.2560000000003</v>
      </c>
      <c r="J124" s="307">
        <v>2.2590862191728091E-2</v>
      </c>
      <c r="K124" s="307">
        <v>0.31409892133540585</v>
      </c>
      <c r="L124" s="307">
        <v>0.17782539017746196</v>
      </c>
      <c r="M124" s="308">
        <v>12.314</v>
      </c>
      <c r="N124" s="309">
        <v>0</v>
      </c>
      <c r="O124" s="309">
        <v>10.427230908216137</v>
      </c>
      <c r="P124" s="310">
        <v>0</v>
      </c>
      <c r="Q124" s="311">
        <v>0</v>
      </c>
      <c r="R124" s="311">
        <v>241</v>
      </c>
    </row>
    <row r="125" spans="1:18" ht="16.5" x14ac:dyDescent="0.25">
      <c r="A125" s="300" t="s">
        <v>116</v>
      </c>
      <c r="B125" s="301" t="s">
        <v>531</v>
      </c>
      <c r="C125" s="302" t="s">
        <v>69</v>
      </c>
      <c r="D125" s="303">
        <v>0.73142857142857154</v>
      </c>
      <c r="E125" s="304">
        <v>8168</v>
      </c>
      <c r="F125" s="242" t="s">
        <v>89</v>
      </c>
      <c r="G125" s="305" t="s">
        <v>574</v>
      </c>
      <c r="H125" s="306">
        <v>1</v>
      </c>
      <c r="I125" s="244">
        <v>2945.9119999999998</v>
      </c>
      <c r="J125" s="307">
        <v>2.6010365078678127E-2</v>
      </c>
      <c r="K125" s="307">
        <v>0.35310455367123234</v>
      </c>
      <c r="L125" s="307">
        <v>0.21317676834881696</v>
      </c>
      <c r="M125" s="308">
        <v>15.409000000000001</v>
      </c>
      <c r="N125" s="309">
        <v>0.20367207167084422</v>
      </c>
      <c r="O125" s="309">
        <v>38.426130855232607</v>
      </c>
      <c r="P125" s="310">
        <v>20</v>
      </c>
      <c r="Q125" s="311">
        <v>6</v>
      </c>
      <c r="R125" s="311">
        <v>1132</v>
      </c>
    </row>
    <row r="126" spans="1:18" ht="16.5" x14ac:dyDescent="0.25">
      <c r="A126" s="300" t="s">
        <v>116</v>
      </c>
      <c r="B126" s="301" t="s">
        <v>533</v>
      </c>
      <c r="C126" s="302" t="s">
        <v>69</v>
      </c>
      <c r="D126" s="303">
        <v>0.77052214476791814</v>
      </c>
      <c r="E126" s="304">
        <v>8181</v>
      </c>
      <c r="F126" s="242" t="s">
        <v>121</v>
      </c>
      <c r="G126" s="305" t="s">
        <v>262</v>
      </c>
      <c r="H126" s="306">
        <v>2</v>
      </c>
      <c r="I126" s="244">
        <v>2074.7000000000003</v>
      </c>
      <c r="J126" s="307">
        <v>1.5044711058868071E-2</v>
      </c>
      <c r="K126" s="307">
        <v>0.36818631223290538</v>
      </c>
      <c r="L126" s="307">
        <v>0.27811249819250977</v>
      </c>
      <c r="M126" s="308">
        <v>15.311</v>
      </c>
      <c r="N126" s="309">
        <v>0</v>
      </c>
      <c r="O126" s="309">
        <v>8.2421554923603395</v>
      </c>
      <c r="P126" s="310">
        <v>3</v>
      </c>
      <c r="Q126" s="311">
        <v>0</v>
      </c>
      <c r="R126" s="311">
        <v>171</v>
      </c>
    </row>
    <row r="127" spans="1:18" ht="16.5" x14ac:dyDescent="0.25">
      <c r="A127" s="300" t="s">
        <v>116</v>
      </c>
      <c r="B127" s="301" t="s">
        <v>535</v>
      </c>
      <c r="C127" s="302" t="s">
        <v>69</v>
      </c>
      <c r="D127" s="303">
        <v>0.71846153846153848</v>
      </c>
      <c r="E127" s="304">
        <v>8959</v>
      </c>
      <c r="F127" s="242" t="s">
        <v>121</v>
      </c>
      <c r="G127" s="305" t="s">
        <v>275</v>
      </c>
      <c r="H127" s="306">
        <v>1</v>
      </c>
      <c r="I127" s="244">
        <v>1244.6410000000001</v>
      </c>
      <c r="J127" s="307">
        <v>1.5379832788274532E-2</v>
      </c>
      <c r="K127" s="307">
        <v>0.36527712583348393</v>
      </c>
      <c r="L127" s="307">
        <v>0.20336030980946335</v>
      </c>
      <c r="M127" s="308">
        <v>18.440999999999999</v>
      </c>
      <c r="N127" s="309">
        <v>8.0344452737777391E-2</v>
      </c>
      <c r="O127" s="309">
        <v>54.393194503475293</v>
      </c>
      <c r="P127" s="310">
        <v>5</v>
      </c>
      <c r="Q127" s="311">
        <v>1</v>
      </c>
      <c r="R127" s="311">
        <v>696</v>
      </c>
    </row>
    <row r="128" spans="1:18" ht="16.5" x14ac:dyDescent="0.25">
      <c r="A128" s="300" t="s">
        <v>116</v>
      </c>
      <c r="B128" s="301" t="s">
        <v>537</v>
      </c>
      <c r="C128" s="302" t="s">
        <v>69</v>
      </c>
      <c r="D128" s="303">
        <v>0.76414909905726258</v>
      </c>
      <c r="E128" s="304">
        <v>8239</v>
      </c>
      <c r="F128" s="242" t="s">
        <v>119</v>
      </c>
      <c r="G128" s="305" t="s">
        <v>218</v>
      </c>
      <c r="H128" s="306">
        <v>3</v>
      </c>
      <c r="I128" s="244">
        <v>460.49200000000002</v>
      </c>
      <c r="J128" s="307">
        <v>1.5970638180599756E-2</v>
      </c>
      <c r="K128" s="307">
        <v>0.34063555620863245</v>
      </c>
      <c r="L128" s="307">
        <v>0.16897804492402024</v>
      </c>
      <c r="M128" s="308">
        <v>16.239999999999998</v>
      </c>
      <c r="N128" s="309">
        <v>0</v>
      </c>
      <c r="O128" s="309">
        <v>20.63010866638291</v>
      </c>
      <c r="P128" s="310">
        <v>6</v>
      </c>
      <c r="Q128" s="311">
        <v>0</v>
      </c>
      <c r="R128" s="311">
        <v>95</v>
      </c>
    </row>
    <row r="129" spans="1:18" ht="16.5" x14ac:dyDescent="0.25">
      <c r="A129" s="300" t="s">
        <v>116</v>
      </c>
      <c r="B129" s="301" t="s">
        <v>543</v>
      </c>
      <c r="C129" s="302" t="s">
        <v>69</v>
      </c>
      <c r="D129" s="303">
        <v>0.74218574511422153</v>
      </c>
      <c r="E129" s="304">
        <v>8672</v>
      </c>
      <c r="F129" s="242" t="s">
        <v>121</v>
      </c>
      <c r="G129" s="305" t="s">
        <v>266</v>
      </c>
      <c r="H129" s="306">
        <v>2</v>
      </c>
      <c r="I129" s="244">
        <v>2215.8740000000003</v>
      </c>
      <c r="J129" s="307">
        <v>1.2771447988899377E-2</v>
      </c>
      <c r="K129" s="307">
        <v>0.37036997049627107</v>
      </c>
      <c r="L129" s="307">
        <v>0.26084515635816841</v>
      </c>
      <c r="M129" s="308">
        <v>15.233000000000001</v>
      </c>
      <c r="N129" s="309">
        <v>0</v>
      </c>
      <c r="O129" s="309">
        <v>30.777923293472458</v>
      </c>
      <c r="P129" s="310">
        <v>5</v>
      </c>
      <c r="Q129" s="311">
        <v>0</v>
      </c>
      <c r="R129" s="311">
        <v>682</v>
      </c>
    </row>
  </sheetData>
  <phoneticPr fontId="2" type="noConversion"/>
  <conditionalFormatting sqref="C14:D129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 x14ac:dyDescent="0.25"/>
  <cols>
    <col min="1" max="2" width="9.140625" style="252"/>
    <col min="3" max="3" width="9.85546875" style="252" customWidth="1"/>
    <col min="4" max="16384" width="9.140625" style="252"/>
  </cols>
  <sheetData>
    <row r="1" spans="1:11" ht="3.75" customHeight="1" x14ac:dyDescent="0.25">
      <c r="A1" s="247"/>
      <c r="B1" s="248"/>
      <c r="C1" s="249"/>
      <c r="D1" s="250"/>
      <c r="E1" s="250"/>
      <c r="F1" s="251"/>
      <c r="G1" s="250"/>
      <c r="H1" s="250"/>
      <c r="I1" s="250"/>
      <c r="J1" s="250"/>
      <c r="K1" s="250"/>
    </row>
    <row r="2" spans="1:11" ht="41.25" x14ac:dyDescent="0.25">
      <c r="A2" s="315" t="s">
        <v>575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</row>
    <row r="4" spans="1:11" ht="17.25" x14ac:dyDescent="0.25">
      <c r="A4" s="253" t="s">
        <v>576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</row>
    <row r="6" spans="1:11" ht="26.25" x14ac:dyDescent="0.25">
      <c r="A6" s="255"/>
    </row>
    <row r="7" spans="1:11" ht="130.5" customHeight="1" x14ac:dyDescent="0.25">
      <c r="A7" s="255"/>
    </row>
    <row r="8" spans="1:11" ht="26.25" x14ac:dyDescent="0.25">
      <c r="A8" s="255"/>
    </row>
    <row r="9" spans="1:11" ht="26.25" x14ac:dyDescent="0.25">
      <c r="A9" s="255"/>
    </row>
    <row r="10" spans="1:11" ht="40.5" customHeight="1" x14ac:dyDescent="0.25">
      <c r="A10" s="255" t="s">
        <v>577</v>
      </c>
    </row>
    <row r="11" spans="1:11" ht="19.5" customHeight="1" x14ac:dyDescent="0.25">
      <c r="A11" s="255"/>
    </row>
    <row r="12" spans="1:11" ht="17.25" x14ac:dyDescent="0.25">
      <c r="A12" s="256" t="s">
        <v>578</v>
      </c>
    </row>
    <row r="13" spans="1:11" ht="40.5" x14ac:dyDescent="0.25">
      <c r="A13" s="232" t="s">
        <v>0</v>
      </c>
      <c r="B13" s="233" t="s">
        <v>72</v>
      </c>
      <c r="C13" s="234" t="s">
        <v>65</v>
      </c>
      <c r="D13" s="234" t="s">
        <v>158</v>
      </c>
      <c r="E13" s="235" t="s">
        <v>144</v>
      </c>
      <c r="F13" s="233" t="s">
        <v>149</v>
      </c>
      <c r="G13" s="235" t="s">
        <v>147</v>
      </c>
      <c r="H13" s="235" t="s">
        <v>151</v>
      </c>
      <c r="I13" s="236" t="s">
        <v>153</v>
      </c>
      <c r="J13" s="235" t="s">
        <v>6</v>
      </c>
      <c r="K13" s="257" t="s">
        <v>7</v>
      </c>
    </row>
    <row r="14" spans="1:11" ht="16.5" x14ac:dyDescent="0.25">
      <c r="A14" s="237" t="s">
        <v>116</v>
      </c>
      <c r="B14" s="238" t="s">
        <v>280</v>
      </c>
      <c r="C14" s="239" t="s">
        <v>66</v>
      </c>
      <c r="D14" s="240">
        <v>0.81799999999999995</v>
      </c>
      <c r="E14" s="241">
        <v>945</v>
      </c>
      <c r="F14" s="242" t="s">
        <v>121</v>
      </c>
      <c r="G14" s="246" t="s">
        <v>250</v>
      </c>
      <c r="H14" s="243">
        <v>1</v>
      </c>
      <c r="I14" s="244">
        <v>2693.598</v>
      </c>
      <c r="J14" s="245">
        <v>0</v>
      </c>
      <c r="K14" s="258">
        <v>38.46156701928053</v>
      </c>
    </row>
    <row r="15" spans="1:11" ht="16.5" x14ac:dyDescent="0.25">
      <c r="A15" s="237" t="s">
        <v>116</v>
      </c>
      <c r="B15" s="238" t="s">
        <v>282</v>
      </c>
      <c r="C15" s="239" t="s">
        <v>66</v>
      </c>
      <c r="D15" s="240">
        <v>0.80470095750923853</v>
      </c>
      <c r="E15" s="241">
        <v>5764</v>
      </c>
      <c r="F15" s="242" t="s">
        <v>119</v>
      </c>
      <c r="G15" s="246" t="s">
        <v>213</v>
      </c>
      <c r="H15" s="243">
        <v>11</v>
      </c>
      <c r="I15" s="244">
        <v>1662.86</v>
      </c>
      <c r="J15" s="245">
        <v>0.12027470743177418</v>
      </c>
      <c r="K15" s="258">
        <v>35.420901338657494</v>
      </c>
    </row>
    <row r="16" spans="1:11" ht="16.5" x14ac:dyDescent="0.25">
      <c r="A16" s="237" t="s">
        <v>116</v>
      </c>
      <c r="B16" s="238" t="s">
        <v>286</v>
      </c>
      <c r="C16" s="239" t="s">
        <v>69</v>
      </c>
      <c r="D16" s="240">
        <v>0.7081719893819618</v>
      </c>
      <c r="E16" s="241">
        <v>6836</v>
      </c>
      <c r="F16" s="242" t="s">
        <v>121</v>
      </c>
      <c r="G16" s="246" t="s">
        <v>257</v>
      </c>
      <c r="H16" s="243">
        <v>2</v>
      </c>
      <c r="I16" s="244">
        <v>2314.732</v>
      </c>
      <c r="J16" s="245">
        <v>8.6403091156989228E-2</v>
      </c>
      <c r="K16" s="258">
        <v>68.085635831707521</v>
      </c>
    </row>
    <row r="17" spans="1:11" ht="16.5" x14ac:dyDescent="0.25">
      <c r="A17" s="237" t="s">
        <v>116</v>
      </c>
      <c r="B17" s="238" t="s">
        <v>297</v>
      </c>
      <c r="C17" s="239" t="s">
        <v>69</v>
      </c>
      <c r="D17" s="240">
        <v>0.72450000000000003</v>
      </c>
      <c r="E17" s="241">
        <v>4560</v>
      </c>
      <c r="F17" s="242" t="s">
        <v>121</v>
      </c>
      <c r="G17" s="246" t="s">
        <v>259</v>
      </c>
      <c r="H17" s="243">
        <v>1</v>
      </c>
      <c r="I17" s="244">
        <v>2660.933</v>
      </c>
      <c r="J17" s="245">
        <v>0</v>
      </c>
      <c r="K17" s="258">
        <v>41.902595818834975</v>
      </c>
    </row>
    <row r="18" spans="1:11" ht="16.5" x14ac:dyDescent="0.25">
      <c r="A18" s="237" t="s">
        <v>116</v>
      </c>
      <c r="B18" s="238" t="s">
        <v>298</v>
      </c>
      <c r="C18" s="239" t="s">
        <v>69</v>
      </c>
      <c r="D18" s="240">
        <v>0.73750000000000004</v>
      </c>
      <c r="E18" s="241">
        <v>1906</v>
      </c>
      <c r="F18" s="242" t="s">
        <v>121</v>
      </c>
      <c r="G18" s="246" t="s">
        <v>259</v>
      </c>
      <c r="H18" s="243">
        <v>1</v>
      </c>
      <c r="I18" s="244">
        <v>2735.7339999999999</v>
      </c>
      <c r="J18" s="245">
        <v>0</v>
      </c>
      <c r="K18" s="258">
        <v>52.30771705143848</v>
      </c>
    </row>
    <row r="19" spans="1:11" ht="16.5" x14ac:dyDescent="0.25">
      <c r="A19" s="237" t="s">
        <v>116</v>
      </c>
      <c r="B19" s="238" t="s">
        <v>300</v>
      </c>
      <c r="C19" s="239" t="s">
        <v>69</v>
      </c>
      <c r="D19" s="240">
        <v>0.74850000000000005</v>
      </c>
      <c r="E19" s="241">
        <v>3119</v>
      </c>
      <c r="F19" s="242" t="s">
        <v>121</v>
      </c>
      <c r="G19" s="246" t="s">
        <v>255</v>
      </c>
      <c r="H19" s="243">
        <v>1</v>
      </c>
      <c r="I19" s="244">
        <v>2613.462</v>
      </c>
      <c r="J19" s="245">
        <v>0</v>
      </c>
      <c r="K19" s="258">
        <v>40.061803079593275</v>
      </c>
    </row>
    <row r="20" spans="1:11" ht="16.5" x14ac:dyDescent="0.25">
      <c r="A20" s="237" t="s">
        <v>116</v>
      </c>
      <c r="B20" s="238" t="s">
        <v>302</v>
      </c>
      <c r="C20" s="239" t="s">
        <v>66</v>
      </c>
      <c r="D20" s="240">
        <v>0.84959319638127107</v>
      </c>
      <c r="E20" s="241">
        <v>3253</v>
      </c>
      <c r="F20" s="242" t="s">
        <v>117</v>
      </c>
      <c r="G20" s="246" t="s">
        <v>197</v>
      </c>
      <c r="H20" s="243">
        <v>10</v>
      </c>
      <c r="I20" s="244">
        <v>2376.3710000000001</v>
      </c>
      <c r="J20" s="245">
        <v>0.16832388545391269</v>
      </c>
      <c r="K20" s="258">
        <v>22.008348023099085</v>
      </c>
    </row>
    <row r="21" spans="1:11" ht="16.5" x14ac:dyDescent="0.25">
      <c r="A21" s="237" t="s">
        <v>116</v>
      </c>
      <c r="B21" s="238" t="s">
        <v>306</v>
      </c>
      <c r="C21" s="239" t="s">
        <v>68</v>
      </c>
      <c r="D21" s="240">
        <v>0.86758133140281757</v>
      </c>
      <c r="E21" s="241">
        <v>4202</v>
      </c>
      <c r="F21" s="242" t="s">
        <v>120</v>
      </c>
      <c r="G21" s="246" t="s">
        <v>239</v>
      </c>
      <c r="H21" s="243">
        <v>12</v>
      </c>
      <c r="I21" s="244">
        <v>2274.0340000000001</v>
      </c>
      <c r="J21" s="245">
        <v>0.13192414889135343</v>
      </c>
      <c r="K21" s="258">
        <v>28.583565593126576</v>
      </c>
    </row>
    <row r="22" spans="1:11" ht="16.5" x14ac:dyDescent="0.25">
      <c r="A22" s="237" t="s">
        <v>116</v>
      </c>
      <c r="B22" s="238" t="s">
        <v>314</v>
      </c>
      <c r="C22" s="239" t="s">
        <v>69</v>
      </c>
      <c r="D22" s="240">
        <v>0.75483957065794827</v>
      </c>
      <c r="E22" s="241">
        <v>4889</v>
      </c>
      <c r="F22" s="242" t="s">
        <v>121</v>
      </c>
      <c r="G22" s="246" t="s">
        <v>261</v>
      </c>
      <c r="H22" s="243">
        <v>3</v>
      </c>
      <c r="I22" s="244">
        <v>3110.402</v>
      </c>
      <c r="J22" s="245">
        <v>1.1252564781015444</v>
      </c>
      <c r="K22" s="258">
        <v>40.091280805503594</v>
      </c>
    </row>
    <row r="23" spans="1:11" ht="16.5" x14ac:dyDescent="0.25">
      <c r="A23" s="237" t="s">
        <v>116</v>
      </c>
      <c r="B23" s="238" t="s">
        <v>192</v>
      </c>
      <c r="C23" s="239" t="s">
        <v>69</v>
      </c>
      <c r="D23" s="240">
        <v>0.74333681940768026</v>
      </c>
      <c r="E23" s="241">
        <v>6569</v>
      </c>
      <c r="F23" s="242" t="s">
        <v>121</v>
      </c>
      <c r="G23" s="246" t="s">
        <v>266</v>
      </c>
      <c r="H23" s="243">
        <v>10</v>
      </c>
      <c r="I23" s="244">
        <v>2281.1509999999998</v>
      </c>
      <c r="J23" s="245">
        <v>0</v>
      </c>
      <c r="K23" s="258">
        <v>59.838213252871036</v>
      </c>
    </row>
    <row r="24" spans="1:11" ht="16.5" x14ac:dyDescent="0.25">
      <c r="A24" s="237" t="s">
        <v>116</v>
      </c>
      <c r="B24" s="238" t="s">
        <v>326</v>
      </c>
      <c r="C24" s="239" t="s">
        <v>69</v>
      </c>
      <c r="D24" s="240">
        <v>0.73357930566401719</v>
      </c>
      <c r="E24" s="241">
        <v>4214</v>
      </c>
      <c r="F24" s="242" t="s">
        <v>121</v>
      </c>
      <c r="G24" s="246" t="s">
        <v>265</v>
      </c>
      <c r="H24" s="243">
        <v>15</v>
      </c>
      <c r="I24" s="244">
        <v>8146.1799999999994</v>
      </c>
      <c r="J24" s="245">
        <v>8.5929846873012874E-2</v>
      </c>
      <c r="K24" s="258">
        <v>23.372918349459503</v>
      </c>
    </row>
    <row r="25" spans="1:11" ht="16.5" x14ac:dyDescent="0.25">
      <c r="A25" s="237" t="s">
        <v>116</v>
      </c>
      <c r="B25" s="238" t="s">
        <v>330</v>
      </c>
      <c r="C25" s="239" t="s">
        <v>69</v>
      </c>
      <c r="D25" s="240">
        <v>0.71835082074834888</v>
      </c>
      <c r="E25" s="241">
        <v>3970</v>
      </c>
      <c r="F25" s="242" t="s">
        <v>89</v>
      </c>
      <c r="G25" s="246" t="s">
        <v>279</v>
      </c>
      <c r="H25" s="243">
        <v>2</v>
      </c>
      <c r="I25" s="244">
        <v>1712.2459999999999</v>
      </c>
      <c r="J25" s="245">
        <v>0.11680564591770108</v>
      </c>
      <c r="K25" s="258">
        <v>22.076267078445504</v>
      </c>
    </row>
    <row r="26" spans="1:11" ht="16.5" x14ac:dyDescent="0.25">
      <c r="A26" s="237" t="s">
        <v>116</v>
      </c>
      <c r="B26" s="238" t="s">
        <v>334</v>
      </c>
      <c r="C26" s="239" t="s">
        <v>69</v>
      </c>
      <c r="D26" s="240">
        <v>0.7019177108609076</v>
      </c>
      <c r="E26" s="241">
        <v>3782</v>
      </c>
      <c r="F26" s="242" t="s">
        <v>119</v>
      </c>
      <c r="G26" s="246" t="s">
        <v>218</v>
      </c>
      <c r="H26" s="243">
        <v>9</v>
      </c>
      <c r="I26" s="244">
        <v>1928.8040000000001</v>
      </c>
      <c r="J26" s="245">
        <v>5.1845599656574745E-2</v>
      </c>
      <c r="K26" s="258">
        <v>52.001136455544469</v>
      </c>
    </row>
    <row r="27" spans="1:11" ht="16.5" x14ac:dyDescent="0.25">
      <c r="A27" s="237" t="s">
        <v>116</v>
      </c>
      <c r="B27" s="238" t="s">
        <v>344</v>
      </c>
      <c r="C27" s="239" t="s">
        <v>69</v>
      </c>
      <c r="D27" s="240">
        <v>0.73025451313587442</v>
      </c>
      <c r="E27" s="241">
        <v>8303</v>
      </c>
      <c r="F27" s="242" t="s">
        <v>121</v>
      </c>
      <c r="G27" s="246" t="s">
        <v>273</v>
      </c>
      <c r="H27" s="243">
        <v>3</v>
      </c>
      <c r="I27" s="244">
        <v>2750.2999999999997</v>
      </c>
      <c r="J27" s="245">
        <v>7.2719339708395461E-2</v>
      </c>
      <c r="K27" s="258">
        <v>28.869577864232994</v>
      </c>
    </row>
    <row r="28" spans="1:11" ht="16.5" x14ac:dyDescent="0.25">
      <c r="A28" s="237" t="s">
        <v>116</v>
      </c>
      <c r="B28" s="238" t="s">
        <v>548</v>
      </c>
      <c r="C28" s="239" t="s">
        <v>69</v>
      </c>
      <c r="D28" s="240">
        <v>0.73614194350187379</v>
      </c>
      <c r="E28" s="241">
        <v>4002</v>
      </c>
      <c r="F28" s="242" t="s">
        <v>121</v>
      </c>
      <c r="G28" s="246" t="s">
        <v>278</v>
      </c>
      <c r="H28" s="243">
        <v>5</v>
      </c>
      <c r="I28" s="244">
        <v>2672.95</v>
      </c>
      <c r="J28" s="245">
        <v>0</v>
      </c>
      <c r="K28" s="258">
        <v>44.1459810321929</v>
      </c>
    </row>
    <row r="29" spans="1:11" ht="16.5" x14ac:dyDescent="0.25">
      <c r="A29" s="237" t="s">
        <v>116</v>
      </c>
      <c r="B29" s="238" t="s">
        <v>350</v>
      </c>
      <c r="C29" s="239" t="s">
        <v>69</v>
      </c>
      <c r="D29" s="240">
        <v>0.79593536597749348</v>
      </c>
      <c r="E29" s="241">
        <v>2644</v>
      </c>
      <c r="F29" s="242" t="s">
        <v>119</v>
      </c>
      <c r="G29" s="246" t="s">
        <v>225</v>
      </c>
      <c r="H29" s="243">
        <v>2</v>
      </c>
      <c r="I29" s="244">
        <v>2791.4259999999999</v>
      </c>
      <c r="J29" s="245">
        <v>0</v>
      </c>
      <c r="K29" s="258">
        <v>36.325519644798035</v>
      </c>
    </row>
    <row r="30" spans="1:11" ht="16.5" x14ac:dyDescent="0.25">
      <c r="A30" s="237" t="s">
        <v>116</v>
      </c>
      <c r="B30" s="238" t="s">
        <v>357</v>
      </c>
      <c r="C30" s="239" t="s">
        <v>69</v>
      </c>
      <c r="D30" s="240">
        <v>0.71366123385747449</v>
      </c>
      <c r="E30" s="241">
        <v>1261</v>
      </c>
      <c r="F30" s="242" t="s">
        <v>121</v>
      </c>
      <c r="G30" s="246" t="s">
        <v>272</v>
      </c>
      <c r="H30" s="243">
        <v>3</v>
      </c>
      <c r="I30" s="244">
        <v>2545.6260000000002</v>
      </c>
      <c r="J30" s="245">
        <v>0.11784920487141472</v>
      </c>
      <c r="K30" s="258">
        <v>28.755205988625193</v>
      </c>
    </row>
    <row r="31" spans="1:11" ht="16.5" x14ac:dyDescent="0.25">
      <c r="A31" s="237" t="s">
        <v>116</v>
      </c>
      <c r="B31" s="238" t="s">
        <v>361</v>
      </c>
      <c r="C31" s="239" t="s">
        <v>69</v>
      </c>
      <c r="D31" s="240">
        <v>0.77880000000000005</v>
      </c>
      <c r="E31" s="241">
        <v>3722</v>
      </c>
      <c r="F31" s="242" t="s">
        <v>120</v>
      </c>
      <c r="G31" s="246" t="s">
        <v>230</v>
      </c>
      <c r="H31" s="243">
        <v>1</v>
      </c>
      <c r="I31" s="244">
        <v>2736.163</v>
      </c>
      <c r="J31" s="245">
        <v>0.14619012098328937</v>
      </c>
      <c r="K31" s="258">
        <v>27.77612298682498</v>
      </c>
    </row>
    <row r="32" spans="1:11" ht="16.5" x14ac:dyDescent="0.25">
      <c r="A32" s="237" t="s">
        <v>116</v>
      </c>
      <c r="B32" s="238" t="s">
        <v>365</v>
      </c>
      <c r="C32" s="239" t="s">
        <v>68</v>
      </c>
      <c r="D32" s="240">
        <v>0.86769230769230754</v>
      </c>
      <c r="E32" s="241">
        <v>6931</v>
      </c>
      <c r="F32" s="242" t="s">
        <v>120</v>
      </c>
      <c r="G32" s="246" t="s">
        <v>227</v>
      </c>
      <c r="H32" s="243">
        <v>1</v>
      </c>
      <c r="I32" s="244">
        <v>2682.7429999999999</v>
      </c>
      <c r="J32" s="245">
        <v>0.26092696915060443</v>
      </c>
      <c r="K32" s="258">
        <v>34.218708240036413</v>
      </c>
    </row>
    <row r="33" spans="1:11" ht="16.5" x14ac:dyDescent="0.25">
      <c r="A33" s="237" t="s">
        <v>116</v>
      </c>
      <c r="B33" s="238" t="s">
        <v>373</v>
      </c>
      <c r="C33" s="239" t="s">
        <v>69</v>
      </c>
      <c r="D33" s="240">
        <v>0.72909090909090912</v>
      </c>
      <c r="E33" s="241">
        <v>6721</v>
      </c>
      <c r="F33" s="242" t="s">
        <v>119</v>
      </c>
      <c r="G33" s="246" t="s">
        <v>224</v>
      </c>
      <c r="H33" s="243">
        <v>1</v>
      </c>
      <c r="I33" s="244">
        <v>2636.288</v>
      </c>
      <c r="J33" s="245">
        <v>0</v>
      </c>
      <c r="K33" s="258">
        <v>21.92476694503787</v>
      </c>
    </row>
    <row r="34" spans="1:11" ht="16.5" x14ac:dyDescent="0.25">
      <c r="A34" s="237" t="s">
        <v>116</v>
      </c>
      <c r="B34" s="238" t="s">
        <v>375</v>
      </c>
      <c r="C34" s="239" t="s">
        <v>68</v>
      </c>
      <c r="D34" s="240">
        <v>0.86242659066479788</v>
      </c>
      <c r="E34" s="241">
        <v>9401</v>
      </c>
      <c r="F34" s="242" t="s">
        <v>120</v>
      </c>
      <c r="G34" s="246" t="s">
        <v>246</v>
      </c>
      <c r="H34" s="243">
        <v>18</v>
      </c>
      <c r="I34" s="244">
        <v>7043.262999999999</v>
      </c>
      <c r="J34" s="245">
        <v>0.7240962037055837</v>
      </c>
      <c r="K34" s="258">
        <v>20.516059104991538</v>
      </c>
    </row>
    <row r="35" spans="1:11" ht="16.5" x14ac:dyDescent="0.25">
      <c r="A35" s="237" t="s">
        <v>116</v>
      </c>
      <c r="B35" s="238" t="s">
        <v>379</v>
      </c>
      <c r="C35" s="239" t="s">
        <v>69</v>
      </c>
      <c r="D35" s="240">
        <v>0.75005709965766754</v>
      </c>
      <c r="E35" s="241">
        <v>2001</v>
      </c>
      <c r="F35" s="242" t="s">
        <v>119</v>
      </c>
      <c r="G35" s="246" t="s">
        <v>216</v>
      </c>
      <c r="H35" s="243">
        <v>3</v>
      </c>
      <c r="I35" s="244">
        <v>3042.3650000000002</v>
      </c>
      <c r="J35" s="245">
        <v>0.85459831414047949</v>
      </c>
      <c r="K35" s="258">
        <v>25.802295253856784</v>
      </c>
    </row>
    <row r="36" spans="1:11" ht="16.5" x14ac:dyDescent="0.25">
      <c r="A36" s="237" t="s">
        <v>116</v>
      </c>
      <c r="B36" s="238" t="s">
        <v>387</v>
      </c>
      <c r="C36" s="239" t="s">
        <v>68</v>
      </c>
      <c r="D36" s="240">
        <v>0.8980834689031274</v>
      </c>
      <c r="E36" s="241">
        <v>9426</v>
      </c>
      <c r="F36" s="242" t="s">
        <v>121</v>
      </c>
      <c r="G36" s="246" t="s">
        <v>267</v>
      </c>
      <c r="H36" s="243">
        <v>6</v>
      </c>
      <c r="I36" s="244">
        <v>2540.0389999999998</v>
      </c>
      <c r="J36" s="245">
        <v>0</v>
      </c>
      <c r="K36" s="258">
        <v>71.219378915048168</v>
      </c>
    </row>
    <row r="37" spans="1:11" ht="16.5" x14ac:dyDescent="0.25">
      <c r="A37" s="237" t="s">
        <v>116</v>
      </c>
      <c r="B37" s="238" t="s">
        <v>195</v>
      </c>
      <c r="C37" s="239" t="s">
        <v>69</v>
      </c>
      <c r="D37" s="240">
        <v>0.6768062892157245</v>
      </c>
      <c r="E37" s="241">
        <v>4500</v>
      </c>
      <c r="F37" s="242" t="s">
        <v>117</v>
      </c>
      <c r="G37" s="246" t="s">
        <v>200</v>
      </c>
      <c r="H37" s="243">
        <v>3</v>
      </c>
      <c r="I37" s="244">
        <v>2009.7160000000001</v>
      </c>
      <c r="J37" s="245">
        <v>9.951654860686783E-2</v>
      </c>
      <c r="K37" s="258">
        <v>29.456898387632879</v>
      </c>
    </row>
    <row r="38" spans="1:11" ht="16.5" x14ac:dyDescent="0.25">
      <c r="A38" s="237" t="s">
        <v>116</v>
      </c>
      <c r="B38" s="238" t="s">
        <v>571</v>
      </c>
      <c r="C38" s="239" t="s">
        <v>69</v>
      </c>
      <c r="D38" s="240">
        <v>0.71588792443721627</v>
      </c>
      <c r="E38" s="241">
        <v>6630</v>
      </c>
      <c r="F38" s="242" t="s">
        <v>119</v>
      </c>
      <c r="G38" s="246" t="s">
        <v>214</v>
      </c>
      <c r="H38" s="243">
        <v>4</v>
      </c>
      <c r="I38" s="244">
        <v>1263.585</v>
      </c>
      <c r="J38" s="245">
        <v>0</v>
      </c>
      <c r="K38" s="258">
        <v>28.886066232188575</v>
      </c>
    </row>
    <row r="39" spans="1:11" ht="16.5" x14ac:dyDescent="0.25">
      <c r="A39" s="237" t="s">
        <v>116</v>
      </c>
      <c r="B39" s="238" t="s">
        <v>556</v>
      </c>
      <c r="C39" s="239" t="s">
        <v>69</v>
      </c>
      <c r="D39" s="240">
        <v>0.65449999999999997</v>
      </c>
      <c r="E39" s="241">
        <v>3664</v>
      </c>
      <c r="F39" s="242" t="s">
        <v>121</v>
      </c>
      <c r="G39" s="246" t="s">
        <v>258</v>
      </c>
      <c r="H39" s="243">
        <v>1</v>
      </c>
      <c r="I39" s="244">
        <v>2900.107</v>
      </c>
      <c r="J39" s="245">
        <v>6.8962972745488363E-2</v>
      </c>
      <c r="K39" s="258">
        <v>43.239783911421199</v>
      </c>
    </row>
    <row r="40" spans="1:11" ht="16.5" x14ac:dyDescent="0.25">
      <c r="A40" s="237" t="s">
        <v>116</v>
      </c>
      <c r="B40" s="238" t="s">
        <v>392</v>
      </c>
      <c r="C40" s="239" t="s">
        <v>69</v>
      </c>
      <c r="D40" s="240">
        <v>0.73469928656785422</v>
      </c>
      <c r="E40" s="241">
        <v>4604</v>
      </c>
      <c r="F40" s="242" t="s">
        <v>121</v>
      </c>
      <c r="G40" s="246" t="s">
        <v>258</v>
      </c>
      <c r="H40" s="243">
        <v>2</v>
      </c>
      <c r="I40" s="244">
        <v>2608.377</v>
      </c>
      <c r="J40" s="245">
        <v>0</v>
      </c>
      <c r="K40" s="258">
        <v>26.223203164266515</v>
      </c>
    </row>
    <row r="41" spans="1:11" ht="16.5" x14ac:dyDescent="0.25">
      <c r="A41" s="237" t="s">
        <v>116</v>
      </c>
      <c r="B41" s="238" t="s">
        <v>402</v>
      </c>
      <c r="C41" s="239" t="s">
        <v>69</v>
      </c>
      <c r="D41" s="240">
        <v>0.748</v>
      </c>
      <c r="E41" s="241">
        <v>1081</v>
      </c>
      <c r="F41" s="242" t="s">
        <v>120</v>
      </c>
      <c r="G41" s="246" t="s">
        <v>238</v>
      </c>
      <c r="H41" s="243">
        <v>1</v>
      </c>
      <c r="I41" s="244">
        <v>2430.7260000000001</v>
      </c>
      <c r="J41" s="245">
        <v>1.8924387199544497</v>
      </c>
      <c r="K41" s="258">
        <v>72.118371219133707</v>
      </c>
    </row>
    <row r="42" spans="1:11" ht="16.5" x14ac:dyDescent="0.25">
      <c r="A42" s="237" t="s">
        <v>116</v>
      </c>
      <c r="B42" s="238" t="s">
        <v>403</v>
      </c>
      <c r="C42" s="239" t="s">
        <v>69</v>
      </c>
      <c r="D42" s="240">
        <v>0.78467789787637987</v>
      </c>
      <c r="E42" s="241">
        <v>8</v>
      </c>
      <c r="F42" s="242" t="s">
        <v>121</v>
      </c>
      <c r="G42" s="246" t="s">
        <v>259</v>
      </c>
      <c r="H42" s="243">
        <v>12</v>
      </c>
      <c r="I42" s="244">
        <v>2541.9019999999996</v>
      </c>
      <c r="J42" s="245">
        <v>0.39340619740650906</v>
      </c>
      <c r="K42" s="258">
        <v>27.971180635602792</v>
      </c>
    </row>
    <row r="43" spans="1:11" ht="16.5" x14ac:dyDescent="0.25">
      <c r="A43" s="237" t="s">
        <v>116</v>
      </c>
      <c r="B43" s="238" t="s">
        <v>411</v>
      </c>
      <c r="C43" s="239" t="s">
        <v>68</v>
      </c>
      <c r="D43" s="240">
        <v>0.85384615384615392</v>
      </c>
      <c r="E43" s="241">
        <v>1172</v>
      </c>
      <c r="F43" s="242" t="s">
        <v>120</v>
      </c>
      <c r="G43" s="246" t="s">
        <v>247</v>
      </c>
      <c r="H43" s="243">
        <v>1</v>
      </c>
      <c r="I43" s="244">
        <v>1216.241</v>
      </c>
      <c r="J43" s="245">
        <v>4.8510122582613153</v>
      </c>
      <c r="K43" s="258">
        <v>50.236754064367176</v>
      </c>
    </row>
    <row r="44" spans="1:11" ht="16.5" x14ac:dyDescent="0.25">
      <c r="A44" s="237" t="s">
        <v>116</v>
      </c>
      <c r="B44" s="238" t="s">
        <v>417</v>
      </c>
      <c r="C44" s="239" t="s">
        <v>69</v>
      </c>
      <c r="D44" s="240">
        <v>0.75423566970637412</v>
      </c>
      <c r="E44" s="241">
        <v>325</v>
      </c>
      <c r="F44" s="242" t="s">
        <v>119</v>
      </c>
      <c r="G44" s="246" t="s">
        <v>219</v>
      </c>
      <c r="H44" s="243">
        <v>11</v>
      </c>
      <c r="I44" s="244">
        <v>1717.943</v>
      </c>
      <c r="J44" s="245">
        <v>0.17462744689433818</v>
      </c>
      <c r="K44" s="258">
        <v>26.601581076904182</v>
      </c>
    </row>
    <row r="45" spans="1:11" ht="16.5" x14ac:dyDescent="0.25">
      <c r="A45" s="237" t="s">
        <v>116</v>
      </c>
      <c r="B45" s="238" t="s">
        <v>421</v>
      </c>
      <c r="C45" s="239" t="s">
        <v>66</v>
      </c>
      <c r="D45" s="240">
        <v>0.81113338776552757</v>
      </c>
      <c r="E45" s="241">
        <v>3892</v>
      </c>
      <c r="F45" s="242" t="s">
        <v>121</v>
      </c>
      <c r="G45" s="246" t="s">
        <v>266</v>
      </c>
      <c r="H45" s="243">
        <v>4</v>
      </c>
      <c r="I45" s="244">
        <v>2802.6770000000001</v>
      </c>
      <c r="J45" s="245">
        <v>0</v>
      </c>
      <c r="K45" s="258">
        <v>28.008935742506182</v>
      </c>
    </row>
    <row r="46" spans="1:11" ht="16.5" x14ac:dyDescent="0.25">
      <c r="A46" s="237" t="s">
        <v>116</v>
      </c>
      <c r="B46" s="238" t="s">
        <v>425</v>
      </c>
      <c r="C46" s="239" t="s">
        <v>69</v>
      </c>
      <c r="D46" s="240">
        <v>0.75492280333875972</v>
      </c>
      <c r="E46" s="241">
        <v>9509</v>
      </c>
      <c r="F46" s="242" t="s">
        <v>121</v>
      </c>
      <c r="G46" s="246" t="s">
        <v>252</v>
      </c>
      <c r="H46" s="243">
        <v>2</v>
      </c>
      <c r="I46" s="244">
        <v>2528.9630000000002</v>
      </c>
      <c r="J46" s="245">
        <v>3.9541899189509691E-2</v>
      </c>
      <c r="K46" s="258">
        <v>23.646055715326796</v>
      </c>
    </row>
    <row r="47" spans="1:11" ht="16.5" x14ac:dyDescent="0.25">
      <c r="A47" s="237" t="s">
        <v>116</v>
      </c>
      <c r="B47" s="238" t="s">
        <v>428</v>
      </c>
      <c r="C47" s="239" t="s">
        <v>69</v>
      </c>
      <c r="D47" s="240">
        <v>0.7780071754707415</v>
      </c>
      <c r="E47" s="241">
        <v>3715</v>
      </c>
      <c r="F47" s="242" t="s">
        <v>120</v>
      </c>
      <c r="G47" s="246" t="s">
        <v>227</v>
      </c>
      <c r="H47" s="243">
        <v>14</v>
      </c>
      <c r="I47" s="244">
        <v>2755.4959999999996</v>
      </c>
      <c r="J47" s="245">
        <v>0.43549328324192821</v>
      </c>
      <c r="K47" s="258">
        <v>58.682719916849827</v>
      </c>
    </row>
    <row r="48" spans="1:11" ht="16.5" x14ac:dyDescent="0.25">
      <c r="A48" s="237" t="s">
        <v>116</v>
      </c>
      <c r="B48" s="238" t="s">
        <v>430</v>
      </c>
      <c r="C48" s="239" t="s">
        <v>66</v>
      </c>
      <c r="D48" s="240">
        <v>0.80066888245583545</v>
      </c>
      <c r="E48" s="241">
        <v>1003</v>
      </c>
      <c r="F48" s="242" t="s">
        <v>121</v>
      </c>
      <c r="G48" s="246" t="s">
        <v>276</v>
      </c>
      <c r="H48" s="243">
        <v>9</v>
      </c>
      <c r="I48" s="244">
        <v>2648.16</v>
      </c>
      <c r="J48" s="245">
        <v>0.15104827502869919</v>
      </c>
      <c r="K48" s="258">
        <v>42.369041145550121</v>
      </c>
    </row>
    <row r="49" spans="1:11" ht="16.5" x14ac:dyDescent="0.25">
      <c r="A49" s="237" t="s">
        <v>116</v>
      </c>
      <c r="B49" s="238" t="s">
        <v>434</v>
      </c>
      <c r="C49" s="239" t="s">
        <v>69</v>
      </c>
      <c r="D49" s="240">
        <v>0.76184416692941537</v>
      </c>
      <c r="E49" s="241">
        <v>6293</v>
      </c>
      <c r="F49" s="242" t="s">
        <v>121</v>
      </c>
      <c r="G49" s="246" t="s">
        <v>272</v>
      </c>
      <c r="H49" s="243">
        <v>5</v>
      </c>
      <c r="I49" s="244">
        <v>678.72199999999998</v>
      </c>
      <c r="J49" s="245">
        <v>0</v>
      </c>
      <c r="K49" s="258">
        <v>34.623896087057737</v>
      </c>
    </row>
    <row r="50" spans="1:11" ht="16.5" x14ac:dyDescent="0.25">
      <c r="A50" s="237" t="s">
        <v>116</v>
      </c>
      <c r="B50" s="238" t="s">
        <v>435</v>
      </c>
      <c r="C50" s="239" t="s">
        <v>69</v>
      </c>
      <c r="D50" s="240">
        <v>0.76649999999999996</v>
      </c>
      <c r="E50" s="241">
        <v>3718</v>
      </c>
      <c r="F50" s="242" t="s">
        <v>121</v>
      </c>
      <c r="G50" s="246" t="s">
        <v>256</v>
      </c>
      <c r="H50" s="243">
        <v>3</v>
      </c>
      <c r="I50" s="244">
        <v>2905.0720000000001</v>
      </c>
      <c r="J50" s="245">
        <v>6.8845109518800227E-2</v>
      </c>
      <c r="K50" s="258">
        <v>72.356210104259034</v>
      </c>
    </row>
    <row r="51" spans="1:11" ht="16.5" x14ac:dyDescent="0.25">
      <c r="A51" s="237" t="s">
        <v>116</v>
      </c>
      <c r="B51" s="238" t="s">
        <v>437</v>
      </c>
      <c r="C51" s="239" t="s">
        <v>69</v>
      </c>
      <c r="D51" s="240">
        <v>0.72872052846233981</v>
      </c>
      <c r="E51" s="241">
        <v>5377</v>
      </c>
      <c r="F51" s="242" t="s">
        <v>121</v>
      </c>
      <c r="G51" s="246" t="s">
        <v>264</v>
      </c>
      <c r="H51" s="243">
        <v>3</v>
      </c>
      <c r="I51" s="244">
        <v>2803.299</v>
      </c>
      <c r="J51" s="245">
        <v>3.5672256152483199E-2</v>
      </c>
      <c r="K51" s="258">
        <v>35.10150005404347</v>
      </c>
    </row>
    <row r="52" spans="1:11" ht="16.5" x14ac:dyDescent="0.25">
      <c r="A52" s="237" t="s">
        <v>116</v>
      </c>
      <c r="B52" s="238" t="s">
        <v>441</v>
      </c>
      <c r="C52" s="239" t="s">
        <v>68</v>
      </c>
      <c r="D52" s="240">
        <v>0.8684615384615384</v>
      </c>
      <c r="E52" s="241">
        <v>193</v>
      </c>
      <c r="F52" s="242" t="s">
        <v>120</v>
      </c>
      <c r="G52" s="246" t="s">
        <v>240</v>
      </c>
      <c r="H52" s="243">
        <v>1</v>
      </c>
      <c r="I52" s="244">
        <v>2467.9630000000002</v>
      </c>
      <c r="J52" s="245">
        <v>4.0519246034077493E-2</v>
      </c>
      <c r="K52" s="258">
        <v>22.407143056844852</v>
      </c>
    </row>
    <row r="53" spans="1:11" ht="16.5" x14ac:dyDescent="0.25">
      <c r="A53" s="237" t="s">
        <v>116</v>
      </c>
      <c r="B53" s="238" t="s">
        <v>443</v>
      </c>
      <c r="C53" s="239" t="s">
        <v>69</v>
      </c>
      <c r="D53" s="240">
        <v>0.71664184768573314</v>
      </c>
      <c r="E53" s="241">
        <v>9041</v>
      </c>
      <c r="F53" s="242" t="s">
        <v>121</v>
      </c>
      <c r="G53" s="246" t="s">
        <v>250</v>
      </c>
      <c r="H53" s="243">
        <v>11</v>
      </c>
      <c r="I53" s="244">
        <v>2432.9840000000004</v>
      </c>
      <c r="J53" s="245">
        <v>4.1101791051646859E-2</v>
      </c>
      <c r="K53" s="258">
        <v>35.347540304416299</v>
      </c>
    </row>
    <row r="54" spans="1:11" ht="16.5" x14ac:dyDescent="0.25">
      <c r="A54" s="237" t="s">
        <v>116</v>
      </c>
      <c r="B54" s="238" t="s">
        <v>444</v>
      </c>
      <c r="C54" s="239" t="s">
        <v>69</v>
      </c>
      <c r="D54" s="240">
        <v>0.72599999999999998</v>
      </c>
      <c r="E54" s="241">
        <v>5260</v>
      </c>
      <c r="F54" s="242" t="s">
        <v>121</v>
      </c>
      <c r="G54" s="246" t="s">
        <v>254</v>
      </c>
      <c r="H54" s="243">
        <v>1</v>
      </c>
      <c r="I54" s="244">
        <v>2702.6210000000001</v>
      </c>
      <c r="J54" s="245">
        <v>7.4002237087627154E-2</v>
      </c>
      <c r="K54" s="258">
        <v>29.674897072138489</v>
      </c>
    </row>
    <row r="55" spans="1:11" ht="16.5" x14ac:dyDescent="0.25">
      <c r="A55" s="237" t="s">
        <v>116</v>
      </c>
      <c r="B55" s="238" t="s">
        <v>446</v>
      </c>
      <c r="C55" s="239" t="s">
        <v>69</v>
      </c>
      <c r="D55" s="240">
        <v>0.77900000000000003</v>
      </c>
      <c r="E55" s="241">
        <v>5929</v>
      </c>
      <c r="F55" s="242" t="s">
        <v>119</v>
      </c>
      <c r="G55" s="246" t="s">
        <v>210</v>
      </c>
      <c r="H55" s="243">
        <v>1</v>
      </c>
      <c r="I55" s="244">
        <v>2918.4160000000002</v>
      </c>
      <c r="J55" s="245">
        <v>1.2335458687178249</v>
      </c>
      <c r="K55" s="258">
        <v>35.087526932418129</v>
      </c>
    </row>
    <row r="56" spans="1:11" ht="16.5" x14ac:dyDescent="0.25">
      <c r="A56" s="237" t="s">
        <v>116</v>
      </c>
      <c r="B56" s="238" t="s">
        <v>448</v>
      </c>
      <c r="C56" s="239" t="s">
        <v>68</v>
      </c>
      <c r="D56" s="240">
        <v>0.88195942247836268</v>
      </c>
      <c r="E56" s="241">
        <v>3928</v>
      </c>
      <c r="F56" s="242" t="s">
        <v>120</v>
      </c>
      <c r="G56" s="246" t="s">
        <v>239</v>
      </c>
      <c r="H56" s="243">
        <v>2</v>
      </c>
      <c r="I56" s="244">
        <v>2395.8130000000001</v>
      </c>
      <c r="J56" s="245">
        <v>4.1739484675974291E-2</v>
      </c>
      <c r="K56" s="258">
        <v>23.916724719333271</v>
      </c>
    </row>
    <row r="57" spans="1:11" ht="16.5" x14ac:dyDescent="0.25">
      <c r="A57" s="237" t="s">
        <v>116</v>
      </c>
      <c r="B57" s="238" t="s">
        <v>550</v>
      </c>
      <c r="C57" s="239" t="s">
        <v>69</v>
      </c>
      <c r="D57" s="240">
        <v>0.70850000000000002</v>
      </c>
      <c r="E57" s="241">
        <v>6342</v>
      </c>
      <c r="F57" s="242" t="s">
        <v>121</v>
      </c>
      <c r="G57" s="246" t="s">
        <v>255</v>
      </c>
      <c r="H57" s="243">
        <v>1</v>
      </c>
      <c r="I57" s="244">
        <v>2591.2510000000002</v>
      </c>
      <c r="J57" s="245">
        <v>0</v>
      </c>
      <c r="K57" s="258">
        <v>68.036635586440681</v>
      </c>
    </row>
    <row r="58" spans="1:11" ht="16.5" x14ac:dyDescent="0.25">
      <c r="A58" s="237" t="s">
        <v>116</v>
      </c>
      <c r="B58" s="238" t="s">
        <v>458</v>
      </c>
      <c r="C58" s="239" t="s">
        <v>69</v>
      </c>
      <c r="D58" s="240">
        <v>0.76</v>
      </c>
      <c r="E58" s="241">
        <v>7658</v>
      </c>
      <c r="F58" s="242" t="s">
        <v>121</v>
      </c>
      <c r="G58" s="246" t="s">
        <v>269</v>
      </c>
      <c r="H58" s="243">
        <v>1</v>
      </c>
      <c r="I58" s="244">
        <v>3839.5259999999998</v>
      </c>
      <c r="J58" s="245">
        <v>0.23440393423563222</v>
      </c>
      <c r="K58" s="258">
        <v>23.36225877881801</v>
      </c>
    </row>
    <row r="59" spans="1:11" ht="16.5" x14ac:dyDescent="0.25">
      <c r="A59" s="237" t="s">
        <v>116</v>
      </c>
      <c r="B59" s="238" t="s">
        <v>459</v>
      </c>
      <c r="C59" s="239" t="s">
        <v>69</v>
      </c>
      <c r="D59" s="240">
        <v>0.76178473603827446</v>
      </c>
      <c r="E59" s="241">
        <v>8965</v>
      </c>
      <c r="F59" s="242" t="s">
        <v>121</v>
      </c>
      <c r="G59" s="246" t="s">
        <v>275</v>
      </c>
      <c r="H59" s="243">
        <v>5</v>
      </c>
      <c r="I59" s="244">
        <v>2729.6180000000004</v>
      </c>
      <c r="J59" s="245">
        <v>7.3270325737887124E-2</v>
      </c>
      <c r="K59" s="258">
        <v>45.537507446096846</v>
      </c>
    </row>
    <row r="60" spans="1:11" ht="16.5" x14ac:dyDescent="0.25">
      <c r="A60" s="237" t="s">
        <v>116</v>
      </c>
      <c r="B60" s="238" t="s">
        <v>469</v>
      </c>
      <c r="C60" s="239" t="s">
        <v>69</v>
      </c>
      <c r="D60" s="240">
        <v>0.71945562595126289</v>
      </c>
      <c r="E60" s="241">
        <v>1710</v>
      </c>
      <c r="F60" s="242" t="s">
        <v>121</v>
      </c>
      <c r="G60" s="246" t="s">
        <v>273</v>
      </c>
      <c r="H60" s="243">
        <v>2</v>
      </c>
      <c r="I60" s="244">
        <v>2841.3980000000001</v>
      </c>
      <c r="J60" s="245">
        <v>0.42232731915768223</v>
      </c>
      <c r="K60" s="258">
        <v>36.707282823455216</v>
      </c>
    </row>
    <row r="61" spans="1:11" ht="16.5" x14ac:dyDescent="0.25">
      <c r="A61" s="237" t="s">
        <v>116</v>
      </c>
      <c r="B61" s="238" t="s">
        <v>471</v>
      </c>
      <c r="C61" s="239" t="s">
        <v>69</v>
      </c>
      <c r="D61" s="240">
        <v>0.75874585251062254</v>
      </c>
      <c r="E61" s="241">
        <v>2151</v>
      </c>
      <c r="F61" s="242" t="s">
        <v>121</v>
      </c>
      <c r="G61" s="246" t="s">
        <v>264</v>
      </c>
      <c r="H61" s="243">
        <v>3</v>
      </c>
      <c r="I61" s="244">
        <v>2791.2370000000001</v>
      </c>
      <c r="J61" s="245">
        <v>3.5826409581128364E-2</v>
      </c>
      <c r="K61" s="258">
        <v>35.145707799086928</v>
      </c>
    </row>
    <row r="62" spans="1:11" ht="16.5" x14ac:dyDescent="0.25">
      <c r="A62" s="237" t="s">
        <v>116</v>
      </c>
      <c r="B62" s="238" t="s">
        <v>475</v>
      </c>
      <c r="C62" s="239" t="s">
        <v>69</v>
      </c>
      <c r="D62" s="240">
        <v>0.70125000000000004</v>
      </c>
      <c r="E62" s="241">
        <v>7229</v>
      </c>
      <c r="F62" s="242" t="s">
        <v>121</v>
      </c>
      <c r="G62" s="246" t="s">
        <v>268</v>
      </c>
      <c r="H62" s="243">
        <v>1</v>
      </c>
      <c r="I62" s="244">
        <v>2845.1179999999999</v>
      </c>
      <c r="J62" s="245">
        <v>0</v>
      </c>
      <c r="K62" s="258">
        <v>44.778459100817614</v>
      </c>
    </row>
    <row r="63" spans="1:11" ht="16.5" x14ac:dyDescent="0.25">
      <c r="A63" s="237" t="s">
        <v>116</v>
      </c>
      <c r="B63" s="238" t="s">
        <v>479</v>
      </c>
      <c r="C63" s="239" t="s">
        <v>69</v>
      </c>
      <c r="D63" s="240">
        <v>0.66597519557016149</v>
      </c>
      <c r="E63" s="241">
        <v>2350</v>
      </c>
      <c r="F63" s="242" t="s">
        <v>121</v>
      </c>
      <c r="G63" s="246" t="s">
        <v>261</v>
      </c>
      <c r="H63" s="243">
        <v>3</v>
      </c>
      <c r="I63" s="244">
        <v>2571.4359999999997</v>
      </c>
      <c r="J63" s="245">
        <v>1.5166622851978429</v>
      </c>
      <c r="K63" s="258">
        <v>22.399935289075835</v>
      </c>
    </row>
    <row r="64" spans="1:11" ht="16.5" x14ac:dyDescent="0.25">
      <c r="A64" s="237" t="s">
        <v>116</v>
      </c>
      <c r="B64" s="238" t="s">
        <v>495</v>
      </c>
      <c r="C64" s="239" t="s">
        <v>69</v>
      </c>
      <c r="D64" s="240">
        <v>0.75129823403250573</v>
      </c>
      <c r="E64" s="241">
        <v>7880</v>
      </c>
      <c r="F64" s="242" t="s">
        <v>121</v>
      </c>
      <c r="G64" s="246" t="s">
        <v>271</v>
      </c>
      <c r="H64" s="243">
        <v>2</v>
      </c>
      <c r="I64" s="244">
        <v>2541.1</v>
      </c>
      <c r="J64" s="245">
        <v>0</v>
      </c>
      <c r="K64" s="258">
        <v>32.112077446775018</v>
      </c>
    </row>
    <row r="65" spans="1:11" ht="16.5" x14ac:dyDescent="0.25">
      <c r="A65" s="237" t="s">
        <v>116</v>
      </c>
      <c r="B65" s="238" t="s">
        <v>501</v>
      </c>
      <c r="C65" s="239" t="s">
        <v>69</v>
      </c>
      <c r="D65" s="240">
        <v>0.75075797379229259</v>
      </c>
      <c r="E65" s="241">
        <v>6408</v>
      </c>
      <c r="F65" s="242" t="s">
        <v>121</v>
      </c>
      <c r="G65" s="246" t="s">
        <v>271</v>
      </c>
      <c r="H65" s="243">
        <v>3</v>
      </c>
      <c r="I65" s="244">
        <v>2478.7629999999999</v>
      </c>
      <c r="J65" s="245">
        <v>4.0342703195101755E-2</v>
      </c>
      <c r="K65" s="258">
        <v>22.06745864772066</v>
      </c>
    </row>
    <row r="66" spans="1:11" ht="16.5" x14ac:dyDescent="0.25">
      <c r="A66" s="237" t="s">
        <v>116</v>
      </c>
      <c r="B66" s="238" t="s">
        <v>509</v>
      </c>
      <c r="C66" s="239" t="s">
        <v>69</v>
      </c>
      <c r="D66" s="240">
        <v>0.76889247571135955</v>
      </c>
      <c r="E66" s="241">
        <v>4078</v>
      </c>
      <c r="F66" s="242" t="s">
        <v>119</v>
      </c>
      <c r="G66" s="246" t="s">
        <v>220</v>
      </c>
      <c r="H66" s="243">
        <v>2</v>
      </c>
      <c r="I66" s="244">
        <v>2851.3249999999998</v>
      </c>
      <c r="J66" s="245">
        <v>0</v>
      </c>
      <c r="K66" s="258">
        <v>29.03913093035694</v>
      </c>
    </row>
    <row r="67" spans="1:11" ht="16.5" x14ac:dyDescent="0.25">
      <c r="A67" s="237" t="s">
        <v>116</v>
      </c>
      <c r="B67" s="238" t="s">
        <v>511</v>
      </c>
      <c r="C67" s="239" t="s">
        <v>69</v>
      </c>
      <c r="D67" s="240">
        <v>0.6590625</v>
      </c>
      <c r="E67" s="241">
        <v>1526</v>
      </c>
      <c r="F67" s="242" t="s">
        <v>117</v>
      </c>
      <c r="G67" s="246" t="s">
        <v>202</v>
      </c>
      <c r="H67" s="243">
        <v>1</v>
      </c>
      <c r="I67" s="244">
        <v>2170.9119999999998</v>
      </c>
      <c r="J67" s="245">
        <v>0.23031794932268099</v>
      </c>
      <c r="K67" s="258">
        <v>55.552689376630653</v>
      </c>
    </row>
    <row r="68" spans="1:11" ht="16.5" x14ac:dyDescent="0.25">
      <c r="A68" s="237" t="s">
        <v>116</v>
      </c>
      <c r="B68" s="238" t="s">
        <v>515</v>
      </c>
      <c r="C68" s="239" t="s">
        <v>69</v>
      </c>
      <c r="D68" s="240">
        <v>0.79075768860031448</v>
      </c>
      <c r="E68" s="241">
        <v>7607</v>
      </c>
      <c r="F68" s="242" t="s">
        <v>117</v>
      </c>
      <c r="G68" s="246" t="s">
        <v>197</v>
      </c>
      <c r="H68" s="243">
        <v>9</v>
      </c>
      <c r="I68" s="244">
        <v>2133.8880000000004</v>
      </c>
      <c r="J68" s="245">
        <v>0.32803970967548429</v>
      </c>
      <c r="K68" s="258">
        <v>42.410848179473327</v>
      </c>
    </row>
    <row r="69" spans="1:11" ht="16.5" x14ac:dyDescent="0.25">
      <c r="A69" s="237" t="s">
        <v>116</v>
      </c>
      <c r="B69" s="238" t="s">
        <v>519</v>
      </c>
      <c r="C69" s="239" t="s">
        <v>69</v>
      </c>
      <c r="D69" s="240">
        <v>0.73598018245006469</v>
      </c>
      <c r="E69" s="241">
        <v>4914</v>
      </c>
      <c r="F69" s="242" t="s">
        <v>119</v>
      </c>
      <c r="G69" s="246" t="s">
        <v>219</v>
      </c>
      <c r="H69" s="243">
        <v>11</v>
      </c>
      <c r="I69" s="244">
        <v>2181.4859999999999</v>
      </c>
      <c r="J69" s="245">
        <v>9.1680625041829292E-2</v>
      </c>
      <c r="K69" s="258">
        <v>29.979564388678178</v>
      </c>
    </row>
    <row r="70" spans="1:11" ht="16.5" x14ac:dyDescent="0.25">
      <c r="A70" s="237" t="s">
        <v>116</v>
      </c>
      <c r="B70" s="238" t="s">
        <v>523</v>
      </c>
      <c r="C70" s="239" t="s">
        <v>69</v>
      </c>
      <c r="D70" s="240">
        <v>0.76900000000000002</v>
      </c>
      <c r="E70" s="241">
        <v>4677</v>
      </c>
      <c r="F70" s="242" t="s">
        <v>119</v>
      </c>
      <c r="G70" s="246" t="s">
        <v>213</v>
      </c>
      <c r="H70" s="243">
        <v>1</v>
      </c>
      <c r="I70" s="244">
        <v>3118.279</v>
      </c>
      <c r="J70" s="245">
        <v>0</v>
      </c>
      <c r="K70" s="258">
        <v>29.375177782360076</v>
      </c>
    </row>
    <row r="71" spans="1:11" ht="16.5" x14ac:dyDescent="0.25">
      <c r="A71" s="237" t="s">
        <v>116</v>
      </c>
      <c r="B71" s="238" t="s">
        <v>527</v>
      </c>
      <c r="C71" s="239" t="s">
        <v>69</v>
      </c>
      <c r="D71" s="240">
        <v>0.66846153846153844</v>
      </c>
      <c r="E71" s="241">
        <v>2985</v>
      </c>
      <c r="F71" s="242" t="s">
        <v>119</v>
      </c>
      <c r="G71" s="246" t="s">
        <v>219</v>
      </c>
      <c r="H71" s="243">
        <v>1</v>
      </c>
      <c r="I71" s="244">
        <v>2517.672</v>
      </c>
      <c r="J71" s="245">
        <v>3.9719232687975239E-2</v>
      </c>
      <c r="K71" s="258">
        <v>39.560355757223341</v>
      </c>
    </row>
    <row r="72" spans="1:11" ht="16.5" x14ac:dyDescent="0.25">
      <c r="A72" s="237" t="s">
        <v>116</v>
      </c>
      <c r="B72" s="238" t="s">
        <v>535</v>
      </c>
      <c r="C72" s="239" t="s">
        <v>69</v>
      </c>
      <c r="D72" s="240">
        <v>0.77049848957341105</v>
      </c>
      <c r="E72" s="241">
        <v>8959</v>
      </c>
      <c r="F72" s="242" t="s">
        <v>121</v>
      </c>
      <c r="G72" s="246" t="s">
        <v>275</v>
      </c>
      <c r="H72" s="243">
        <v>6</v>
      </c>
      <c r="I72" s="244">
        <v>2617.0720000000001</v>
      </c>
      <c r="J72" s="245">
        <v>0.22926384906490918</v>
      </c>
      <c r="K72" s="258">
        <v>50.246993586725928</v>
      </c>
    </row>
    <row r="73" spans="1:11" ht="16.5" x14ac:dyDescent="0.25">
      <c r="A73" s="237" t="s">
        <v>116</v>
      </c>
      <c r="B73" s="238" t="s">
        <v>539</v>
      </c>
      <c r="C73" s="239" t="s">
        <v>66</v>
      </c>
      <c r="D73" s="240">
        <v>0.81100000000000005</v>
      </c>
      <c r="E73" s="241">
        <v>9125</v>
      </c>
      <c r="F73" s="242" t="s">
        <v>121</v>
      </c>
      <c r="G73" s="246" t="s">
        <v>253</v>
      </c>
      <c r="H73" s="243">
        <v>1</v>
      </c>
      <c r="I73" s="244">
        <v>2609.2249999999999</v>
      </c>
      <c r="J73" s="245">
        <v>3.8325556439172549E-2</v>
      </c>
      <c r="K73" s="258">
        <v>38.248905326294206</v>
      </c>
    </row>
  </sheetData>
  <mergeCells count="1">
    <mergeCell ref="A2:K2"/>
  </mergeCells>
  <phoneticPr fontId="2" type="noConversion"/>
  <conditionalFormatting sqref="C14:D73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2024-08-30T02:30:09Z</dcterms:modified>
</cp:coreProperties>
</file>