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4275F117-65E3-4160-B571-3A77EC8996B7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운전자별!$A$1:$R$116</definedName>
    <definedName name="_xlnm.Print_Area" localSheetId="1">종합!$A$1:$L$135</definedName>
    <definedName name="_xlnm.Print_Area" localSheetId="3">차량별!$A$1:$T$50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5" i="7"/>
  <c r="A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B122" i="12"/>
  <c r="B123" i="12"/>
  <c r="B124" i="12"/>
  <c r="B125" i="12"/>
  <c r="B126" i="12"/>
  <c r="B127" i="12"/>
  <c r="R108" i="7"/>
  <c r="Q108" i="7"/>
  <c r="P108" i="7"/>
  <c r="O108" i="7"/>
  <c r="N108" i="7"/>
  <c r="M108" i="7"/>
  <c r="K108" i="7"/>
  <c r="J108" i="7"/>
  <c r="I108" i="7"/>
  <c r="L108" i="7" s="1"/>
  <c r="H108" i="7"/>
  <c r="G108" i="7"/>
  <c r="F108" i="7"/>
  <c r="E108" i="7"/>
  <c r="D108" i="7"/>
  <c r="C108" i="7"/>
  <c r="A108" i="7"/>
  <c r="R107" i="7"/>
  <c r="Q107" i="7"/>
  <c r="P107" i="7"/>
  <c r="O107" i="7"/>
  <c r="N107" i="7"/>
  <c r="M107" i="7"/>
  <c r="K107" i="7"/>
  <c r="J107" i="7"/>
  <c r="I107" i="7"/>
  <c r="L107" i="7" s="1"/>
  <c r="H107" i="7"/>
  <c r="G107" i="7"/>
  <c r="F107" i="7"/>
  <c r="E107" i="7"/>
  <c r="D107" i="7"/>
  <c r="C107" i="7"/>
  <c r="A107" i="7"/>
  <c r="R106" i="7"/>
  <c r="Q106" i="7"/>
  <c r="P106" i="7"/>
  <c r="O106" i="7"/>
  <c r="N106" i="7"/>
  <c r="M106" i="7"/>
  <c r="K106" i="7"/>
  <c r="J106" i="7"/>
  <c r="I106" i="7"/>
  <c r="L106" i="7" s="1"/>
  <c r="H106" i="7"/>
  <c r="G106" i="7"/>
  <c r="F106" i="7"/>
  <c r="E106" i="7"/>
  <c r="D106" i="7"/>
  <c r="C106" i="7"/>
  <c r="A106" i="7"/>
  <c r="T50" i="60"/>
  <c r="S50" i="60"/>
  <c r="R50" i="60"/>
  <c r="Q50" i="60"/>
  <c r="P50" i="60"/>
  <c r="O50" i="60"/>
  <c r="N50" i="60"/>
  <c r="M50" i="60"/>
  <c r="L50" i="60"/>
  <c r="K50" i="60"/>
  <c r="J50" i="60"/>
  <c r="I50" i="60"/>
  <c r="H50" i="60"/>
  <c r="G50" i="60"/>
  <c r="E50" i="60"/>
  <c r="D50" i="60"/>
  <c r="C50" i="60"/>
  <c r="B50" i="60"/>
  <c r="A50" i="60"/>
  <c r="T49" i="60"/>
  <c r="S49" i="60"/>
  <c r="R49" i="60"/>
  <c r="Q49" i="60"/>
  <c r="P49" i="60"/>
  <c r="O49" i="60"/>
  <c r="N49" i="60"/>
  <c r="M49" i="60"/>
  <c r="L49" i="60"/>
  <c r="K49" i="60"/>
  <c r="J49" i="60"/>
  <c r="I49" i="60"/>
  <c r="H49" i="60"/>
  <c r="G49" i="60"/>
  <c r="E49" i="60"/>
  <c r="D49" i="60"/>
  <c r="C49" i="60"/>
  <c r="B49" i="60"/>
  <c r="A49" i="60"/>
  <c r="T48" i="60"/>
  <c r="S48" i="60"/>
  <c r="R48" i="60"/>
  <c r="Q48" i="60"/>
  <c r="P48" i="60"/>
  <c r="O48" i="60"/>
  <c r="N48" i="60"/>
  <c r="M48" i="60"/>
  <c r="L48" i="60"/>
  <c r="K48" i="60"/>
  <c r="J48" i="60"/>
  <c r="I48" i="60"/>
  <c r="H48" i="60"/>
  <c r="G48" i="60"/>
  <c r="F48" i="60" s="1"/>
  <c r="E48" i="60"/>
  <c r="D48" i="60"/>
  <c r="C48" i="60"/>
  <c r="B48" i="60"/>
  <c r="A48" i="60"/>
  <c r="T47" i="60"/>
  <c r="S47" i="60"/>
  <c r="R47" i="60"/>
  <c r="Q47" i="60"/>
  <c r="P47" i="60"/>
  <c r="O47" i="60"/>
  <c r="N47" i="60"/>
  <c r="M47" i="60"/>
  <c r="L47" i="60"/>
  <c r="K47" i="60"/>
  <c r="J47" i="60"/>
  <c r="I47" i="60"/>
  <c r="H47" i="60"/>
  <c r="G47" i="60"/>
  <c r="F47" i="60" s="1"/>
  <c r="E47" i="60"/>
  <c r="D47" i="60"/>
  <c r="C47" i="60"/>
  <c r="B47" i="60"/>
  <c r="A47" i="60"/>
  <c r="T46" i="60"/>
  <c r="S46" i="60"/>
  <c r="R46" i="60"/>
  <c r="Q46" i="60"/>
  <c r="P46" i="60"/>
  <c r="O46" i="60"/>
  <c r="N46" i="60"/>
  <c r="M46" i="60"/>
  <c r="L46" i="60"/>
  <c r="K46" i="60"/>
  <c r="J46" i="60"/>
  <c r="I46" i="60"/>
  <c r="H46" i="60"/>
  <c r="G46" i="60"/>
  <c r="E46" i="60"/>
  <c r="D46" i="60"/>
  <c r="C46" i="60"/>
  <c r="B46" i="60"/>
  <c r="A46" i="60"/>
  <c r="F46" i="60" l="1"/>
  <c r="F49" i="60"/>
  <c r="F50" i="60"/>
  <c r="I126" i="12"/>
  <c r="G123" i="12"/>
  <c r="F127" i="12"/>
  <c r="I124" i="12"/>
  <c r="I6" i="7"/>
  <c r="I7" i="7"/>
  <c r="I8" i="7"/>
  <c r="I9" i="7"/>
  <c r="I10" i="7"/>
  <c r="I11" i="7"/>
  <c r="I12" i="7"/>
  <c r="I13" i="7"/>
  <c r="I14" i="7"/>
  <c r="I15" i="7"/>
  <c r="I16" i="7"/>
  <c r="L16" i="7" s="1"/>
  <c r="I17" i="7"/>
  <c r="L17" i="7" s="1"/>
  <c r="I18" i="7"/>
  <c r="L18" i="7" s="1"/>
  <c r="I19" i="7"/>
  <c r="L19" i="7" s="1"/>
  <c r="I20" i="7"/>
  <c r="L20" i="7" s="1"/>
  <c r="I21" i="7"/>
  <c r="L21" i="7" s="1"/>
  <c r="I22" i="7"/>
  <c r="L22" i="7" s="1"/>
  <c r="I23" i="7"/>
  <c r="I24" i="7"/>
  <c r="I25" i="7"/>
  <c r="L25" i="7" s="1"/>
  <c r="I26" i="7"/>
  <c r="L26" i="7" s="1"/>
  <c r="I27" i="7"/>
  <c r="L27" i="7" s="1"/>
  <c r="I28" i="7"/>
  <c r="L28" i="7" s="1"/>
  <c r="I29" i="7"/>
  <c r="L29" i="7" s="1"/>
  <c r="I30" i="7"/>
  <c r="L30" i="7" s="1"/>
  <c r="I31" i="7"/>
  <c r="I32" i="7"/>
  <c r="I33" i="7"/>
  <c r="L33" i="7" s="1"/>
  <c r="I34" i="7"/>
  <c r="L34" i="7" s="1"/>
  <c r="I35" i="7"/>
  <c r="L35" i="7" s="1"/>
  <c r="I36" i="7"/>
  <c r="L36" i="7" s="1"/>
  <c r="I37" i="7"/>
  <c r="L37" i="7" s="1"/>
  <c r="I38" i="7"/>
  <c r="L38" i="7" s="1"/>
  <c r="I39" i="7"/>
  <c r="I40" i="7"/>
  <c r="L40" i="7" s="1"/>
  <c r="I41" i="7"/>
  <c r="L41" i="7" s="1"/>
  <c r="I42" i="7"/>
  <c r="L42" i="7" s="1"/>
  <c r="I43" i="7"/>
  <c r="L43" i="7" s="1"/>
  <c r="I44" i="7"/>
  <c r="L44" i="7" s="1"/>
  <c r="I45" i="7"/>
  <c r="L45" i="7" s="1"/>
  <c r="I46" i="7"/>
  <c r="L46" i="7" s="1"/>
  <c r="I47" i="7"/>
  <c r="I48" i="7"/>
  <c r="I49" i="7"/>
  <c r="I50" i="7"/>
  <c r="L50" i="7" s="1"/>
  <c r="I51" i="7"/>
  <c r="L51" i="7" s="1"/>
  <c r="I52" i="7"/>
  <c r="L52" i="7" s="1"/>
  <c r="I53" i="7"/>
  <c r="L53" i="7" s="1"/>
  <c r="I54" i="7"/>
  <c r="L54" i="7" s="1"/>
  <c r="I55" i="7"/>
  <c r="I56" i="7"/>
  <c r="I57" i="7"/>
  <c r="L57" i="7" s="1"/>
  <c r="I58" i="7"/>
  <c r="L58" i="7" s="1"/>
  <c r="I59" i="7"/>
  <c r="L59" i="7" s="1"/>
  <c r="I60" i="7"/>
  <c r="L60" i="7" s="1"/>
  <c r="I61" i="7"/>
  <c r="L61" i="7" s="1"/>
  <c r="I62" i="7"/>
  <c r="L62" i="7" s="1"/>
  <c r="I63" i="7"/>
  <c r="I64" i="7"/>
  <c r="L64" i="7" s="1"/>
  <c r="I65" i="7"/>
  <c r="L65" i="7" s="1"/>
  <c r="I66" i="7"/>
  <c r="L66" i="7" s="1"/>
  <c r="I67" i="7"/>
  <c r="L67" i="7" s="1"/>
  <c r="I68" i="7"/>
  <c r="L68" i="7" s="1"/>
  <c r="I69" i="7"/>
  <c r="L69" i="7" s="1"/>
  <c r="I70" i="7"/>
  <c r="L70" i="7" s="1"/>
  <c r="I71" i="7"/>
  <c r="I72" i="7"/>
  <c r="L72" i="7" s="1"/>
  <c r="I73" i="7"/>
  <c r="L73" i="7" s="1"/>
  <c r="I74" i="7"/>
  <c r="L74" i="7" s="1"/>
  <c r="I75" i="7"/>
  <c r="L75" i="7" s="1"/>
  <c r="I76" i="7"/>
  <c r="L76" i="7" s="1"/>
  <c r="I77" i="7"/>
  <c r="L77" i="7" s="1"/>
  <c r="I78" i="7"/>
  <c r="L78" i="7" s="1"/>
  <c r="I79" i="7"/>
  <c r="I80" i="7"/>
  <c r="I81" i="7"/>
  <c r="L81" i="7" s="1"/>
  <c r="I82" i="7"/>
  <c r="L82" i="7" s="1"/>
  <c r="I83" i="7"/>
  <c r="L83" i="7" s="1"/>
  <c r="I84" i="7"/>
  <c r="L84" i="7" s="1"/>
  <c r="I85" i="7"/>
  <c r="L85" i="7" s="1"/>
  <c r="I86" i="7"/>
  <c r="L86" i="7" s="1"/>
  <c r="I87" i="7"/>
  <c r="I88" i="7"/>
  <c r="L88" i="7" s="1"/>
  <c r="I89" i="7"/>
  <c r="L89" i="7" s="1"/>
  <c r="I90" i="7"/>
  <c r="L90" i="7" s="1"/>
  <c r="I91" i="7"/>
  <c r="L91" i="7" s="1"/>
  <c r="I92" i="7"/>
  <c r="L92" i="7" s="1"/>
  <c r="I93" i="7"/>
  <c r="L93" i="7" s="1"/>
  <c r="I94" i="7"/>
  <c r="L94" i="7" s="1"/>
  <c r="I95" i="7"/>
  <c r="I96" i="7"/>
  <c r="L96" i="7" s="1"/>
  <c r="I97" i="7"/>
  <c r="L97" i="7" s="1"/>
  <c r="I98" i="7"/>
  <c r="L98" i="7" s="1"/>
  <c r="I99" i="7"/>
  <c r="L99" i="7" s="1"/>
  <c r="I100" i="7"/>
  <c r="L100" i="7" s="1"/>
  <c r="I101" i="7"/>
  <c r="L101" i="7" s="1"/>
  <c r="I102" i="7"/>
  <c r="L102" i="7" s="1"/>
  <c r="I103" i="7"/>
  <c r="I104" i="7"/>
  <c r="I105" i="7"/>
  <c r="L105" i="7" s="1"/>
  <c r="L56" i="7"/>
  <c r="I5" i="7"/>
  <c r="A15" i="7"/>
  <c r="C15" i="7"/>
  <c r="D15" i="7"/>
  <c r="E15" i="7"/>
  <c r="F15" i="7"/>
  <c r="G15" i="7"/>
  <c r="H15" i="7"/>
  <c r="L15" i="7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L23" i="7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L24" i="7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L31" i="7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L32" i="7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L39" i="7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L47" i="7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L48" i="7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L49" i="7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L55" i="7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L63" i="7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L71" i="7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L79" i="7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L80" i="7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L87" i="7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J95" i="7"/>
  <c r="K95" i="7"/>
  <c r="L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L103" i="7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L104" i="7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J105" i="7"/>
  <c r="K105" i="7"/>
  <c r="M105" i="7"/>
  <c r="N105" i="7"/>
  <c r="O105" i="7"/>
  <c r="P105" i="7"/>
  <c r="Q105" i="7"/>
  <c r="R105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I122" i="12" l="1"/>
  <c r="J122" i="12"/>
  <c r="G122" i="12"/>
  <c r="E123" i="12"/>
  <c r="J123" i="12"/>
  <c r="H125" i="12"/>
  <c r="G124" i="12"/>
  <c r="D126" i="12"/>
  <c r="E124" i="12"/>
  <c r="J126" i="12"/>
  <c r="I125" i="12"/>
  <c r="G125" i="12"/>
  <c r="D124" i="12"/>
  <c r="E125" i="12"/>
  <c r="E122" i="12"/>
  <c r="I127" i="12"/>
  <c r="G126" i="12"/>
  <c r="E126" i="12"/>
  <c r="F123" i="12"/>
  <c r="J124" i="12"/>
  <c r="G127" i="12"/>
  <c r="D123" i="12"/>
  <c r="E127" i="12"/>
  <c r="F124" i="12"/>
  <c r="J125" i="12"/>
  <c r="H124" i="12"/>
  <c r="D125" i="12"/>
  <c r="H123" i="12"/>
  <c r="F125" i="12"/>
  <c r="J127" i="12"/>
  <c r="H127" i="12"/>
  <c r="D122" i="12"/>
  <c r="D127" i="12"/>
  <c r="H126" i="12"/>
  <c r="F126" i="12"/>
  <c r="F122" i="12"/>
  <c r="I123" i="12"/>
  <c r="F25" i="60"/>
  <c r="F38" i="60"/>
  <c r="F30" i="60"/>
  <c r="F22" i="60"/>
  <c r="F14" i="60"/>
  <c r="F33" i="60"/>
  <c r="F42" i="60"/>
  <c r="F34" i="60"/>
  <c r="F26" i="60"/>
  <c r="F18" i="60"/>
  <c r="F41" i="60"/>
  <c r="F24" i="60"/>
  <c r="F16" i="60"/>
  <c r="F45" i="60"/>
  <c r="F37" i="60"/>
  <c r="F29" i="60"/>
  <c r="F21" i="60"/>
  <c r="F13" i="60"/>
  <c r="F43" i="60"/>
  <c r="F35" i="60"/>
  <c r="F27" i="60"/>
  <c r="F19" i="60"/>
  <c r="F11" i="60"/>
  <c r="F40" i="60"/>
  <c r="F39" i="60"/>
  <c r="F15" i="60"/>
  <c r="F44" i="60"/>
  <c r="F36" i="60"/>
  <c r="F28" i="60"/>
  <c r="F20" i="60"/>
  <c r="F12" i="60"/>
  <c r="F32" i="60"/>
  <c r="F31" i="60"/>
  <c r="F23" i="60"/>
  <c r="F17" i="60"/>
  <c r="J49" i="12" a="1"/>
  <c r="J49" i="12" l="1"/>
  <c r="A7" i="7"/>
  <c r="C7" i="7"/>
  <c r="D7" i="7"/>
  <c r="E7" i="7"/>
  <c r="F7" i="7"/>
  <c r="G7" i="7"/>
  <c r="H7" i="7"/>
  <c r="L7" i="7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L8" i="7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L9" i="7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L10" i="7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L11" i="7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L12" i="7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L13" i="7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L14" i="7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F6" i="7"/>
  <c r="G6" i="7"/>
  <c r="H6" i="7"/>
  <c r="L6" i="7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L5" i="7"/>
  <c r="H5" i="7"/>
  <c r="G5" i="7"/>
  <c r="F5" i="7"/>
  <c r="E5" i="7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0" i="12" s="1"/>
  <c r="N24" i="12"/>
  <c r="K26" i="12"/>
  <c r="D26" i="12" l="1"/>
  <c r="I49" i="12" a="1"/>
  <c r="G49" i="12" a="1"/>
  <c r="E49" i="12" a="1"/>
  <c r="D49" i="12" a="1"/>
  <c r="N49" i="12" a="1"/>
  <c r="H49" i="12" a="1"/>
  <c r="F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<sst xmlns="http://schemas.openxmlformats.org/spreadsheetml/2006/main" count="3252" uniqueCount="658">
  <si>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</si>
  <si>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</si>
  <si>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</si>
  <si>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</si>
  <si>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</si>
  <si>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</si>
  <si>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</si>
  <si>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</si>
  <si>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</si>
  <si>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</si>
  <si>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</si>
  <si>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</si>
  <si>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</si>
  <si>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</si>
  <si>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</si>
  <si>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</si>
  <si>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</si>
  <si>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</si>
  <si>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</si>
  <si>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</si>
  <si>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</si>
  <si>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</si>
  <si>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</si>
  <si>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</si>
  <si>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</si>
  <si>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</si>
  <si>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</si>
  <si>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</si>
  <si>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</si>
  <si>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</si>
  <si>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</si>
  <si>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</si>
  <si>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</si>
  <si>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</si>
  <si>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</si>
  <si>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</si>
  <si>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</si>
  <si>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</si>
  <si>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</si>
  <si>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</si>
  <si>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</si>
  <si>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</si>
  <si>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</si>
  <si>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</si>
  <si>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</si>
  <si>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</si>
  <si>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</si>
  <si>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</si>
  <si>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</si>
  <si>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</si>
  <si>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</si>
  <si>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</si>
  <si>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</si>
  <si>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</si>
  <si>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</si>
  <si>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</si>
  <si>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</si>
  <si>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</si>
  <si>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</si>
  <si>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</si>
  <si>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</si>
  <si>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</si>
  <si>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</si>
  <si>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</si>
  <si>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</si>
  <si>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</si>
  <si>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</si>
  <si>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</si>
  <si>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</si>
  <si>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</si>
  <si>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</si>
  <si>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</si>
  <si>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</si>
  <si>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</si>
  <si>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</si>
  <si>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</si>
  <si>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</si>
  <si>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</si>
  <si>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</si>
  <si>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</si>
  <si>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</si>
  <si>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</si>
  <si>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</si>
  <si>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</si>
  <si>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</si>
  <si>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</si>
  <si>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</si>
  <si>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</si>
  <si>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</si>
  <si>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</si>
  <si>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</si>
  <si>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</si>
  <si>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</si>
  <si>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</si>
  <si>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</si>
  <si>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</si>
  <si>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</si>
  <si>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</si>
  <si>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</si>
  <si>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</si>
  <si>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</si>
  <si>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</si>
  <si>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</si>
  <si>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</si>
  <si>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</si>
  <si>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</si>
  <si>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</si>
  <si>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</si>
  <si>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</si>
  <si>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</si>
  <si>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</si>
  <si>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</si>
  <si>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</si>
  <si>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</si>
  <si>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</si>
  <si>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</si>
  <si>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</si>
  <si>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성원운수</t>
  </si>
  <si>
    <t>535</t>
  </si>
  <si>
    <t>536</t>
  </si>
  <si>
    <t>537</t>
  </si>
  <si>
    <t>538</t>
  </si>
  <si>
    <t>539</t>
  </si>
  <si>
    <t>순환54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</si>
  <si>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</si>
  <si>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</si>
  <si>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</si>
  <si>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</si>
  <si>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</si>
  <si>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</si>
  <si>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</si>
  <si>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</si>
  <si>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</si>
  <si>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</si>
  <si>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</si>
  <si>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</si>
  <si>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</si>
  <si>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</si>
  <si>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</si>
  <si>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</si>
  <si>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</si>
  <si>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</si>
  <si>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</si>
  <si>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</si>
  <si>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</si>
  <si>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</si>
  <si>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</si>
  <si>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</si>
  <si>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</si>
  <si>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</si>
  <si>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</si>
  <si>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</si>
  <si>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</si>
  <si>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</si>
  <si>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</si>
  <si>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</si>
  <si>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</si>
  <si>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</si>
  <si>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</si>
  <si>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</si>
  <si>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</si>
  <si>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</si>
  <si>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</si>
  <si>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</si>
  <si>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</si>
  <si>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</si>
  <si>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</si>
  <si>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</si>
  <si>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</si>
  <si>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</si>
  <si>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</si>
  <si>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</si>
  <si>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</si>
  <si>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</si>
  <si>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</si>
  <si>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</si>
  <si>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</si>
  <si>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</si>
  <si>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</si>
  <si>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</si>
  <si>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</si>
  <si>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</si>
  <si>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</si>
  <si>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</si>
  <si>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</si>
  <si>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</si>
  <si>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</si>
  <si>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</si>
  <si>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</si>
  <si>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</si>
  <si>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</si>
  <si>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</si>
  <si>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</si>
  <si>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</si>
  <si>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</si>
  <si>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HD</t>
  </si>
  <si>
    <t>WC</t>
  </si>
  <si>
    <t>성원운수</t>
    <phoneticPr fontId="2" type="noConversion"/>
  </si>
  <si>
    <t>71바5564</t>
  </si>
  <si>
    <t>535535</t>
  </si>
  <si>
    <t>71바6955</t>
  </si>
  <si>
    <t>71바6956</t>
  </si>
  <si>
    <t>WD</t>
  </si>
  <si>
    <t>71바6957</t>
  </si>
  <si>
    <t>71바6958</t>
  </si>
  <si>
    <t>성원운수535D1</t>
  </si>
  <si>
    <t>71바6959</t>
  </si>
  <si>
    <t>성원운수535F1</t>
  </si>
  <si>
    <t>71바6961</t>
  </si>
  <si>
    <t>71바6962</t>
  </si>
  <si>
    <t>71바6963</t>
  </si>
  <si>
    <t>71바6964</t>
  </si>
  <si>
    <t>71바6966</t>
  </si>
  <si>
    <t>71바6967</t>
  </si>
  <si>
    <t>성원운수535C1</t>
  </si>
  <si>
    <t>71바5551</t>
  </si>
  <si>
    <t>536536</t>
  </si>
  <si>
    <t>71바5555</t>
  </si>
  <si>
    <t>71바5556</t>
  </si>
  <si>
    <t>71바5557</t>
  </si>
  <si>
    <t>성원운수536C1</t>
  </si>
  <si>
    <t>71바5558</t>
  </si>
  <si>
    <t>71바5559</t>
  </si>
  <si>
    <t>성원운수536F1</t>
  </si>
  <si>
    <t>71바5560</t>
  </si>
  <si>
    <t>성원운수536D1</t>
  </si>
  <si>
    <t>71바5563</t>
  </si>
  <si>
    <t>71바5565</t>
  </si>
  <si>
    <t>성원운수536B1</t>
  </si>
  <si>
    <t>71바5566</t>
  </si>
  <si>
    <t>74사1183</t>
  </si>
  <si>
    <t>성원운수536D2</t>
  </si>
  <si>
    <t>71바6603</t>
  </si>
  <si>
    <t>저상</t>
  </si>
  <si>
    <t>EC</t>
  </si>
  <si>
    <t>537537</t>
  </si>
  <si>
    <t>71바6609</t>
  </si>
  <si>
    <t>71바6610</t>
  </si>
  <si>
    <t>하이</t>
  </si>
  <si>
    <t>HH</t>
  </si>
  <si>
    <t>성원운수537C1</t>
  </si>
  <si>
    <t>71바6613</t>
  </si>
  <si>
    <t>71바6614</t>
  </si>
  <si>
    <t>성원운수537D1</t>
  </si>
  <si>
    <t>71바6301</t>
  </si>
  <si>
    <t>71바6302</t>
  </si>
  <si>
    <t>71바6303</t>
  </si>
  <si>
    <t>71바6305</t>
  </si>
  <si>
    <t>71바6307</t>
  </si>
  <si>
    <t>71바6309</t>
  </si>
  <si>
    <t>71바6601</t>
  </si>
  <si>
    <t>71바6605</t>
  </si>
  <si>
    <t>71바6615</t>
  </si>
  <si>
    <t>71바6616</t>
  </si>
  <si>
    <t>72바1927</t>
  </si>
  <si>
    <t>강석수</t>
  </si>
  <si>
    <t>5192701</t>
  </si>
  <si>
    <t>강원식</t>
  </si>
  <si>
    <t>5199814</t>
  </si>
  <si>
    <t>고기영</t>
  </si>
  <si>
    <t>519934</t>
  </si>
  <si>
    <t>고재문</t>
  </si>
  <si>
    <t>5193431</t>
  </si>
  <si>
    <t>고준엽</t>
  </si>
  <si>
    <t>5192474</t>
  </si>
  <si>
    <t>공영식</t>
  </si>
  <si>
    <t>5196223</t>
  </si>
  <si>
    <t>구자엽</t>
  </si>
  <si>
    <t>5197553</t>
  </si>
  <si>
    <t>권혁기</t>
  </si>
  <si>
    <t>5195547</t>
  </si>
  <si>
    <t>김병길</t>
  </si>
  <si>
    <t>5191613</t>
  </si>
  <si>
    <t>김성식</t>
  </si>
  <si>
    <t>5196501</t>
  </si>
  <si>
    <t>김옥란</t>
  </si>
  <si>
    <t>5199682</t>
  </si>
  <si>
    <t>김익찬</t>
  </si>
  <si>
    <t>5193459</t>
  </si>
  <si>
    <t>김진구</t>
  </si>
  <si>
    <t>5199344</t>
  </si>
  <si>
    <t>김창국</t>
  </si>
  <si>
    <t>5194814</t>
  </si>
  <si>
    <t>김태화</t>
  </si>
  <si>
    <t>5196360</t>
  </si>
  <si>
    <t>김형구</t>
  </si>
  <si>
    <t>5199091</t>
  </si>
  <si>
    <t>김호진</t>
  </si>
  <si>
    <t>5194555</t>
  </si>
  <si>
    <t>노매화</t>
  </si>
  <si>
    <t>5193968</t>
  </si>
  <si>
    <t>명대식</t>
  </si>
  <si>
    <t>5193421</t>
  </si>
  <si>
    <t>민권식</t>
  </si>
  <si>
    <t>5193300</t>
  </si>
  <si>
    <t>민응채</t>
  </si>
  <si>
    <t>5199231</t>
  </si>
  <si>
    <t>박갑열</t>
  </si>
  <si>
    <t>5195357</t>
  </si>
  <si>
    <t>박대식</t>
  </si>
  <si>
    <t>5197026</t>
  </si>
  <si>
    <t>박상국</t>
  </si>
  <si>
    <t>5199350</t>
  </si>
  <si>
    <t>박성귀</t>
  </si>
  <si>
    <t>5193410</t>
  </si>
  <si>
    <t>박승연</t>
  </si>
  <si>
    <t>5197351</t>
  </si>
  <si>
    <t>박윤식</t>
  </si>
  <si>
    <t>5197337</t>
  </si>
  <si>
    <t>박재구</t>
  </si>
  <si>
    <t>5192165</t>
  </si>
  <si>
    <t>박정호</t>
  </si>
  <si>
    <t>5194000</t>
  </si>
  <si>
    <t>71바6617</t>
  </si>
  <si>
    <t>박판석</t>
  </si>
  <si>
    <t>5198553</t>
  </si>
  <si>
    <t>박현재</t>
  </si>
  <si>
    <t>5193204</t>
  </si>
  <si>
    <t>백건호</t>
  </si>
  <si>
    <t>519175</t>
  </si>
  <si>
    <t>서기섭</t>
  </si>
  <si>
    <t>519655</t>
  </si>
  <si>
    <t>서창열</t>
  </si>
  <si>
    <t>5191255</t>
  </si>
  <si>
    <t>석균업</t>
  </si>
  <si>
    <t>5197885</t>
  </si>
  <si>
    <t>손영선</t>
  </si>
  <si>
    <t>5195331</t>
  </si>
  <si>
    <t>송범섭</t>
  </si>
  <si>
    <t>5197838</t>
  </si>
  <si>
    <t>신목선</t>
  </si>
  <si>
    <t>5192928</t>
  </si>
  <si>
    <t>심상만</t>
  </si>
  <si>
    <t>5195911</t>
  </si>
  <si>
    <t>연광옥</t>
  </si>
  <si>
    <t>5191540</t>
  </si>
  <si>
    <t>오달영</t>
  </si>
  <si>
    <t>5195540</t>
  </si>
  <si>
    <t>우대암</t>
  </si>
  <si>
    <t>5194390</t>
  </si>
  <si>
    <t>이광의</t>
  </si>
  <si>
    <t>5192836</t>
  </si>
  <si>
    <t>이기섭</t>
  </si>
  <si>
    <t>5196004</t>
  </si>
  <si>
    <t>이병일</t>
  </si>
  <si>
    <t>5192121</t>
  </si>
  <si>
    <t>이병주</t>
  </si>
  <si>
    <t>5197625</t>
  </si>
  <si>
    <t>이봉안</t>
  </si>
  <si>
    <t>519707</t>
  </si>
  <si>
    <t>이석현</t>
  </si>
  <si>
    <t>519337</t>
  </si>
  <si>
    <t>이성식</t>
  </si>
  <si>
    <t>5199370</t>
  </si>
  <si>
    <t>이성열</t>
  </si>
  <si>
    <t>5199910</t>
  </si>
  <si>
    <t>이수상</t>
  </si>
  <si>
    <t>5198686</t>
  </si>
  <si>
    <t>71바6308</t>
  </si>
  <si>
    <t>이연만</t>
  </si>
  <si>
    <t>5199946</t>
  </si>
  <si>
    <t>이영숙</t>
  </si>
  <si>
    <t>5199939</t>
  </si>
  <si>
    <t>이유원</t>
  </si>
  <si>
    <t>5193535</t>
  </si>
  <si>
    <t>이을락</t>
  </si>
  <si>
    <t>5198465</t>
  </si>
  <si>
    <t>이응수</t>
  </si>
  <si>
    <t>5197382</t>
  </si>
  <si>
    <t>이일선</t>
  </si>
  <si>
    <t>5193907</t>
  </si>
  <si>
    <t>이종섭</t>
  </si>
  <si>
    <t>51919</t>
  </si>
  <si>
    <t>이준복</t>
  </si>
  <si>
    <t>5196795</t>
  </si>
  <si>
    <t>이택웅</t>
  </si>
  <si>
    <t>5191572</t>
  </si>
  <si>
    <t>이훈범</t>
  </si>
  <si>
    <t>5199641</t>
  </si>
  <si>
    <t>임미숙</t>
  </si>
  <si>
    <t>5193339</t>
  </si>
  <si>
    <t>임재국</t>
  </si>
  <si>
    <t>5191131</t>
  </si>
  <si>
    <t>장기륜</t>
  </si>
  <si>
    <t>5191928</t>
  </si>
  <si>
    <t>장달주</t>
  </si>
  <si>
    <t>5193292</t>
  </si>
  <si>
    <t>장태준</t>
  </si>
  <si>
    <t>5197086</t>
  </si>
  <si>
    <t>정대성</t>
  </si>
  <si>
    <t>5193818</t>
  </si>
  <si>
    <t>정연환</t>
  </si>
  <si>
    <t>5197261</t>
  </si>
  <si>
    <t>정재화</t>
  </si>
  <si>
    <t>5196559</t>
  </si>
  <si>
    <t>정찬배</t>
  </si>
  <si>
    <t>5191997</t>
  </si>
  <si>
    <t>정춘호</t>
  </si>
  <si>
    <t>519232</t>
  </si>
  <si>
    <t>조강구</t>
  </si>
  <si>
    <t>5195643</t>
  </si>
  <si>
    <t>조성만</t>
  </si>
  <si>
    <t>5192817</t>
  </si>
  <si>
    <t>조성배</t>
  </si>
  <si>
    <t>5197119</t>
  </si>
  <si>
    <t>조승호</t>
  </si>
  <si>
    <t>5198667</t>
  </si>
  <si>
    <t>조영기</t>
  </si>
  <si>
    <t>519153</t>
  </si>
  <si>
    <t>조우제</t>
  </si>
  <si>
    <t>5198654</t>
  </si>
  <si>
    <t>차양근</t>
  </si>
  <si>
    <t>5192232</t>
  </si>
  <si>
    <t>최한국</t>
  </si>
  <si>
    <t>5195936</t>
  </si>
  <si>
    <t>최현호</t>
  </si>
  <si>
    <t>5199077</t>
  </si>
  <si>
    <t>하동호</t>
  </si>
  <si>
    <t>519355</t>
  </si>
  <si>
    <t>하순기</t>
  </si>
  <si>
    <t>5196041</t>
  </si>
  <si>
    <t>한용안</t>
  </si>
  <si>
    <t>5193400</t>
  </si>
  <si>
    <t>함상수</t>
  </si>
  <si>
    <t>5191241</t>
  </si>
  <si>
    <t>홍성진</t>
  </si>
  <si>
    <t>519509</t>
  </si>
  <si>
    <t>홍진환</t>
  </si>
  <si>
    <t>5197240</t>
  </si>
  <si>
    <t>=</t>
  </si>
  <si>
    <t>71바6960</t>
  </si>
  <si>
    <t>▽</t>
  </si>
  <si>
    <t>71바5552</t>
  </si>
  <si>
    <t>71바5553</t>
  </si>
  <si>
    <t>71바5562</t>
  </si>
  <si>
    <t>성원운수535F2</t>
  </si>
  <si>
    <t>71바6612</t>
  </si>
  <si>
    <t>71바6306</t>
  </si>
  <si>
    <t>강건구</t>
  </si>
  <si>
    <t>5194191</t>
  </si>
  <si>
    <t>강세진</t>
  </si>
  <si>
    <t>5198855</t>
  </si>
  <si>
    <t>김석균</t>
  </si>
  <si>
    <t>5195010</t>
  </si>
  <si>
    <t>마재인</t>
  </si>
  <si>
    <t>5191701</t>
  </si>
  <si>
    <t>박안식</t>
  </si>
  <si>
    <t>519293</t>
  </si>
  <si>
    <t>여운종</t>
  </si>
  <si>
    <t>5192169</t>
  </si>
  <si>
    <t>이경화</t>
  </si>
  <si>
    <t>5198885</t>
  </si>
  <si>
    <t>임병규</t>
  </si>
  <si>
    <t>5193809</t>
  </si>
  <si>
    <t>최광진</t>
  </si>
  <si>
    <t>5191495</t>
  </si>
  <si>
    <t>0%(0명)</t>
  </si>
  <si>
    <t>7%(1명)</t>
  </si>
  <si>
    <t>8%(1명)</t>
  </si>
  <si>
    <t>100%(1명)</t>
  </si>
  <si>
    <t>1%(1명)</t>
  </si>
  <si>
    <t>개선율(유카전)</t>
  </si>
  <si>
    <t>24'08</t>
    <phoneticPr fontId="2" type="noConversion"/>
  </si>
  <si>
    <t>분석기간: 24.08.01-24.08.28</t>
  </si>
  <si>
    <t>순위</t>
  </si>
  <si>
    <t>29위/(32개사)</t>
  </si>
  <si>
    <t>인천전체</t>
  </si>
  <si>
    <t>13%(1명)</t>
  </si>
  <si>
    <t>17%(1명)</t>
  </si>
  <si>
    <t>29%(4명)</t>
  </si>
  <si>
    <t>25%(2명)</t>
  </si>
  <si>
    <t>57%(8명)</t>
  </si>
  <si>
    <t>63%(5명)</t>
  </si>
  <si>
    <t>83%(10명)</t>
  </si>
  <si>
    <t>67%(4명)</t>
  </si>
  <si>
    <t>40%(2명)</t>
  </si>
  <si>
    <t>-</t>
    <phoneticPr fontId="2" type="noConversion"/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</si>
  <si>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</si>
  <si>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</si>
  <si>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</si>
  <si>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</si>
  <si>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</si>
  <si>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권오삼</t>
  </si>
  <si>
    <t>박우영</t>
  </si>
  <si>
    <t>오회근</t>
  </si>
  <si>
    <t>이수현</t>
  </si>
  <si>
    <t>성원운수535F4</t>
  </si>
  <si>
    <t>성원운수535F9</t>
  </si>
  <si>
    <t>성원운수535F10</t>
  </si>
  <si>
    <t>성원운수535F8</t>
  </si>
  <si>
    <t>성원운수535F7</t>
  </si>
  <si>
    <t>성원운수535F3</t>
  </si>
  <si>
    <t>성원운수535F5</t>
  </si>
  <si>
    <t>성원운수535F6</t>
  </si>
  <si>
    <t>성원운수536F6</t>
  </si>
  <si>
    <t>성원운수536D3</t>
  </si>
  <si>
    <t>성원운수536F2</t>
  </si>
  <si>
    <t>성원운수536F5</t>
  </si>
  <si>
    <t>성원운수536D4</t>
  </si>
  <si>
    <t>성원운수536F4</t>
  </si>
  <si>
    <t>성원운수536F8</t>
  </si>
  <si>
    <t>성원운수536F7</t>
  </si>
  <si>
    <t>성원운수536F3</t>
  </si>
  <si>
    <t>성원운수537F1</t>
  </si>
  <si>
    <t>성원운수537F2</t>
  </si>
  <si>
    <t>성원운수537F3</t>
  </si>
  <si>
    <t>성원운수537F4</t>
  </si>
  <si>
    <t>538538</t>
  </si>
  <si>
    <t>성원운수538D1</t>
  </si>
  <si>
    <t>성원운수538F4</t>
  </si>
  <si>
    <t>성원운수538F2</t>
  </si>
  <si>
    <t>성원운수538C1</t>
  </si>
  <si>
    <t>성원운수538F3</t>
  </si>
  <si>
    <t>성원운수538F1</t>
  </si>
  <si>
    <t>성원운수538F5</t>
  </si>
  <si>
    <t>성원운수538D2</t>
  </si>
  <si>
    <t>539539</t>
  </si>
  <si>
    <t>성원운수539이상2</t>
  </si>
  <si>
    <t>성원운수539이상3</t>
  </si>
  <si>
    <t>성원운수539F2</t>
  </si>
  <si>
    <t>성원운수539이상1</t>
  </si>
  <si>
    <t>성원운수539F1</t>
  </si>
  <si>
    <t>순환54순환54</t>
  </si>
  <si>
    <t>성원운수순환54D1</t>
  </si>
  <si>
    <t>NULL</t>
  </si>
  <si>
    <t>5192</t>
  </si>
  <si>
    <t>5192355.787</t>
  </si>
  <si>
    <t>5191765</t>
  </si>
  <si>
    <t>5191765244.869</t>
  </si>
  <si>
    <t>5192400</t>
  </si>
  <si>
    <t>5192400335.073</t>
  </si>
  <si>
    <t>5192590</t>
  </si>
  <si>
    <t>5192590421.518</t>
  </si>
  <si>
    <t>5192900</t>
  </si>
  <si>
    <t>51929001832.874</t>
  </si>
  <si>
    <t>5194458</t>
  </si>
  <si>
    <t>5194458573.155</t>
  </si>
  <si>
    <t>5194729</t>
  </si>
  <si>
    <t>5194729384.064</t>
  </si>
  <si>
    <t>5195207</t>
  </si>
  <si>
    <t>5195207205.315</t>
  </si>
  <si>
    <t>5195657</t>
  </si>
  <si>
    <t>5195657460.138</t>
  </si>
  <si>
    <t>5196239</t>
  </si>
  <si>
    <t>5196239458.881</t>
  </si>
  <si>
    <t>5196640</t>
  </si>
  <si>
    <t>5196640291.34</t>
  </si>
  <si>
    <t>5199619</t>
  </si>
  <si>
    <t>51996191318.342</t>
  </si>
  <si>
    <t>5199850</t>
  </si>
  <si>
    <t>5199850347.185</t>
  </si>
  <si>
    <t>5194191913.344</t>
  </si>
  <si>
    <t>51927011299.112</t>
  </si>
  <si>
    <t>5198855552.973</t>
  </si>
  <si>
    <t>51998141342.958</t>
  </si>
  <si>
    <t>5199341216.047</t>
  </si>
  <si>
    <t>5193431477.68</t>
  </si>
  <si>
    <t>5192474523.338</t>
  </si>
  <si>
    <t>51962231431.453</t>
  </si>
  <si>
    <t>51975531497.152</t>
  </si>
  <si>
    <t>5198742</t>
  </si>
  <si>
    <t>5198742524.791</t>
  </si>
  <si>
    <t>5195547376.794</t>
  </si>
  <si>
    <t>5191613379.083</t>
  </si>
  <si>
    <t>51950101297.041</t>
  </si>
  <si>
    <t>5196501921.46</t>
  </si>
  <si>
    <t>5199682343.873</t>
  </si>
  <si>
    <t>51934591771.385</t>
  </si>
  <si>
    <t>51993441306.303</t>
  </si>
  <si>
    <t>5194814581.098</t>
  </si>
  <si>
    <t>5196360526.469</t>
  </si>
  <si>
    <t>51990911309.979</t>
  </si>
  <si>
    <t>51945551257.632</t>
  </si>
  <si>
    <t>51939681836.561</t>
  </si>
  <si>
    <t>51917011737.065</t>
  </si>
  <si>
    <t>51934211780.404</t>
  </si>
  <si>
    <t>5193300463.913</t>
  </si>
  <si>
    <t>51992311185.099</t>
  </si>
  <si>
    <t>51953573684.406</t>
  </si>
  <si>
    <t>51970261522.595</t>
  </si>
  <si>
    <t>5199350599.966</t>
  </si>
  <si>
    <t>5193410275.958</t>
  </si>
  <si>
    <t>51973511635.368</t>
  </si>
  <si>
    <t>519293372.125</t>
  </si>
  <si>
    <t>519489</t>
  </si>
  <si>
    <t>519489219.961</t>
  </si>
  <si>
    <t>5197337287.759</t>
  </si>
  <si>
    <t>5192165524.155</t>
  </si>
  <si>
    <t>51940001508.563</t>
  </si>
  <si>
    <t>51985531460.053</t>
  </si>
  <si>
    <t>5193204721.474</t>
  </si>
  <si>
    <t>5191751448.301</t>
  </si>
  <si>
    <t>5196551677.669</t>
  </si>
  <si>
    <t>51912551602.247</t>
  </si>
  <si>
    <t>51978851852.898</t>
  </si>
  <si>
    <t>51953311083.388</t>
  </si>
  <si>
    <t>51978381408.294</t>
  </si>
  <si>
    <t>51929281945.939</t>
  </si>
  <si>
    <t>5195911321.164</t>
  </si>
  <si>
    <t>51921691501.002</t>
  </si>
  <si>
    <t>51915401438.021</t>
  </si>
  <si>
    <t>51955401804.149</t>
  </si>
  <si>
    <t>5199081</t>
  </si>
  <si>
    <t>5199081340.395</t>
  </si>
  <si>
    <t>5194390483.12</t>
  </si>
  <si>
    <t>51988851918.426</t>
  </si>
  <si>
    <t>51928361811.024</t>
  </si>
  <si>
    <t>51960041364.115</t>
  </si>
  <si>
    <t>5192121345.316</t>
  </si>
  <si>
    <t>51976251678.36</t>
  </si>
  <si>
    <t>519707323.372</t>
  </si>
  <si>
    <t>5193371268.374</t>
  </si>
  <si>
    <t>51993701849.964</t>
  </si>
  <si>
    <t>51999101610.907</t>
  </si>
  <si>
    <t>5198686212.537</t>
  </si>
  <si>
    <t>5192500</t>
  </si>
  <si>
    <t>51925001577.492</t>
  </si>
  <si>
    <t>5199946503.187</t>
  </si>
  <si>
    <t>51999391156.003</t>
  </si>
  <si>
    <t>51935351840.323</t>
  </si>
  <si>
    <t>5198465302.819</t>
  </si>
  <si>
    <t>51973821605.635</t>
  </si>
  <si>
    <t>5193907461.117</t>
  </si>
  <si>
    <t>519191389.395</t>
  </si>
  <si>
    <t>5196795301.601</t>
  </si>
  <si>
    <t>51915721555.298</t>
  </si>
  <si>
    <t>51996411775.521</t>
  </si>
  <si>
    <t>51933391895.816</t>
  </si>
  <si>
    <t>5193809720.25</t>
  </si>
  <si>
    <t>5191131389.439</t>
  </si>
  <si>
    <t>51919281638.471</t>
  </si>
  <si>
    <t>51932922065.914</t>
  </si>
  <si>
    <t>51970861496.764</t>
  </si>
  <si>
    <t>51938181782.591</t>
  </si>
  <si>
    <t>51972611694.9</t>
  </si>
  <si>
    <t>51965591686.41</t>
  </si>
  <si>
    <t>51919971327.11</t>
  </si>
  <si>
    <t>5192321235.818</t>
  </si>
  <si>
    <t>51956431484.138</t>
  </si>
  <si>
    <t>51928171161.723</t>
  </si>
  <si>
    <t>5197119230.01</t>
  </si>
  <si>
    <t>51986671589.127</t>
  </si>
  <si>
    <t>5191531796.783</t>
  </si>
  <si>
    <t>51986541765.671</t>
  </si>
  <si>
    <t>5192232874.37</t>
  </si>
  <si>
    <t>51914951735.562</t>
  </si>
  <si>
    <t>51959361141.96</t>
  </si>
  <si>
    <t>5199077882.721</t>
  </si>
  <si>
    <t>5193551698.403</t>
  </si>
  <si>
    <t>51960411313.676</t>
  </si>
  <si>
    <t>5193400467.565</t>
  </si>
  <si>
    <t>51912412075.131</t>
  </si>
  <si>
    <t>5195091465.535</t>
  </si>
  <si>
    <t>5197240300.893</t>
  </si>
  <si>
    <t>3%(3명)</t>
  </si>
  <si>
    <t>9%(10명)</t>
  </si>
  <si>
    <t>16%(18명)</t>
  </si>
  <si>
    <t>71%(80명)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</si>
</sst>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177" fontId="29" fillId="0" borderId="0" xfId="1" applyNumberFormat="1" applyFont="1" applyFill="1" applyBorder="1">
      <alignment vertical="center"/>
    </xf>
    <xf numFmtId="0" fontId="29" fillId="0" borderId="0" xfId="0" quotePrefix="1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4" fontId="8" fillId="0" borderId="0" xfId="1" applyNumberFormat="1" applyFont="1" applyFill="1" applyBorder="1">
      <alignment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1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성원운수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7B9-4772-8CDA-6966987A608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88A-44E6-B24B-D83629BF8190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7B9-4772-8CDA-6966987A60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2.3338109428118856</c:v>
                </c:pt>
                <c:pt idx="1">
                  <c:v>2.6549468885094818</c:v>
                </c:pt>
                <c:pt idx="2">
                  <c:v>2.7098643266308571</c:v>
                </c:pt>
                <c:pt idx="3">
                  <c:v>2.7009818178321834</c:v>
                </c:pt>
                <c:pt idx="4">
                  <c:v>2.6861201211380132</c:v>
                </c:pt>
                <c:pt idx="5">
                  <c:v>2.4178236181879869</c:v>
                </c:pt>
                <c:pt idx="6">
                  <c:v>2.3014242446656747</c:v>
                </c:pt>
                <c:pt idx="7">
                  <c:v>2.1846553809017299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3"/>
          <c:min val="2.1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8.9285714285714281E-3</c:v>
                </c:pt>
                <c:pt idx="1">
                  <c:v>0</c:v>
                </c:pt>
                <c:pt idx="2">
                  <c:v>2.6785714285714284E-2</c:v>
                </c:pt>
                <c:pt idx="3">
                  <c:v>8.9285714285714288E-2</c:v>
                </c:pt>
                <c:pt idx="4">
                  <c:v>0.16071428571428573</c:v>
                </c:pt>
                <c:pt idx="5">
                  <c:v>0.7142857142857143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순환54 </c:v>
                </c:pt>
                <c:pt idx="1">
                  <c:v> 536 </c:v>
                </c:pt>
                <c:pt idx="2">
                  <c:v> 538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0.5714285714285714</c:v>
                </c:pt>
                <c:pt idx="2">
                  <c:v>0.625</c:v>
                </c:pt>
                <c:pt idx="3">
                  <c:v>0.83333333333333337</c:v>
                </c:pt>
                <c:pt idx="4">
                  <c:v>0.66666666666666663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순환54 </c:v>
                </c:pt>
                <c:pt idx="1">
                  <c:v> 536 </c:v>
                </c:pt>
                <c:pt idx="2">
                  <c:v> 538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1</c:v>
                </c:pt>
                <c:pt idx="1">
                  <c:v>0.2857142857142857</c:v>
                </c:pt>
                <c:pt idx="2">
                  <c:v>0.25</c:v>
                </c:pt>
                <c:pt idx="3">
                  <c:v>8.3333333333333329E-2</c:v>
                </c:pt>
                <c:pt idx="4">
                  <c:v>0.16666666666666666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순환54 </c:v>
                </c:pt>
                <c:pt idx="1">
                  <c:v> 536 </c:v>
                </c:pt>
                <c:pt idx="2">
                  <c:v> 538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7.1428571428571425E-2</c:v>
                </c:pt>
                <c:pt idx="2">
                  <c:v>0.125</c:v>
                </c:pt>
                <c:pt idx="3">
                  <c:v>8.3333333333333329E-2</c:v>
                </c:pt>
                <c:pt idx="4">
                  <c:v>0.16666666666666666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순환54 </c:v>
                </c:pt>
                <c:pt idx="1">
                  <c:v> 536 </c:v>
                </c:pt>
                <c:pt idx="2">
                  <c:v> 538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7.1428571428571425E-2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순환54 </c:v>
                </c:pt>
                <c:pt idx="1">
                  <c:v> 536 </c:v>
                </c:pt>
                <c:pt idx="2">
                  <c:v> 538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순환54 </c:v>
                </c:pt>
                <c:pt idx="1">
                  <c:v> 536 </c:v>
                </c:pt>
                <c:pt idx="2">
                  <c:v> 538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순환54 </c:v>
                </c:pt>
                <c:pt idx="1">
                  <c:v> 536 </c:v>
                </c:pt>
                <c:pt idx="2">
                  <c:v> 538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1008530</xdr:colOff>
      <xdr:row>20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739588</xdr:colOff>
      <xdr:row>8</xdr:row>
      <xdr:rowOff>493059</xdr:rowOff>
    </xdr:from>
    <xdr:to>
      <xdr:col>2</xdr:col>
      <xdr:colOff>280147</xdr:colOff>
      <xdr:row>14</xdr:row>
      <xdr:rowOff>22412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40441" y="2678206"/>
          <a:ext cx="470647" cy="18601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201704</xdr:colOff>
      <xdr:row>10</xdr:row>
      <xdr:rowOff>33617</xdr:rowOff>
    </xdr:from>
    <xdr:to>
      <xdr:col>2</xdr:col>
      <xdr:colOff>302561</xdr:colOff>
      <xdr:row>11</xdr:row>
      <xdr:rowOff>224118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02557" y="33841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757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289110</xdr:colOff>
      <xdr:row>12</xdr:row>
      <xdr:rowOff>109818</xdr:rowOff>
    </xdr:from>
    <xdr:to>
      <xdr:col>6</xdr:col>
      <xdr:colOff>445997</xdr:colOff>
      <xdr:row>14</xdr:row>
      <xdr:rowOff>8966</xdr:rowOff>
    </xdr:to>
    <xdr:sp macro="" textlink="$K$17">
      <xdr:nvSpPr>
        <xdr:cNvPr id="16" name="TextBox 15">
          <a:extLst>
            <a:ext uri="{FF2B5EF4-FFF2-40B4-BE49-F238E27FC236}">
              <a16:creationId xmlns:a16="http://schemas.microsoft.com/office/drawing/2014/main" id="{306DEA7B-F5D1-46FE-8226-1A6E79F17C48}"/>
            </a:ext>
          </a:extLst>
        </xdr:cNvPr>
        <xdr:cNvSpPr txBox="1"/>
      </xdr:nvSpPr>
      <xdr:spPr>
        <a:xfrm>
          <a:off x="3942228" y="404308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DDC2458-3F91-492C-AE2A-167B024F664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403411</xdr:colOff>
      <xdr:row>12</xdr:row>
      <xdr:rowOff>201706</xdr:rowOff>
    </xdr:from>
    <xdr:to>
      <xdr:col>5</xdr:col>
      <xdr:colOff>773206</xdr:colOff>
      <xdr:row>14</xdr:row>
      <xdr:rowOff>235323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D22800F4-AC12-43A2-9456-EA8CACBED718}"/>
            </a:ext>
          </a:extLst>
        </xdr:cNvPr>
        <xdr:cNvCxnSpPr/>
      </xdr:nvCxnSpPr>
      <xdr:spPr>
        <a:xfrm>
          <a:off x="4056529" y="4134971"/>
          <a:ext cx="369795" cy="6163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856126</xdr:colOff>
      <xdr:row>14</xdr:row>
      <xdr:rowOff>105335</xdr:rowOff>
    </xdr:from>
    <xdr:to>
      <xdr:col>6</xdr:col>
      <xdr:colOff>1013013</xdr:colOff>
      <xdr:row>17</xdr:row>
      <xdr:rowOff>4483</xdr:rowOff>
    </xdr:to>
    <xdr:sp macro="" textlink="$K$18">
      <xdr:nvSpPr>
        <xdr:cNvPr id="15" name="TextBox 14">
          <a:extLst>
            <a:ext uri="{FF2B5EF4-FFF2-40B4-BE49-F238E27FC236}">
              <a16:creationId xmlns:a16="http://schemas.microsoft.com/office/drawing/2014/main" id="{DED9DC8B-CE23-4ACB-8D3A-8AA7D84D2F35}"/>
            </a:ext>
          </a:extLst>
        </xdr:cNvPr>
        <xdr:cNvSpPr txBox="1"/>
      </xdr:nvSpPr>
      <xdr:spPr>
        <a:xfrm>
          <a:off x="4509244" y="4621306"/>
          <a:ext cx="1030945" cy="77320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9A4D52C-66A8-42FB-8CD7-AA5A71CB87A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-5.1%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129988</xdr:colOff>
      <xdr:row>15</xdr:row>
      <xdr:rowOff>62753</xdr:rowOff>
    </xdr:from>
    <xdr:to>
      <xdr:col>6</xdr:col>
      <xdr:colOff>448236</xdr:colOff>
      <xdr:row>17</xdr:row>
      <xdr:rowOff>89648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AF93373-692A-4D14-BFD0-C3365FBC8AA0}"/>
            </a:ext>
          </a:extLst>
        </xdr:cNvPr>
        <xdr:cNvCxnSpPr/>
      </xdr:nvCxnSpPr>
      <xdr:spPr>
        <a:xfrm>
          <a:off x="4657164" y="4870077"/>
          <a:ext cx="318248" cy="6096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6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4" t="s">
        <v>463</v>
      </c>
      <c r="L2" s="57"/>
    </row>
    <row r="3" spans="1:28" ht="15.75" customHeight="1" x14ac:dyDescent="0.25">
      <c r="B3" s="60"/>
      <c r="C3" s="60"/>
      <c r="D3" s="60"/>
      <c r="E3" s="60"/>
      <c r="F3" s="60"/>
      <c r="G3" s="60"/>
    </row>
    <row r="4" spans="1:28" ht="16.5" customHeight="1" x14ac:dyDescent="0.25">
      <c r="B4" s="61" t="s">
        <v>112</v>
      </c>
      <c r="C4" s="292" t="s">
        <v>38</v>
      </c>
      <c r="D4" s="292"/>
      <c r="E4" s="61" t="s">
        <v>111</v>
      </c>
      <c r="F4" s="61" t="s">
        <v>64</v>
      </c>
      <c r="G4" s="93" t="s">
        <v>114</v>
      </c>
      <c r="H4" s="38"/>
      <c r="I4" s="38"/>
      <c r="J4" s="97" t="s">
        <v>35</v>
      </c>
      <c r="K4" s="97" t="s">
        <v>36</v>
      </c>
    </row>
    <row r="5" spans="1:28" ht="48.75" customHeight="1" x14ac:dyDescent="0.25">
      <c r="B5" s="63" t="s">
        <v>462</v>
      </c>
      <c r="C5" s="293" t="s">
        <v>197</v>
      </c>
      <c r="D5" s="293"/>
      <c r="E5" s="62">
        <v>6</v>
      </c>
      <c r="F5" s="63">
        <v>51</v>
      </c>
      <c r="G5" s="94" t="s">
        <v>76</v>
      </c>
      <c r="H5" s="38"/>
      <c r="I5" s="38"/>
      <c r="J5" s="96" t="s">
        <v>50</v>
      </c>
      <c r="K5" s="95"/>
    </row>
    <row r="6" spans="1:28" ht="15.75" customHeight="1" x14ac:dyDescent="0.25">
      <c r="B6" s="49"/>
      <c r="C6" s="49"/>
      <c r="D6" s="49"/>
      <c r="E6" s="49"/>
      <c r="F6" s="49"/>
      <c r="G6" s="49"/>
      <c r="H6" s="49"/>
      <c r="I6" s="49"/>
      <c r="M6" s="227"/>
    </row>
    <row r="7" spans="1:28" ht="16.5" customHeight="1" x14ac:dyDescent="0.25">
      <c r="B7" s="51" t="s">
        <v>129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91"/>
      <c r="P9" s="291"/>
    </row>
    <row r="10" spans="1:28" ht="23.25" customHeight="1" thickBot="1" x14ac:dyDescent="0.3">
      <c r="G10" s="6"/>
      <c r="H10" s="191" t="s">
        <v>91</v>
      </c>
      <c r="I10" s="192" t="s">
        <v>92</v>
      </c>
      <c r="J10" s="193" t="str">
        <f>C5</f>
        <v>성원운수</v>
      </c>
      <c r="K10" s="194" t="s">
        <v>93</v>
      </c>
      <c r="X10" s="227"/>
      <c r="Z10" s="39"/>
      <c r="AA10" s="39"/>
      <c r="AB10" s="39"/>
    </row>
    <row r="11" spans="1:28" ht="23.25" customHeight="1" thickTop="1" x14ac:dyDescent="0.25">
      <c r="G11" s="6"/>
      <c r="H11" s="235">
        <v>1</v>
      </c>
      <c r="I11" s="236">
        <v>2.0099999999999998</v>
      </c>
      <c r="J11" s="237">
        <v>2.3338109428118856</v>
      </c>
      <c r="K11" s="238"/>
      <c r="M11" s="2"/>
      <c r="Y11" s="228"/>
      <c r="Z11" s="230"/>
      <c r="AA11" s="250"/>
      <c r="AB11" s="39"/>
    </row>
    <row r="12" spans="1:28" ht="23.25" customHeight="1" x14ac:dyDescent="0.25">
      <c r="G12" s="6"/>
      <c r="H12" s="239">
        <v>2</v>
      </c>
      <c r="I12" s="236">
        <v>2.3662575846193561</v>
      </c>
      <c r="J12" s="237">
        <v>2.6549468885094818</v>
      </c>
      <c r="K12" s="240">
        <v>0.1376015253877747</v>
      </c>
      <c r="M12" s="250"/>
      <c r="Y12" s="228"/>
      <c r="Z12" s="230"/>
      <c r="AA12" s="250"/>
      <c r="AB12" s="39"/>
    </row>
    <row r="13" spans="1:28" ht="23.25" customHeight="1" x14ac:dyDescent="0.25">
      <c r="G13" s="6"/>
      <c r="H13" s="239">
        <v>3</v>
      </c>
      <c r="I13" s="236">
        <v>2.37</v>
      </c>
      <c r="J13" s="237">
        <v>2.7098643266308571</v>
      </c>
      <c r="K13" s="241">
        <v>2.0684947920825092E-2</v>
      </c>
      <c r="M13" s="250"/>
      <c r="Y13" s="228"/>
      <c r="Z13" s="230"/>
      <c r="AA13" s="250"/>
      <c r="AB13" s="39"/>
    </row>
    <row r="14" spans="1:28" ht="23.25" customHeight="1" x14ac:dyDescent="0.25">
      <c r="G14" s="6"/>
      <c r="H14" s="239">
        <v>4</v>
      </c>
      <c r="I14" s="236">
        <v>2.33</v>
      </c>
      <c r="J14" s="237">
        <v>2.7009818178321834</v>
      </c>
      <c r="K14" s="241">
        <v>-3.2778426253232684E-3</v>
      </c>
      <c r="M14" s="250"/>
      <c r="Y14" s="228"/>
      <c r="Z14" s="230"/>
      <c r="AA14" s="250"/>
      <c r="AB14" s="39"/>
    </row>
    <row r="15" spans="1:28" ht="23.25" customHeight="1" x14ac:dyDescent="0.25">
      <c r="G15" s="6"/>
      <c r="H15" s="239">
        <v>5</v>
      </c>
      <c r="I15" s="236">
        <v>2.2850259626150282</v>
      </c>
      <c r="J15" s="237">
        <v>2.6861201211380132</v>
      </c>
      <c r="K15" s="241">
        <v>-5.5023312619327802E-3</v>
      </c>
      <c r="M15" s="250"/>
      <c r="Y15" s="228"/>
      <c r="Z15" s="230"/>
      <c r="AA15" s="250"/>
      <c r="AB15" s="39"/>
    </row>
    <row r="16" spans="1:28" ht="23.25" customHeight="1" x14ac:dyDescent="0.25">
      <c r="G16" s="6"/>
      <c r="H16" s="239">
        <v>6</v>
      </c>
      <c r="I16" s="236">
        <v>2.0664933427553414</v>
      </c>
      <c r="J16" s="237">
        <v>2.4178236181879869</v>
      </c>
      <c r="K16" s="241">
        <v>-9.9882540932815345E-2</v>
      </c>
      <c r="M16" s="250"/>
      <c r="Y16" s="228"/>
      <c r="Z16" s="230"/>
      <c r="AA16" s="250"/>
      <c r="AB16" s="39"/>
    </row>
    <row r="17" spans="2:28" ht="23.25" customHeight="1" x14ac:dyDescent="0.25">
      <c r="G17" s="6"/>
      <c r="H17" s="239">
        <v>7</v>
      </c>
      <c r="I17" s="236">
        <v>2.13</v>
      </c>
      <c r="J17" s="237">
        <v>2.3014242446656747</v>
      </c>
      <c r="K17" s="241">
        <v>-4.814221047668743E-2</v>
      </c>
      <c r="M17" s="250"/>
      <c r="Y17" s="228"/>
      <c r="Z17" s="230"/>
      <c r="AA17" s="250"/>
      <c r="AB17" s="39"/>
    </row>
    <row r="18" spans="2:28" ht="23.25" customHeight="1" x14ac:dyDescent="0.25">
      <c r="G18" s="6"/>
      <c r="H18" s="239">
        <v>8</v>
      </c>
      <c r="I18" s="236">
        <v>2.08</v>
      </c>
      <c r="J18" s="237">
        <v>2.1846553809017299</v>
      </c>
      <c r="K18" s="241">
        <v>-5.0737652579525894E-2</v>
      </c>
      <c r="M18" s="250"/>
      <c r="Y18" s="228"/>
      <c r="Z18" s="230"/>
      <c r="AA18" s="250"/>
      <c r="AB18" s="39"/>
    </row>
    <row r="19" spans="2:28" ht="23.25" customHeight="1" x14ac:dyDescent="0.25">
      <c r="G19" s="6"/>
      <c r="H19" s="242" t="s">
        <v>461</v>
      </c>
      <c r="I19" s="243">
        <v>3.4825870646766344E-2</v>
      </c>
      <c r="J19" s="244">
        <v>-6.3910730374091895E-2</v>
      </c>
      <c r="K19" s="245">
        <v>-9.8736601020858239E-2</v>
      </c>
      <c r="M19" s="250"/>
      <c r="Y19" s="228"/>
      <c r="Z19" s="230"/>
      <c r="AA19" s="250"/>
      <c r="AB19" s="39"/>
    </row>
    <row r="20" spans="2:28" ht="23.25" customHeight="1" x14ac:dyDescent="0.25">
      <c r="H20" s="246" t="s">
        <v>464</v>
      </c>
      <c r="I20" s="247"/>
      <c r="J20" s="248" t="s">
        <v>465</v>
      </c>
      <c r="K20" s="249"/>
      <c r="M20" s="250"/>
      <c r="X20" s="2"/>
      <c r="Y20" s="2"/>
      <c r="AB20" s="39"/>
    </row>
    <row r="21" spans="2:28" ht="9" customHeight="1" x14ac:dyDescent="0.25">
      <c r="M21" s="250"/>
      <c r="X21" s="2"/>
      <c r="Y21" s="2"/>
      <c r="AB21" s="250"/>
    </row>
    <row r="22" spans="2:28" ht="16.5" customHeight="1" x14ac:dyDescent="0.25">
      <c r="B22" s="51" t="s">
        <v>130</v>
      </c>
      <c r="C22" s="51"/>
      <c r="D22" s="50"/>
      <c r="E22" s="50"/>
      <c r="F22" s="50"/>
      <c r="G22" s="50"/>
      <c r="H22" s="50"/>
      <c r="I22" s="50"/>
      <c r="J22" s="50"/>
      <c r="K22" s="50"/>
      <c r="M22" s="250"/>
      <c r="X22" s="2"/>
      <c r="Y22" s="2"/>
      <c r="AB22" s="250"/>
    </row>
    <row r="23" spans="2:28" ht="27.75" customHeight="1" x14ac:dyDescent="0.25">
      <c r="B23" s="55" t="s">
        <v>62</v>
      </c>
      <c r="C23" s="55" t="s">
        <v>100</v>
      </c>
      <c r="D23" s="55" t="s">
        <v>102</v>
      </c>
      <c r="E23" s="55" t="s">
        <v>103</v>
      </c>
      <c r="F23" s="55" t="s">
        <v>104</v>
      </c>
      <c r="G23" s="55" t="s">
        <v>105</v>
      </c>
      <c r="H23" s="55" t="s">
        <v>6</v>
      </c>
      <c r="I23" s="55" t="s">
        <v>7</v>
      </c>
      <c r="J23" s="55" t="s">
        <v>106</v>
      </c>
      <c r="K23" s="55" t="s">
        <v>72</v>
      </c>
      <c r="M23" s="250"/>
      <c r="X23" s="2"/>
      <c r="Y23" s="2"/>
      <c r="AB23" s="250"/>
    </row>
    <row r="24" spans="2:28" ht="23.25" customHeight="1" x14ac:dyDescent="0.25">
      <c r="B24" s="75" t="s">
        <v>466</v>
      </c>
      <c r="C24" s="76">
        <v>8</v>
      </c>
      <c r="D24" s="77">
        <v>2.4024760968673828E-2</v>
      </c>
      <c r="E24" s="77">
        <v>0.35333295261639036</v>
      </c>
      <c r="F24" s="77">
        <v>0.16382011835429075</v>
      </c>
      <c r="G24" s="78">
        <v>14.671482739045402</v>
      </c>
      <c r="H24" s="79">
        <v>0.17850332337829755</v>
      </c>
      <c r="I24" s="79">
        <v>15.091555521337304</v>
      </c>
      <c r="J24" s="80">
        <v>2.0814280310754389</v>
      </c>
      <c r="K24" s="81" t="s">
        <v>67</v>
      </c>
      <c r="M24" s="250"/>
      <c r="N24" s="251" t="str">
        <f>C5</f>
        <v>성원운수</v>
      </c>
      <c r="Y24" s="2"/>
    </row>
    <row r="25" spans="2:28" ht="22.5" customHeight="1" x14ac:dyDescent="0.25">
      <c r="B25" s="223" t="s">
        <v>117</v>
      </c>
      <c r="C25" s="68">
        <v>8</v>
      </c>
      <c r="D25" s="69">
        <v>1.9903718814941473E-2</v>
      </c>
      <c r="E25" s="69">
        <v>0.3706743475359856</v>
      </c>
      <c r="F25" s="69">
        <v>0.14483421531929391</v>
      </c>
      <c r="G25" s="70">
        <v>11.99919565217391</v>
      </c>
      <c r="H25" s="71">
        <v>0.12161924724267703</v>
      </c>
      <c r="I25" s="71">
        <v>3.9466638075809901</v>
      </c>
      <c r="J25" s="72">
        <v>2.1846553809017299</v>
      </c>
      <c r="K25" s="73" t="s">
        <v>70</v>
      </c>
      <c r="M25" s="250"/>
      <c r="N25" s="39" t="s">
        <v>70</v>
      </c>
      <c r="O25" s="39">
        <v>112</v>
      </c>
      <c r="Y25" s="2"/>
    </row>
    <row r="26" spans="2:28" ht="22.5" customHeight="1" x14ac:dyDescent="0.25">
      <c r="B26" s="52" t="s">
        <v>107</v>
      </c>
      <c r="C26" s="52"/>
      <c r="D26" s="66">
        <f>D25/D24-1</f>
        <v>-0.17153311781564995</v>
      </c>
      <c r="E26" s="66">
        <f t="shared" ref="E26:J26" si="0">E25/E24-1</f>
        <v>4.9079472466930119E-2</v>
      </c>
      <c r="F26" s="66">
        <f t="shared" si="0"/>
        <v>-0.11589481942588009</v>
      </c>
      <c r="G26" s="66">
        <f t="shared" si="0"/>
        <v>-0.18214158271540615</v>
      </c>
      <c r="H26" s="66">
        <f t="shared" si="0"/>
        <v>-0.31867236451988934</v>
      </c>
      <c r="I26" s="66">
        <f t="shared" si="0"/>
        <v>-0.73848528721900331</v>
      </c>
      <c r="J26" s="66">
        <f t="shared" si="0"/>
        <v>4.9594484308427056E-2</v>
      </c>
      <c r="K26" s="67" t="str">
        <f>J20</f>
        <v>29위/(32개사)</v>
      </c>
      <c r="M26" s="2" t="s">
        <v>185</v>
      </c>
      <c r="N26" s="252">
        <v>8.9285714285714281E-3</v>
      </c>
      <c r="O26" s="39">
        <v>1</v>
      </c>
      <c r="X26" s="2"/>
      <c r="Y26" s="2"/>
    </row>
    <row r="27" spans="2:28" ht="22.5" customHeight="1" x14ac:dyDescent="0.25">
      <c r="M27" s="2" t="s">
        <v>186</v>
      </c>
      <c r="N27" s="252">
        <v>0</v>
      </c>
      <c r="O27" s="39">
        <v>0</v>
      </c>
      <c r="X27" s="2"/>
      <c r="Y27" s="2"/>
    </row>
    <row r="28" spans="2:28" ht="17.25" customHeight="1" x14ac:dyDescent="0.25">
      <c r="B28" s="51" t="s">
        <v>131</v>
      </c>
      <c r="C28" s="51"/>
      <c r="D28" s="50"/>
      <c r="E28" s="50"/>
      <c r="F28" s="50"/>
      <c r="G28" s="50"/>
      <c r="H28" s="50"/>
      <c r="I28" s="50"/>
      <c r="J28" s="50"/>
      <c r="K28" s="50"/>
      <c r="M28" s="2" t="s">
        <v>116</v>
      </c>
      <c r="N28" s="252">
        <v>2.6785714285714284E-2</v>
      </c>
      <c r="O28" s="39">
        <v>3</v>
      </c>
      <c r="X28" s="2"/>
      <c r="Y28" s="2"/>
    </row>
    <row r="29" spans="2:28" ht="22.5" customHeight="1" x14ac:dyDescent="0.25">
      <c r="B29" s="59"/>
      <c r="C29" s="59"/>
      <c r="M29" s="2" t="s">
        <v>187</v>
      </c>
      <c r="N29" s="252">
        <v>8.9285714285714288E-2</v>
      </c>
      <c r="O29" s="39">
        <v>10</v>
      </c>
      <c r="X29" s="2"/>
      <c r="Y29" s="2"/>
    </row>
    <row r="30" spans="2:28" ht="22.5" customHeight="1" thickBot="1" x14ac:dyDescent="0.3">
      <c r="H30" s="195" t="s">
        <v>91</v>
      </c>
      <c r="I30" s="196" t="s">
        <v>92</v>
      </c>
      <c r="J30" s="197" t="str">
        <f>J10</f>
        <v>성원운수</v>
      </c>
      <c r="K30" s="198" t="s">
        <v>115</v>
      </c>
      <c r="M30" s="2" t="s">
        <v>188</v>
      </c>
      <c r="N30" s="252">
        <v>0.16071428571428573</v>
      </c>
      <c r="O30" s="39">
        <v>18</v>
      </c>
      <c r="X30" s="2"/>
      <c r="Y30" s="2"/>
    </row>
    <row r="31" spans="2:28" ht="22.5" customHeight="1" thickTop="1" x14ac:dyDescent="0.25">
      <c r="H31" s="203" t="s">
        <v>109</v>
      </c>
      <c r="I31" s="204" t="s">
        <v>67</v>
      </c>
      <c r="J31" s="205" t="s">
        <v>70</v>
      </c>
      <c r="K31" s="206"/>
      <c r="M31" s="2" t="s">
        <v>76</v>
      </c>
      <c r="N31" s="252">
        <v>0.7142857142857143</v>
      </c>
      <c r="O31" s="39">
        <v>80</v>
      </c>
      <c r="X31" s="2"/>
      <c r="Z31" s="39"/>
      <c r="AA31" s="39"/>
      <c r="AB31" s="39"/>
    </row>
    <row r="32" spans="2:28" ht="21" customHeight="1" x14ac:dyDescent="0.25">
      <c r="H32" s="199" t="s">
        <v>94</v>
      </c>
      <c r="I32" s="200">
        <v>2.4096385542168676E-2</v>
      </c>
      <c r="J32" s="201" t="s">
        <v>460</v>
      </c>
      <c r="K32" s="202">
        <v>-1.5167814113597248E-2</v>
      </c>
      <c r="M32" s="2"/>
      <c r="X32" s="2"/>
      <c r="Z32" s="39"/>
      <c r="AA32" s="39"/>
      <c r="AB32" s="39"/>
    </row>
    <row r="33" spans="2:28" ht="21" customHeight="1" x14ac:dyDescent="0.25">
      <c r="H33" s="183" t="s">
        <v>95</v>
      </c>
      <c r="I33" s="175">
        <v>4.0258595357037907E-2</v>
      </c>
      <c r="J33" s="184" t="s">
        <v>456</v>
      </c>
      <c r="K33" s="185">
        <v>-4.0258595357037907E-2</v>
      </c>
      <c r="L33" s="4"/>
      <c r="M33" s="2"/>
      <c r="X33" s="2"/>
      <c r="Z33" s="39"/>
      <c r="AA33" s="39"/>
      <c r="AB33" s="39"/>
    </row>
    <row r="34" spans="2:28" ht="21" customHeight="1" x14ac:dyDescent="0.25">
      <c r="H34" s="182" t="s">
        <v>96</v>
      </c>
      <c r="I34" s="175">
        <v>9.22715251248898E-2</v>
      </c>
      <c r="J34" s="184" t="s">
        <v>654</v>
      </c>
      <c r="K34" s="185">
        <v>-6.5485810839175512E-2</v>
      </c>
      <c r="L34" s="4"/>
      <c r="M34" s="2"/>
      <c r="X34" s="2"/>
      <c r="Z34" s="39"/>
      <c r="AA34" s="39"/>
      <c r="AB34" s="39"/>
    </row>
    <row r="35" spans="2:28" ht="21" customHeight="1" x14ac:dyDescent="0.25">
      <c r="H35" s="182" t="s">
        <v>99</v>
      </c>
      <c r="I35" s="175">
        <v>0.18806935057302379</v>
      </c>
      <c r="J35" s="184" t="s">
        <v>655</v>
      </c>
      <c r="K35" s="185">
        <v>-9.8783636287309504E-2</v>
      </c>
      <c r="L35" s="4"/>
      <c r="M35" s="2"/>
      <c r="X35" s="2"/>
      <c r="Z35" s="39"/>
      <c r="AA35" s="39"/>
      <c r="AB35" s="39"/>
    </row>
    <row r="36" spans="2:28" ht="21" customHeight="1" x14ac:dyDescent="0.25">
      <c r="H36" s="186" t="s">
        <v>97</v>
      </c>
      <c r="I36" s="175">
        <v>0.24507787246547164</v>
      </c>
      <c r="J36" s="184" t="s">
        <v>656</v>
      </c>
      <c r="K36" s="185">
        <v>-8.4363586751185909E-2</v>
      </c>
      <c r="L36" s="4"/>
      <c r="M36" s="2"/>
      <c r="X36" s="2"/>
      <c r="Z36" s="39"/>
      <c r="AA36" s="39"/>
      <c r="AB36" s="39"/>
    </row>
    <row r="37" spans="2:28" ht="21" customHeight="1" x14ac:dyDescent="0.25">
      <c r="H37" s="187" t="s">
        <v>98</v>
      </c>
      <c r="I37" s="188">
        <v>0.41022627093740816</v>
      </c>
      <c r="J37" s="189" t="s">
        <v>657</v>
      </c>
      <c r="K37" s="190">
        <v>0.30405944334830615</v>
      </c>
      <c r="L37" s="4"/>
      <c r="M37" s="2"/>
      <c r="X37" s="2"/>
      <c r="Z37" s="39"/>
      <c r="AA37" s="39"/>
      <c r="AB37" s="39"/>
    </row>
    <row r="38" spans="2:28" ht="22.5" customHeight="1" x14ac:dyDescent="0.25">
      <c r="L38" s="4"/>
      <c r="M38" s="2"/>
      <c r="X38" s="2"/>
      <c r="Z38" s="39"/>
      <c r="AA38" s="39"/>
      <c r="AB38" s="39"/>
    </row>
    <row r="39" spans="2:28" ht="18" customHeight="1" x14ac:dyDescent="0.25">
      <c r="B39" s="51" t="s">
        <v>132</v>
      </c>
      <c r="C39" s="51"/>
      <c r="D39" s="50"/>
      <c r="E39" s="50"/>
      <c r="F39" s="50"/>
      <c r="G39" s="50"/>
      <c r="H39" s="50"/>
      <c r="I39" s="50"/>
      <c r="J39" s="50"/>
      <c r="K39" s="50"/>
      <c r="L39" s="4"/>
      <c r="M39" s="2"/>
      <c r="X39" s="2"/>
      <c r="Z39" s="39"/>
      <c r="AA39" s="39"/>
      <c r="AB39" s="39"/>
    </row>
    <row r="40" spans="2:28" ht="30.75" customHeight="1" x14ac:dyDescent="0.25">
      <c r="B40" s="55" t="s">
        <v>62</v>
      </c>
      <c r="C40" s="55" t="s">
        <v>101</v>
      </c>
      <c r="D40" s="55" t="s">
        <v>102</v>
      </c>
      <c r="E40" s="55" t="s">
        <v>103</v>
      </c>
      <c r="F40" s="55" t="s">
        <v>104</v>
      </c>
      <c r="G40" s="55" t="s">
        <v>105</v>
      </c>
      <c r="H40" s="55" t="s">
        <v>6</v>
      </c>
      <c r="I40" s="55" t="s">
        <v>7</v>
      </c>
      <c r="J40" s="55" t="s">
        <v>106</v>
      </c>
      <c r="K40" s="55" t="s">
        <v>72</v>
      </c>
      <c r="L40" s="4"/>
      <c r="M40" s="2"/>
      <c r="N40" s="39" t="s">
        <v>125</v>
      </c>
      <c r="X40" s="2"/>
      <c r="Z40" s="39"/>
      <c r="AA40" s="39"/>
      <c r="AB40" s="39"/>
    </row>
    <row r="41" spans="2:28" ht="22.5" customHeight="1" x14ac:dyDescent="0.25">
      <c r="B41" s="225" t="s">
        <v>117</v>
      </c>
      <c r="C41" s="76">
        <v>1</v>
      </c>
      <c r="D41" s="77">
        <v>4.144163073170163E-2</v>
      </c>
      <c r="E41" s="77">
        <v>0.41850599719517023</v>
      </c>
      <c r="F41" s="77">
        <v>0.21628460949815453</v>
      </c>
      <c r="G41" s="78">
        <v>10.767718749999998</v>
      </c>
      <c r="H41" s="79">
        <v>0.69028206871696896</v>
      </c>
      <c r="I41" s="79">
        <v>10.863455507676889</v>
      </c>
      <c r="J41" s="80">
        <v>2.3338109428118856</v>
      </c>
      <c r="K41" s="82" t="s">
        <v>76</v>
      </c>
      <c r="L41" s="4"/>
      <c r="M41" s="2"/>
      <c r="N41" s="39">
        <v>1</v>
      </c>
      <c r="X41" s="2"/>
      <c r="Z41" s="39"/>
      <c r="AA41" s="39"/>
      <c r="AB41" s="39"/>
    </row>
    <row r="42" spans="2:28" ht="22.5" customHeight="1" x14ac:dyDescent="0.25">
      <c r="B42" s="223" t="s">
        <v>117</v>
      </c>
      <c r="C42" s="68">
        <v>2</v>
      </c>
      <c r="D42" s="69">
        <v>3.733564556560709E-2</v>
      </c>
      <c r="E42" s="69">
        <v>0.36072463519367481</v>
      </c>
      <c r="F42" s="69">
        <v>0.17002935701762276</v>
      </c>
      <c r="G42" s="70">
        <v>7.8466530612244858</v>
      </c>
      <c r="H42" s="71">
        <v>5.3558724936405441E-2</v>
      </c>
      <c r="I42" s="71">
        <v>2.4192867946883627</v>
      </c>
      <c r="J42" s="72">
        <v>2.6549468885094818</v>
      </c>
      <c r="K42" s="73" t="s">
        <v>186</v>
      </c>
      <c r="M42" s="2"/>
      <c r="N42" s="39">
        <v>5</v>
      </c>
      <c r="X42" s="2"/>
      <c r="Z42" s="39"/>
      <c r="AA42" s="39"/>
      <c r="AB42" s="39"/>
    </row>
    <row r="43" spans="2:28" ht="22.5" customHeight="1" x14ac:dyDescent="0.25">
      <c r="B43" s="223" t="s">
        <v>117</v>
      </c>
      <c r="C43" s="68">
        <v>3</v>
      </c>
      <c r="D43" s="69">
        <v>1.7926750665557933E-2</v>
      </c>
      <c r="E43" s="69">
        <v>0.35759640747470067</v>
      </c>
      <c r="F43" s="69">
        <v>0.17151826179250623</v>
      </c>
      <c r="G43" s="70">
        <v>7.7275200000000019</v>
      </c>
      <c r="H43" s="71">
        <v>7.9264265056474145E-2</v>
      </c>
      <c r="I43" s="71">
        <v>2.8991505431261908</v>
      </c>
      <c r="J43" s="72">
        <v>2.7098643266308571</v>
      </c>
      <c r="K43" s="73" t="s">
        <v>68</v>
      </c>
      <c r="M43" s="2"/>
      <c r="N43" s="39">
        <v>4</v>
      </c>
      <c r="X43" s="2"/>
      <c r="Z43" s="39"/>
      <c r="AA43" s="39"/>
      <c r="AB43" s="39"/>
    </row>
    <row r="44" spans="2:28" ht="22.5" customHeight="1" x14ac:dyDescent="0.25">
      <c r="B44" s="223" t="s">
        <v>117</v>
      </c>
      <c r="C44" s="68">
        <v>4</v>
      </c>
      <c r="D44" s="69">
        <v>1.5248971698042863E-2</v>
      </c>
      <c r="E44" s="69">
        <v>0.34978858369790178</v>
      </c>
      <c r="F44" s="69">
        <v>0.17671167326310963</v>
      </c>
      <c r="G44" s="70">
        <v>7.710791666666668</v>
      </c>
      <c r="H44" s="71">
        <v>5.2318262389041401E-2</v>
      </c>
      <c r="I44" s="71">
        <v>2.7744859972085458</v>
      </c>
      <c r="J44" s="72">
        <v>2.7009818178321834</v>
      </c>
      <c r="K44" s="73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 x14ac:dyDescent="0.25">
      <c r="B45" s="223" t="s">
        <v>117</v>
      </c>
      <c r="C45" s="68">
        <v>5</v>
      </c>
      <c r="D45" s="69">
        <v>1.6393504671234776E-2</v>
      </c>
      <c r="E45" s="69">
        <v>0.3561080627239111</v>
      </c>
      <c r="F45" s="69">
        <v>0.18628976486126489</v>
      </c>
      <c r="G45" s="70">
        <v>8.2701555555555544</v>
      </c>
      <c r="H45" s="71">
        <v>6.7344559263899761E-2</v>
      </c>
      <c r="I45" s="71">
        <v>2.6909527672255744</v>
      </c>
      <c r="J45" s="72">
        <v>2.6861201211380132</v>
      </c>
      <c r="K45" s="73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 x14ac:dyDescent="0.25">
      <c r="B46" s="223" t="s">
        <v>117</v>
      </c>
      <c r="C46" s="68">
        <v>6</v>
      </c>
      <c r="D46" s="69">
        <v>1.6768706902054373E-2</v>
      </c>
      <c r="E46" s="69">
        <v>0.35881118325397166</v>
      </c>
      <c r="F46" s="69">
        <v>0.16914641579626283</v>
      </c>
      <c r="G46" s="70">
        <v>10.126302325581399</v>
      </c>
      <c r="H46" s="71">
        <v>5.3672165071127854E-2</v>
      </c>
      <c r="I46" s="71">
        <v>3.2508382928344175</v>
      </c>
      <c r="J46" s="72">
        <v>2.4178236181879869</v>
      </c>
      <c r="K46" s="73" t="s">
        <v>67</v>
      </c>
      <c r="M46" s="2"/>
      <c r="N46" s="39">
        <v>2</v>
      </c>
      <c r="X46" s="2"/>
      <c r="Z46" s="39"/>
      <c r="AA46" s="39"/>
      <c r="AB46" s="39"/>
    </row>
    <row r="47" spans="2:28" ht="22.5" customHeight="1" x14ac:dyDescent="0.25">
      <c r="B47" s="223" t="s">
        <v>117</v>
      </c>
      <c r="C47" s="68">
        <v>7</v>
      </c>
      <c r="D47" s="69">
        <v>1.6812493774965052E-2</v>
      </c>
      <c r="E47" s="69">
        <v>0.36753627777916426</v>
      </c>
      <c r="F47" s="69">
        <v>0.15968201974808269</v>
      </c>
      <c r="G47" s="70">
        <v>10.872437500000002</v>
      </c>
      <c r="H47" s="71">
        <v>0.10271582384412885</v>
      </c>
      <c r="I47" s="71">
        <v>3.1795683270950081</v>
      </c>
      <c r="J47" s="72">
        <v>2.3014242446656747</v>
      </c>
      <c r="K47" s="73" t="s">
        <v>67</v>
      </c>
      <c r="M47" s="2"/>
      <c r="N47" s="39">
        <v>2</v>
      </c>
      <c r="X47" s="2"/>
      <c r="Z47" s="39"/>
      <c r="AA47" s="39"/>
      <c r="AB47" s="39"/>
    </row>
    <row r="48" spans="2:28" ht="22.5" customHeight="1" x14ac:dyDescent="0.25">
      <c r="B48" s="223" t="s">
        <v>117</v>
      </c>
      <c r="C48" s="68">
        <v>8</v>
      </c>
      <c r="D48" s="69">
        <v>1.9903718814941473E-2</v>
      </c>
      <c r="E48" s="69">
        <v>0.3706743475359856</v>
      </c>
      <c r="F48" s="69">
        <v>0.14483421531929391</v>
      </c>
      <c r="G48" s="70">
        <v>11.99919565217391</v>
      </c>
      <c r="H48" s="71">
        <v>0.12161924724267703</v>
      </c>
      <c r="I48" s="71">
        <v>3.9466638075809901</v>
      </c>
      <c r="J48" s="72">
        <v>2.1846553809017299</v>
      </c>
      <c r="K48" s="73" t="s">
        <v>76</v>
      </c>
      <c r="M48" s="2"/>
      <c r="N48" s="39">
        <v>1</v>
      </c>
      <c r="X48" s="2"/>
      <c r="Z48" s="39"/>
      <c r="AA48" s="39"/>
      <c r="AB48" s="39"/>
    </row>
    <row r="49" spans="2:28" ht="25.5" customHeight="1" x14ac:dyDescent="0.25">
      <c r="B49" s="52" t="s">
        <v>107</v>
      </c>
      <c r="C49" s="52"/>
      <c r="D49" s="66" cm="1">
        <f t="array" aca="1" ref="D49" ca="1">(INDIRECT(ADDRESS(ROW()-1,COLUMN()))/INDIRECT(ADDRESS(ROW()-2,COLUMN())))-1</f>
        <v>0.18386475447083672</v>
      </c>
      <c r="E49" s="66" cm="1">
        <f t="array" aca="1" ref="E49" ca="1">(INDIRECT(ADDRESS(ROW()-1,COLUMN()))/INDIRECT(ADDRESS(ROW()-2,COLUMN())))-1</f>
        <v>8.5381224835359149E-3</v>
      </c>
      <c r="F49" s="66" cm="1">
        <f t="array" aca="1" ref="F49" ca="1">(INDIRECT(ADDRESS(ROW()-1,COLUMN()))/INDIRECT(ADDRESS(ROW()-2,COLUMN())))-1</f>
        <v>-9.2983571050848091E-2</v>
      </c>
      <c r="G49" s="66" cm="1">
        <f t="array" aca="1" ref="G49" ca="1">(INDIRECT(ADDRESS(ROW()-1,COLUMN()))/INDIRECT(ADDRESS(ROW()-2,COLUMN())))-1</f>
        <v>0.10363436461914888</v>
      </c>
      <c r="H49" s="66" cm="1">
        <f t="array" aca="1" ref="H49" ca="1">(INDIRECT(ADDRESS(ROW()-1,COLUMN()))/INDIRECT(ADDRESS(ROW()-2,COLUMN())))-1</f>
        <v>0.18403613670308583</v>
      </c>
      <c r="I49" s="66" cm="1">
        <f t="array" aca="1" ref="I49" ca="1">(INDIRECT(ADDRESS(ROW()-1,COLUMN()))/INDIRECT(ADDRESS(ROW()-2,COLUMN())))-1</f>
        <v>0.24125774368460684</v>
      </c>
      <c r="J49" s="66" cm="1">
        <f t="array" aca="1" ref="J49" ca="1">(INDIRECT(ADDRESS(ROW()-1,COLUMN()))/INDIRECT(ADDRESS(ROW()-2,COLUMN())))-1</f>
        <v>-5.0737652579525894E-2</v>
      </c>
      <c r="K49" s="74" t="str" cm="1">
        <f t="array" aca="1" ref="K49" ca="1">_xlfn.IFS(N49=0,"등급유지",N49&gt;0,N49&amp;"등급 상승",N49&lt;0,N49&amp;"등급 하락")</f>
        <v>-1등급 하락</v>
      </c>
      <c r="M49" s="253"/>
      <c r="N49" s="39" cm="1">
        <f t="array" aca="1" ref="N49" ca="1">(INDIRECT(ADDRESS(ROW()-1,COLUMN()))-INDIRECT(ADDRESS(ROW()-2,COLUMN())))</f>
        <v>-1</v>
      </c>
      <c r="O49" s="39" t="s">
        <v>126</v>
      </c>
      <c r="X49" s="229"/>
      <c r="Z49" s="231"/>
      <c r="AA49" s="39"/>
      <c r="AB49" s="39"/>
    </row>
    <row r="50" spans="2:28" ht="25.5" customHeight="1" x14ac:dyDescent="0.25">
      <c r="B50" s="47"/>
      <c r="C50" s="47"/>
      <c r="D50" s="48"/>
      <c r="E50" s="48"/>
      <c r="F50" s="48"/>
      <c r="G50" s="48"/>
      <c r="H50" s="48"/>
      <c r="I50" s="48"/>
      <c r="J50" s="48"/>
      <c r="K50" s="48"/>
      <c r="M50" s="253"/>
      <c r="N50" s="2"/>
      <c r="O50" s="2"/>
      <c r="X50" s="229"/>
      <c r="Z50" s="231"/>
      <c r="AA50" s="39"/>
      <c r="AB50" s="39"/>
    </row>
    <row r="51" spans="2:28" ht="18" customHeight="1" x14ac:dyDescent="0.25">
      <c r="B51" s="51" t="s">
        <v>133</v>
      </c>
      <c r="C51" s="51"/>
      <c r="D51" s="50"/>
      <c r="E51" s="50"/>
      <c r="F51" s="50"/>
      <c r="G51" s="50"/>
      <c r="H51" s="50"/>
      <c r="I51" s="50"/>
      <c r="J51" s="50"/>
      <c r="K51" s="50"/>
      <c r="M51" s="253"/>
      <c r="X51" s="229"/>
      <c r="Z51" s="231"/>
      <c r="AA51" s="39"/>
      <c r="AB51" s="39"/>
    </row>
    <row r="52" spans="2:28" ht="21" customHeight="1" x14ac:dyDescent="0.25">
      <c r="B52" s="47"/>
      <c r="C52" s="47"/>
      <c r="D52" s="48"/>
      <c r="E52" s="48"/>
      <c r="F52" s="48"/>
      <c r="G52" s="48"/>
      <c r="H52" s="48"/>
      <c r="I52" s="48"/>
      <c r="J52" s="48"/>
      <c r="K52" s="48"/>
      <c r="M52" s="253"/>
      <c r="X52" s="229"/>
      <c r="Z52" s="231"/>
      <c r="AA52" s="39"/>
      <c r="AB52" s="39"/>
    </row>
    <row r="53" spans="2:28" ht="25.5" customHeight="1" x14ac:dyDescent="0.25">
      <c r="B53" s="47"/>
      <c r="C53" s="47"/>
      <c r="D53" s="48"/>
      <c r="E53" s="48"/>
      <c r="F53" s="48"/>
      <c r="G53" s="48"/>
      <c r="H53" s="48"/>
      <c r="I53" s="48"/>
      <c r="J53" s="48"/>
      <c r="K53" s="48"/>
      <c r="M53" s="253"/>
      <c r="N53" s="229"/>
      <c r="P53" s="231"/>
      <c r="AA53" s="294"/>
    </row>
    <row r="54" spans="2:28" ht="25.5" customHeight="1" x14ac:dyDescent="0.25">
      <c r="B54" s="47"/>
      <c r="C54" s="47"/>
      <c r="D54" s="48"/>
      <c r="M54" s="253"/>
      <c r="N54" s="229"/>
      <c r="P54" s="231"/>
      <c r="AA54" s="294"/>
    </row>
    <row r="55" spans="2:28" ht="25.5" customHeight="1" x14ac:dyDescent="0.25">
      <c r="B55" s="47"/>
      <c r="C55" s="47"/>
      <c r="D55" s="48"/>
      <c r="M55" s="253"/>
      <c r="N55" s="229"/>
      <c r="P55" s="231"/>
      <c r="AA55" s="294"/>
    </row>
    <row r="56" spans="2:28" ht="25.5" customHeight="1" x14ac:dyDescent="0.25">
      <c r="B56" s="47"/>
      <c r="C56" s="47"/>
      <c r="D56" s="48"/>
      <c r="M56" s="253"/>
      <c r="N56" s="229"/>
      <c r="P56" s="231"/>
      <c r="AA56" s="294"/>
    </row>
    <row r="57" spans="2:28" ht="25.5" customHeight="1" x14ac:dyDescent="0.25">
      <c r="B57" s="47"/>
      <c r="C57" s="47"/>
      <c r="D57" s="48"/>
      <c r="M57" s="253"/>
      <c r="N57" s="229"/>
      <c r="P57" s="231"/>
      <c r="AA57" s="294"/>
    </row>
    <row r="58" spans="2:28" ht="25.5" customHeight="1" x14ac:dyDescent="0.25">
      <c r="B58" s="47"/>
      <c r="C58" s="47"/>
      <c r="D58" s="48"/>
      <c r="M58" s="253"/>
      <c r="N58" s="229"/>
      <c r="P58" s="231"/>
      <c r="AA58" s="294"/>
    </row>
    <row r="59" spans="2:28" ht="25.5" customHeight="1" x14ac:dyDescent="0.25">
      <c r="B59" s="47"/>
      <c r="C59" s="47"/>
      <c r="D59" s="48"/>
      <c r="M59" s="253"/>
      <c r="N59" s="229"/>
      <c r="P59" s="231"/>
      <c r="AA59" s="294"/>
    </row>
    <row r="60" spans="2:28" ht="25.5" customHeight="1" x14ac:dyDescent="0.25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53"/>
      <c r="N60" s="229"/>
      <c r="P60" s="231"/>
      <c r="AA60" s="294"/>
    </row>
    <row r="61" spans="2:28" ht="25.5" customHeight="1" x14ac:dyDescent="0.25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253"/>
      <c r="N61" s="229"/>
      <c r="P61" s="231"/>
      <c r="AA61" s="294"/>
    </row>
    <row r="62" spans="2:28" ht="25.5" customHeight="1" thickBot="1" x14ac:dyDescent="0.3">
      <c r="B62" s="207" t="s">
        <v>91</v>
      </c>
      <c r="C62" s="208" t="s">
        <v>123</v>
      </c>
      <c r="D62" s="208" t="s">
        <v>119</v>
      </c>
      <c r="E62" s="208" t="s">
        <v>121</v>
      </c>
      <c r="F62" s="208" t="s">
        <v>118</v>
      </c>
      <c r="G62" s="208" t="s">
        <v>120</v>
      </c>
      <c r="H62" s="208" t="s">
        <v>122</v>
      </c>
      <c r="I62" s="208" t="s">
        <v>176</v>
      </c>
      <c r="J62" s="208" t="s">
        <v>176</v>
      </c>
      <c r="K62" s="209" t="s">
        <v>176</v>
      </c>
      <c r="M62" s="254">
        <v>1</v>
      </c>
      <c r="N62" s="255">
        <v>2</v>
      </c>
      <c r="O62" s="255">
        <v>3</v>
      </c>
      <c r="P62" s="254">
        <v>4</v>
      </c>
      <c r="Q62" s="255">
        <v>5</v>
      </c>
      <c r="R62" s="255">
        <v>6</v>
      </c>
      <c r="S62" s="254"/>
      <c r="T62" s="255"/>
      <c r="U62" s="256"/>
      <c r="AA62" s="294"/>
    </row>
    <row r="63" spans="2:28" ht="25.5" customHeight="1" thickTop="1" x14ac:dyDescent="0.25">
      <c r="B63" s="212" t="s">
        <v>109</v>
      </c>
      <c r="C63" s="213" t="s">
        <v>67</v>
      </c>
      <c r="D63" s="214" t="s">
        <v>70</v>
      </c>
      <c r="E63" s="214" t="s">
        <v>70</v>
      </c>
      <c r="F63" s="214" t="s">
        <v>70</v>
      </c>
      <c r="G63" s="214" t="s">
        <v>70</v>
      </c>
      <c r="H63" s="214" t="s">
        <v>70</v>
      </c>
      <c r="I63" s="214" t="s">
        <v>176</v>
      </c>
      <c r="J63" s="214" t="s">
        <v>176</v>
      </c>
      <c r="K63" s="214" t="s">
        <v>176</v>
      </c>
      <c r="M63" s="254" t="s">
        <v>123</v>
      </c>
      <c r="N63" s="254" t="s">
        <v>119</v>
      </c>
      <c r="O63" s="254" t="s">
        <v>121</v>
      </c>
      <c r="P63" s="254" t="s">
        <v>118</v>
      </c>
      <c r="Q63" s="254" t="s">
        <v>120</v>
      </c>
      <c r="R63" s="254" t="s">
        <v>122</v>
      </c>
      <c r="S63" s="254"/>
      <c r="T63" s="254"/>
      <c r="U63" s="253"/>
      <c r="AA63" s="294"/>
    </row>
    <row r="64" spans="2:28" ht="25.5" customHeight="1" x14ac:dyDescent="0.25">
      <c r="B64" s="210" t="s">
        <v>94</v>
      </c>
      <c r="C64" s="200" t="s">
        <v>456</v>
      </c>
      <c r="D64" s="200" t="s">
        <v>456</v>
      </c>
      <c r="E64" s="200" t="s">
        <v>456</v>
      </c>
      <c r="F64" s="200" t="s">
        <v>456</v>
      </c>
      <c r="G64" s="200" t="s">
        <v>456</v>
      </c>
      <c r="H64" s="200" t="s">
        <v>456</v>
      </c>
      <c r="I64" s="200" t="s">
        <v>176</v>
      </c>
      <c r="J64" s="200" t="s">
        <v>176</v>
      </c>
      <c r="K64" s="211" t="s">
        <v>176</v>
      </c>
      <c r="M64" s="253"/>
      <c r="N64" s="229"/>
      <c r="P64" s="231"/>
      <c r="AA64" s="294"/>
    </row>
    <row r="65" spans="2:27" ht="25.5" customHeight="1" x14ac:dyDescent="0.25">
      <c r="B65" s="174" t="s">
        <v>95</v>
      </c>
      <c r="C65" s="176" t="s">
        <v>456</v>
      </c>
      <c r="D65" s="176" t="s">
        <v>456</v>
      </c>
      <c r="E65" s="176" t="s">
        <v>456</v>
      </c>
      <c r="F65" s="176" t="s">
        <v>456</v>
      </c>
      <c r="G65" s="176" t="s">
        <v>456</v>
      </c>
      <c r="H65" s="176" t="s">
        <v>456</v>
      </c>
      <c r="I65" s="176" t="s">
        <v>176</v>
      </c>
      <c r="J65" s="176" t="s">
        <v>176</v>
      </c>
      <c r="K65" s="177" t="s">
        <v>176</v>
      </c>
      <c r="M65" s="257">
        <v>0</v>
      </c>
      <c r="N65" s="257">
        <v>0</v>
      </c>
      <c r="O65" s="257">
        <v>0</v>
      </c>
      <c r="P65" s="257">
        <v>0</v>
      </c>
      <c r="Q65" s="257">
        <v>0</v>
      </c>
      <c r="R65" s="257">
        <v>0</v>
      </c>
      <c r="S65" s="257"/>
      <c r="T65" s="257"/>
      <c r="AA65" s="294"/>
    </row>
    <row r="66" spans="2:27" ht="25.5" customHeight="1" x14ac:dyDescent="0.25">
      <c r="B66" s="173" t="s">
        <v>96</v>
      </c>
      <c r="C66" s="176" t="s">
        <v>456</v>
      </c>
      <c r="D66" s="176" t="s">
        <v>457</v>
      </c>
      <c r="E66" s="176" t="s">
        <v>456</v>
      </c>
      <c r="F66" s="176" t="s">
        <v>456</v>
      </c>
      <c r="G66" s="176" t="s">
        <v>456</v>
      </c>
      <c r="H66" s="176" t="s">
        <v>456</v>
      </c>
      <c r="I66" s="176" t="s">
        <v>176</v>
      </c>
      <c r="J66" s="176" t="s">
        <v>176</v>
      </c>
      <c r="K66" s="177" t="s">
        <v>176</v>
      </c>
      <c r="M66" s="257">
        <v>0</v>
      </c>
      <c r="N66" s="257">
        <v>0</v>
      </c>
      <c r="O66" s="257">
        <v>0</v>
      </c>
      <c r="P66" s="257">
        <v>0</v>
      </c>
      <c r="Q66" s="257">
        <v>0</v>
      </c>
      <c r="R66" s="257">
        <v>0</v>
      </c>
      <c r="S66" s="257"/>
      <c r="T66" s="257"/>
      <c r="AA66" s="294"/>
    </row>
    <row r="67" spans="2:27" ht="25.5" customHeight="1" x14ac:dyDescent="0.25">
      <c r="B67" s="173" t="s">
        <v>99</v>
      </c>
      <c r="C67" s="176" t="s">
        <v>456</v>
      </c>
      <c r="D67" s="176" t="s">
        <v>457</v>
      </c>
      <c r="E67" s="176" t="s">
        <v>467</v>
      </c>
      <c r="F67" s="176" t="s">
        <v>458</v>
      </c>
      <c r="G67" s="176" t="s">
        <v>468</v>
      </c>
      <c r="H67" s="176" t="s">
        <v>456</v>
      </c>
      <c r="I67" s="176" t="s">
        <v>176</v>
      </c>
      <c r="J67" s="176" t="s">
        <v>176</v>
      </c>
      <c r="K67" s="177" t="s">
        <v>176</v>
      </c>
      <c r="M67" s="257">
        <v>0</v>
      </c>
      <c r="N67" s="257">
        <v>7.1428571428571425E-2</v>
      </c>
      <c r="O67" s="257">
        <v>0</v>
      </c>
      <c r="P67" s="257">
        <v>0</v>
      </c>
      <c r="Q67" s="257">
        <v>0</v>
      </c>
      <c r="R67" s="257">
        <v>0</v>
      </c>
      <c r="S67" s="257"/>
      <c r="T67" s="257"/>
      <c r="AA67" s="294"/>
    </row>
    <row r="68" spans="2:27" ht="25.5" customHeight="1" x14ac:dyDescent="0.25">
      <c r="B68" s="178" t="s">
        <v>97</v>
      </c>
      <c r="C68" s="176" t="s">
        <v>459</v>
      </c>
      <c r="D68" s="176" t="s">
        <v>469</v>
      </c>
      <c r="E68" s="176" t="s">
        <v>470</v>
      </c>
      <c r="F68" s="176" t="s">
        <v>458</v>
      </c>
      <c r="G68" s="176" t="s">
        <v>468</v>
      </c>
      <c r="H68" s="176" t="s">
        <v>456</v>
      </c>
      <c r="I68" s="176" t="s">
        <v>176</v>
      </c>
      <c r="J68" s="176" t="s">
        <v>176</v>
      </c>
      <c r="K68" s="177" t="s">
        <v>176</v>
      </c>
      <c r="M68" s="257">
        <v>0</v>
      </c>
      <c r="N68" s="257">
        <v>7.1428571428571425E-2</v>
      </c>
      <c r="O68" s="257">
        <v>0.125</v>
      </c>
      <c r="P68" s="257">
        <v>8.3333333333333329E-2</v>
      </c>
      <c r="Q68" s="257">
        <v>0.16666666666666666</v>
      </c>
      <c r="R68" s="257">
        <v>0</v>
      </c>
      <c r="S68" s="257"/>
      <c r="T68" s="257"/>
      <c r="AA68" s="294"/>
    </row>
    <row r="69" spans="2:27" ht="25.5" customHeight="1" x14ac:dyDescent="0.25">
      <c r="B69" s="179" t="s">
        <v>98</v>
      </c>
      <c r="C69" s="180" t="s">
        <v>456</v>
      </c>
      <c r="D69" s="180" t="s">
        <v>471</v>
      </c>
      <c r="E69" s="180" t="s">
        <v>472</v>
      </c>
      <c r="F69" s="180" t="s">
        <v>473</v>
      </c>
      <c r="G69" s="180" t="s">
        <v>474</v>
      </c>
      <c r="H69" s="180" t="s">
        <v>475</v>
      </c>
      <c r="I69" s="180" t="s">
        <v>176</v>
      </c>
      <c r="J69" s="180" t="s">
        <v>176</v>
      </c>
      <c r="K69" s="181" t="s">
        <v>176</v>
      </c>
      <c r="M69" s="257">
        <v>1</v>
      </c>
      <c r="N69" s="257">
        <v>0.2857142857142857</v>
      </c>
      <c r="O69" s="257">
        <v>0.25</v>
      </c>
      <c r="P69" s="257">
        <v>8.3333333333333329E-2</v>
      </c>
      <c r="Q69" s="257">
        <v>0.16666666666666666</v>
      </c>
      <c r="R69" s="257">
        <v>0</v>
      </c>
      <c r="S69" s="257"/>
      <c r="T69" s="257"/>
      <c r="AA69" s="294"/>
    </row>
    <row r="70" spans="2:27" ht="15.75" customHeight="1" x14ac:dyDescent="0.25">
      <c r="B70" s="47"/>
      <c r="C70" s="47"/>
      <c r="D70" s="48"/>
      <c r="E70" s="48"/>
      <c r="F70" s="48"/>
      <c r="G70" s="48"/>
      <c r="H70" s="48"/>
      <c r="I70" s="48"/>
      <c r="J70" s="48"/>
      <c r="K70" s="48"/>
      <c r="M70" s="257">
        <v>0</v>
      </c>
      <c r="N70" s="257">
        <v>0.5714285714285714</v>
      </c>
      <c r="O70" s="257">
        <v>0.625</v>
      </c>
      <c r="P70" s="257">
        <v>0.83333333333333337</v>
      </c>
      <c r="Q70" s="257">
        <v>0.66666666666666663</v>
      </c>
      <c r="R70" s="257">
        <v>0.4</v>
      </c>
      <c r="S70" s="257"/>
      <c r="T70" s="257"/>
      <c r="AA70" s="294"/>
    </row>
    <row r="71" spans="2:27" ht="17.25" customHeight="1" x14ac:dyDescent="0.25">
      <c r="B71" s="51" t="s">
        <v>134</v>
      </c>
      <c r="C71" s="51"/>
      <c r="D71" s="50"/>
      <c r="E71" s="50"/>
      <c r="F71" s="50"/>
      <c r="G71" s="50"/>
      <c r="H71" s="50"/>
      <c r="I71" s="50"/>
      <c r="J71" s="50"/>
      <c r="K71" s="50"/>
      <c r="M71" s="253"/>
      <c r="N71" s="229"/>
      <c r="P71" s="231"/>
      <c r="AA71" s="294"/>
    </row>
    <row r="72" spans="2:27" ht="30.75" customHeight="1" x14ac:dyDescent="0.25">
      <c r="B72" s="55" t="s">
        <v>75</v>
      </c>
      <c r="C72" s="55" t="s">
        <v>101</v>
      </c>
      <c r="D72" s="55" t="s">
        <v>102</v>
      </c>
      <c r="E72" s="55" t="s">
        <v>103</v>
      </c>
      <c r="F72" s="55" t="s">
        <v>104</v>
      </c>
      <c r="G72" s="55" t="s">
        <v>105</v>
      </c>
      <c r="H72" s="55" t="s">
        <v>6</v>
      </c>
      <c r="I72" s="55" t="s">
        <v>7</v>
      </c>
      <c r="J72" s="55" t="s">
        <v>106</v>
      </c>
      <c r="K72" s="55" t="s">
        <v>108</v>
      </c>
      <c r="M72" s="253"/>
      <c r="N72" s="229"/>
      <c r="P72" s="231"/>
      <c r="AA72" s="294"/>
    </row>
    <row r="73" spans="2:27" ht="27" customHeight="1" x14ac:dyDescent="0.25">
      <c r="B73" s="86" t="s">
        <v>123</v>
      </c>
      <c r="C73" s="65">
        <v>1</v>
      </c>
      <c r="D73" s="87">
        <v>5.1880316612041545E-2</v>
      </c>
      <c r="E73" s="87">
        <v>0.41372398360713519</v>
      </c>
      <c r="F73" s="87">
        <v>0.22013112137494512</v>
      </c>
      <c r="G73" s="88">
        <v>7.2</v>
      </c>
      <c r="H73" s="89">
        <v>7.1086476224417161E-2</v>
      </c>
      <c r="I73" s="89">
        <v>23.316364201608827</v>
      </c>
      <c r="J73" s="90">
        <v>2.5626680527858809</v>
      </c>
      <c r="K73" s="73"/>
      <c r="M73" s="253"/>
      <c r="N73" s="229"/>
      <c r="P73" s="231"/>
      <c r="AA73" s="294"/>
    </row>
    <row r="74" spans="2:27" ht="20.25" customHeight="1" x14ac:dyDescent="0.25">
      <c r="B74" s="86" t="s">
        <v>123</v>
      </c>
      <c r="C74" s="65">
        <v>2</v>
      </c>
      <c r="D74" s="87">
        <v>6.9439174025937966E-2</v>
      </c>
      <c r="E74" s="87">
        <v>0.26051110956594253</v>
      </c>
      <c r="F74" s="87">
        <v>0.18148982403841363</v>
      </c>
      <c r="G74" s="88">
        <v>4.2649999999999997</v>
      </c>
      <c r="H74" s="89">
        <v>4.3211862866288961E-2</v>
      </c>
      <c r="I74" s="89">
        <v>2.9816185377739384</v>
      </c>
      <c r="J74" s="90">
        <v>3.0334178796994782</v>
      </c>
      <c r="K74" s="73"/>
      <c r="M74" s="253"/>
      <c r="N74" s="229"/>
      <c r="P74" s="231"/>
      <c r="AA74" s="294"/>
    </row>
    <row r="75" spans="2:27" ht="20.25" customHeight="1" x14ac:dyDescent="0.25">
      <c r="B75" s="86" t="s">
        <v>123</v>
      </c>
      <c r="C75" s="65">
        <v>3</v>
      </c>
      <c r="D75" s="87">
        <v>4.1466156164216381E-2</v>
      </c>
      <c r="E75" s="87">
        <v>0.3185595169044434</v>
      </c>
      <c r="F75" s="87">
        <v>0.19671372191053857</v>
      </c>
      <c r="G75" s="88">
        <v>6.5139999999999993</v>
      </c>
      <c r="H75" s="89">
        <v>0</v>
      </c>
      <c r="I75" s="89">
        <v>8.2802752711180183</v>
      </c>
      <c r="J75" s="90">
        <v>2.8798413612264246</v>
      </c>
      <c r="K75" s="73"/>
      <c r="M75" s="253"/>
      <c r="N75" s="229"/>
      <c r="P75" s="231"/>
      <c r="AA75" s="294"/>
    </row>
    <row r="76" spans="2:27" ht="20.25" customHeight="1" x14ac:dyDescent="0.25">
      <c r="B76" s="86" t="s">
        <v>123</v>
      </c>
      <c r="C76" s="65">
        <v>4</v>
      </c>
      <c r="D76" s="87">
        <v>3.7741227610706911E-2</v>
      </c>
      <c r="E76" s="87">
        <v>0.28111637422629998</v>
      </c>
      <c r="F76" s="87">
        <v>0.20188293650239128</v>
      </c>
      <c r="G76" s="88">
        <v>5.9080000000000004</v>
      </c>
      <c r="H76" s="89">
        <v>1.6439978542540007E-2</v>
      </c>
      <c r="I76" s="89">
        <v>5.6224726615486817</v>
      </c>
      <c r="J76" s="90">
        <v>2.845737685667622</v>
      </c>
      <c r="K76" s="73"/>
      <c r="M76" s="253"/>
      <c r="N76" s="229"/>
      <c r="P76" s="231"/>
      <c r="AA76" s="294"/>
    </row>
    <row r="77" spans="2:27" ht="20.25" customHeight="1" x14ac:dyDescent="0.25">
      <c r="B77" s="86" t="s">
        <v>123</v>
      </c>
      <c r="C77" s="65">
        <v>5</v>
      </c>
      <c r="D77" s="87">
        <v>3.0569751411922422E-2</v>
      </c>
      <c r="E77" s="87">
        <v>0.25225480095826491</v>
      </c>
      <c r="F77" s="87">
        <v>0.21574965565697501</v>
      </c>
      <c r="G77" s="88">
        <v>4.0730000000000004</v>
      </c>
      <c r="H77" s="89">
        <v>1.7301496043061349E-2</v>
      </c>
      <c r="I77" s="89">
        <v>6.5745684963633124</v>
      </c>
      <c r="J77" s="90">
        <v>3.0856427329054603</v>
      </c>
      <c r="K77" s="73"/>
      <c r="M77" s="253"/>
      <c r="N77" s="229"/>
      <c r="P77" s="231"/>
      <c r="AA77" s="294"/>
    </row>
    <row r="78" spans="2:27" ht="20.25" customHeight="1" x14ac:dyDescent="0.25">
      <c r="B78" s="86" t="s">
        <v>123</v>
      </c>
      <c r="C78" s="65">
        <v>6</v>
      </c>
      <c r="D78" s="87">
        <v>4.2236397165007759E-2</v>
      </c>
      <c r="E78" s="87">
        <v>0.24623087509135053</v>
      </c>
      <c r="F78" s="87">
        <v>0.20320245877967796</v>
      </c>
      <c r="G78" s="88">
        <v>4.9980000000000002</v>
      </c>
      <c r="H78" s="89">
        <v>1.4963362207634607E-2</v>
      </c>
      <c r="I78" s="89">
        <v>7.5714612770631113</v>
      </c>
      <c r="J78" s="90">
        <v>2.8289668350446995</v>
      </c>
      <c r="K78" s="73"/>
      <c r="M78" s="253"/>
      <c r="N78" s="229"/>
      <c r="P78" s="231"/>
      <c r="AA78" s="294"/>
    </row>
    <row r="79" spans="2:27" ht="20.25" customHeight="1" x14ac:dyDescent="0.25">
      <c r="B79" s="86" t="s">
        <v>123</v>
      </c>
      <c r="C79" s="65">
        <v>7</v>
      </c>
      <c r="D79" s="87">
        <v>3.9095917348085082E-2</v>
      </c>
      <c r="E79" s="87">
        <v>0.23403994560379951</v>
      </c>
      <c r="F79" s="87">
        <v>0.18088242427370452</v>
      </c>
      <c r="G79" s="88">
        <v>4.5439999999999996</v>
      </c>
      <c r="H79" s="89">
        <v>0</v>
      </c>
      <c r="I79" s="89">
        <v>4.9939797454695167</v>
      </c>
      <c r="J79" s="90">
        <v>2.8468200602010101</v>
      </c>
      <c r="K79" s="73"/>
      <c r="M79" s="253"/>
      <c r="N79" s="229"/>
      <c r="P79" s="231"/>
      <c r="AA79" s="294"/>
    </row>
    <row r="80" spans="2:27" ht="20.25" customHeight="1" x14ac:dyDescent="0.25">
      <c r="B80" s="86" t="s">
        <v>123</v>
      </c>
      <c r="C80" s="65">
        <v>8</v>
      </c>
      <c r="D80" s="87">
        <v>4.0054044264197348E-2</v>
      </c>
      <c r="E80" s="87">
        <v>0.2553655394806234</v>
      </c>
      <c r="F80" s="87">
        <v>0.1725090879376425</v>
      </c>
      <c r="G80" s="88">
        <v>5.3570000000000002</v>
      </c>
      <c r="H80" s="89">
        <v>0</v>
      </c>
      <c r="I80" s="89">
        <v>4.7666984824874907</v>
      </c>
      <c r="J80" s="90">
        <v>2.7160824789936475</v>
      </c>
      <c r="K80" s="73" t="s">
        <v>67</v>
      </c>
      <c r="M80" s="253"/>
      <c r="N80" s="229"/>
      <c r="P80" s="231"/>
      <c r="AA80" s="294"/>
    </row>
    <row r="81" spans="2:27" ht="20.25" customHeight="1" x14ac:dyDescent="0.25">
      <c r="B81" s="86" t="s">
        <v>119</v>
      </c>
      <c r="C81" s="65">
        <v>1</v>
      </c>
      <c r="D81" s="87">
        <v>3.1855110789943346E-2</v>
      </c>
      <c r="E81" s="87">
        <v>0.4162521554715225</v>
      </c>
      <c r="F81" s="87">
        <v>0.18057250535642022</v>
      </c>
      <c r="G81" s="88">
        <v>10.143600000000001</v>
      </c>
      <c r="H81" s="89">
        <v>0.75301929360933451</v>
      </c>
      <c r="I81" s="89">
        <v>13.097971955507818</v>
      </c>
      <c r="J81" s="90">
        <v>2.346673826656259</v>
      </c>
      <c r="K81" s="73"/>
      <c r="M81" s="253"/>
      <c r="N81" s="229"/>
      <c r="P81" s="231"/>
      <c r="AA81" s="294"/>
    </row>
    <row r="82" spans="2:27" ht="20.25" customHeight="1" x14ac:dyDescent="0.25">
      <c r="B82" s="86" t="s">
        <v>119</v>
      </c>
      <c r="C82" s="65">
        <v>2</v>
      </c>
      <c r="D82" s="87">
        <v>2.9159051392763518E-2</v>
      </c>
      <c r="E82" s="87">
        <v>0.36591033830241387</v>
      </c>
      <c r="F82" s="87">
        <v>0.1097626632827101</v>
      </c>
      <c r="G82" s="88">
        <v>5.8521428571428578</v>
      </c>
      <c r="H82" s="89">
        <v>1.2068462153129202E-2</v>
      </c>
      <c r="I82" s="89">
        <v>2.8149687972173867</v>
      </c>
      <c r="J82" s="90">
        <v>2.632417385409084</v>
      </c>
      <c r="K82" s="73"/>
      <c r="M82" s="253"/>
      <c r="N82" s="229"/>
      <c r="P82" s="231"/>
      <c r="AA82" s="294"/>
    </row>
    <row r="83" spans="2:27" ht="20.25" customHeight="1" x14ac:dyDescent="0.25">
      <c r="B83" s="86" t="s">
        <v>119</v>
      </c>
      <c r="C83" s="65">
        <v>3</v>
      </c>
      <c r="D83" s="87">
        <v>1.3550512665623802E-2</v>
      </c>
      <c r="E83" s="87">
        <v>0.36175473585726436</v>
      </c>
      <c r="F83" s="87">
        <v>0.11082701380460547</v>
      </c>
      <c r="G83" s="88">
        <v>5.430428571428572</v>
      </c>
      <c r="H83" s="89">
        <v>5.6710765666933846E-3</v>
      </c>
      <c r="I83" s="89">
        <v>2.5845931452705098</v>
      </c>
      <c r="J83" s="90">
        <v>2.727466723525831</v>
      </c>
      <c r="K83" s="73"/>
      <c r="M83" s="253"/>
      <c r="N83" s="229"/>
      <c r="P83" s="231"/>
      <c r="AA83" s="294"/>
    </row>
    <row r="84" spans="2:27" ht="20.25" customHeight="1" x14ac:dyDescent="0.25">
      <c r="B84" s="86" t="s">
        <v>119</v>
      </c>
      <c r="C84" s="65">
        <v>4</v>
      </c>
      <c r="D84" s="87">
        <v>1.207313309871625E-2</v>
      </c>
      <c r="E84" s="87">
        <v>0.3687255217215239</v>
      </c>
      <c r="F84" s="87">
        <v>0.12682731162017039</v>
      </c>
      <c r="G84" s="88">
        <v>5.6925714285714282</v>
      </c>
      <c r="H84" s="89">
        <v>6.3740324975585065E-3</v>
      </c>
      <c r="I84" s="89">
        <v>2.535271425903896</v>
      </c>
      <c r="J84" s="90">
        <v>2.6818126282234025</v>
      </c>
      <c r="K84" s="73"/>
      <c r="M84" s="253"/>
      <c r="N84" s="229"/>
      <c r="P84" s="231"/>
      <c r="AA84" s="294"/>
    </row>
    <row r="85" spans="2:27" ht="20.25" customHeight="1" x14ac:dyDescent="0.25">
      <c r="B85" s="86" t="s">
        <v>119</v>
      </c>
      <c r="C85" s="65">
        <v>5</v>
      </c>
      <c r="D85" s="87">
        <v>1.1854478956080133E-2</v>
      </c>
      <c r="E85" s="87">
        <v>0.36677660186785693</v>
      </c>
      <c r="F85" s="87">
        <v>0.12796389127478389</v>
      </c>
      <c r="G85" s="88">
        <v>6.0239285714285717</v>
      </c>
      <c r="H85" s="89">
        <v>7.0377501044841962E-3</v>
      </c>
      <c r="I85" s="89">
        <v>2.3259764095320268</v>
      </c>
      <c r="J85" s="90">
        <v>2.6411324364925743</v>
      </c>
      <c r="K85" s="73"/>
      <c r="M85" s="253"/>
      <c r="N85" s="229"/>
      <c r="P85" s="231"/>
      <c r="AA85" s="294"/>
    </row>
    <row r="86" spans="2:27" ht="20.25" customHeight="1" x14ac:dyDescent="0.25">
      <c r="B86" s="86" t="s">
        <v>119</v>
      </c>
      <c r="C86" s="65">
        <v>6</v>
      </c>
      <c r="D86" s="87">
        <v>1.1590409526921919E-2</v>
      </c>
      <c r="E86" s="87">
        <v>0.37470628985564941</v>
      </c>
      <c r="F86" s="87">
        <v>0.12553839572606679</v>
      </c>
      <c r="G86" s="88">
        <v>7.7761818181818194</v>
      </c>
      <c r="H86" s="89">
        <v>4.0715155370616263E-2</v>
      </c>
      <c r="I86" s="89">
        <v>3.3476905526951146</v>
      </c>
      <c r="J86" s="90">
        <v>2.3798043191299851</v>
      </c>
      <c r="K86" s="73"/>
      <c r="M86" s="253"/>
      <c r="N86" s="229"/>
      <c r="P86" s="231"/>
      <c r="AA86" s="294"/>
    </row>
    <row r="87" spans="2:27" ht="20.25" customHeight="1" x14ac:dyDescent="0.25">
      <c r="B87" s="86" t="s">
        <v>119</v>
      </c>
      <c r="C87" s="65">
        <v>7</v>
      </c>
      <c r="D87" s="87">
        <v>1.0905938721863835E-2</v>
      </c>
      <c r="E87" s="87">
        <v>0.38043225184064322</v>
      </c>
      <c r="F87" s="87">
        <v>0.13259197255225225</v>
      </c>
      <c r="G87" s="88">
        <v>8.273357142857142</v>
      </c>
      <c r="H87" s="89">
        <v>9.0707422413326674E-2</v>
      </c>
      <c r="I87" s="89">
        <v>3.3004770892147284</v>
      </c>
      <c r="J87" s="90">
        <v>2.2701952668361116</v>
      </c>
      <c r="K87" s="73"/>
      <c r="M87" s="253"/>
      <c r="N87" s="229"/>
      <c r="P87" s="231"/>
      <c r="AA87" s="294"/>
    </row>
    <row r="88" spans="2:27" ht="20.25" customHeight="1" x14ac:dyDescent="0.25">
      <c r="B88" s="86" t="s">
        <v>119</v>
      </c>
      <c r="C88" s="65">
        <v>8</v>
      </c>
      <c r="D88" s="87">
        <v>1.1163956564353953E-2</v>
      </c>
      <c r="E88" s="87">
        <v>0.37837166653822368</v>
      </c>
      <c r="F88" s="87">
        <v>0.12576739735553435</v>
      </c>
      <c r="G88" s="88">
        <v>9.0915714285714273</v>
      </c>
      <c r="H88" s="89">
        <v>0.12709126469611892</v>
      </c>
      <c r="I88" s="89">
        <v>4.637066004954228</v>
      </c>
      <c r="J88" s="90">
        <v>2.1768494431862466</v>
      </c>
      <c r="K88" s="73" t="s">
        <v>70</v>
      </c>
      <c r="M88" s="253"/>
      <c r="N88" s="229"/>
      <c r="P88" s="231"/>
      <c r="AA88" s="294"/>
    </row>
    <row r="89" spans="2:27" ht="20.25" customHeight="1" x14ac:dyDescent="0.25">
      <c r="B89" s="86" t="s">
        <v>121</v>
      </c>
      <c r="C89" s="65">
        <v>1</v>
      </c>
      <c r="D89" s="87">
        <v>1.2897457576182688E-2</v>
      </c>
      <c r="E89" s="87">
        <v>0.5552981096061631</v>
      </c>
      <c r="F89" s="87">
        <v>0.22543024504536407</v>
      </c>
      <c r="G89" s="88">
        <v>13.734</v>
      </c>
      <c r="H89" s="89">
        <v>1.7470004086973072</v>
      </c>
      <c r="I89" s="89">
        <v>19.250600657376097</v>
      </c>
      <c r="J89" s="90">
        <v>2.0508553870661355</v>
      </c>
      <c r="K89" s="73"/>
      <c r="M89" s="253"/>
      <c r="N89" s="229"/>
      <c r="P89" s="231"/>
      <c r="AA89" s="294"/>
    </row>
    <row r="90" spans="2:27" ht="20.25" customHeight="1" x14ac:dyDescent="0.25">
      <c r="B90" s="86" t="s">
        <v>121</v>
      </c>
      <c r="C90" s="65">
        <v>2</v>
      </c>
      <c r="D90" s="87">
        <v>4.3673994292962939E-2</v>
      </c>
      <c r="E90" s="87">
        <v>0.44063193240379434</v>
      </c>
      <c r="F90" s="87">
        <v>0.17972776806994409</v>
      </c>
      <c r="G90" s="88">
        <v>10.832222222222223</v>
      </c>
      <c r="H90" s="89">
        <v>8.283658076660505E-2</v>
      </c>
      <c r="I90" s="89">
        <v>4.1307841608947049</v>
      </c>
      <c r="J90" s="90">
        <v>2.4019205344834154</v>
      </c>
      <c r="K90" s="73"/>
      <c r="M90" s="253"/>
      <c r="N90" s="229"/>
      <c r="P90" s="231"/>
      <c r="AA90" s="294"/>
    </row>
    <row r="91" spans="2:27" ht="20.25" customHeight="1" x14ac:dyDescent="0.25">
      <c r="B91" s="86" t="s">
        <v>121</v>
      </c>
      <c r="C91" s="65">
        <v>3</v>
      </c>
      <c r="D91" s="87">
        <v>2.7665407538323999E-2</v>
      </c>
      <c r="E91" s="87">
        <v>0.43946729300808041</v>
      </c>
      <c r="F91" s="87">
        <v>0.1948183051356891</v>
      </c>
      <c r="G91" s="88">
        <v>11.080444444444446</v>
      </c>
      <c r="H91" s="89">
        <v>0.23989543035576413</v>
      </c>
      <c r="I91" s="89">
        <v>6.001255040028874</v>
      </c>
      <c r="J91" s="90">
        <v>2.4600610032371084</v>
      </c>
      <c r="K91" s="73"/>
    </row>
    <row r="92" spans="2:27" ht="20.25" customHeight="1" x14ac:dyDescent="0.25">
      <c r="B92" s="86" t="s">
        <v>121</v>
      </c>
      <c r="C92" s="65">
        <v>4</v>
      </c>
      <c r="D92" s="87">
        <v>2.8038540130989428E-2</v>
      </c>
      <c r="E92" s="87">
        <v>0.40569715306457277</v>
      </c>
      <c r="F92" s="87">
        <v>0.21285037443157173</v>
      </c>
      <c r="G92" s="88">
        <v>10.339857142857142</v>
      </c>
      <c r="H92" s="89">
        <v>0.14302199072477151</v>
      </c>
      <c r="I92" s="89">
        <v>3.9793765654598192</v>
      </c>
      <c r="J92" s="90">
        <v>2.7175804920518498</v>
      </c>
      <c r="K92" s="73"/>
    </row>
    <row r="93" spans="2:27" ht="20.25" customHeight="1" x14ac:dyDescent="0.25">
      <c r="B93" s="86" t="s">
        <v>121</v>
      </c>
      <c r="C93" s="65">
        <v>5</v>
      </c>
      <c r="D93" s="87">
        <v>3.0457392872622526E-2</v>
      </c>
      <c r="E93" s="87">
        <v>0.42175842059591429</v>
      </c>
      <c r="F93" s="87">
        <v>0.22093896145343445</v>
      </c>
      <c r="G93" s="88">
        <v>12.657999999999999</v>
      </c>
      <c r="H93" s="89">
        <v>0.17385669021218789</v>
      </c>
      <c r="I93" s="89">
        <v>6.0990806458221591</v>
      </c>
      <c r="J93" s="90">
        <v>2.4445121628341124</v>
      </c>
      <c r="K93" s="73"/>
    </row>
    <row r="94" spans="2:27" ht="20.25" customHeight="1" x14ac:dyDescent="0.25">
      <c r="B94" s="86" t="s">
        <v>121</v>
      </c>
      <c r="C94" s="65">
        <v>6</v>
      </c>
      <c r="D94" s="87">
        <v>2.9553415797850029E-2</v>
      </c>
      <c r="E94" s="87">
        <v>0.41111212256632623</v>
      </c>
      <c r="F94" s="87">
        <v>0.17731275854102088</v>
      </c>
      <c r="G94" s="88">
        <v>12.710142857142857</v>
      </c>
      <c r="H94" s="89">
        <v>0.11347227174300169</v>
      </c>
      <c r="I94" s="89">
        <v>6.0238975564436981</v>
      </c>
      <c r="J94" s="90">
        <v>2.2164715693097179</v>
      </c>
      <c r="K94" s="73"/>
    </row>
    <row r="95" spans="2:27" ht="20.25" customHeight="1" x14ac:dyDescent="0.25">
      <c r="B95" s="86" t="s">
        <v>121</v>
      </c>
      <c r="C95" s="65">
        <v>7</v>
      </c>
      <c r="D95" s="87">
        <v>2.667986387224416E-2</v>
      </c>
      <c r="E95" s="87">
        <v>0.40842782813538048</v>
      </c>
      <c r="F95" s="87">
        <v>0.17867415218427579</v>
      </c>
      <c r="G95" s="88">
        <v>13.1965</v>
      </c>
      <c r="H95" s="89">
        <v>7.0684279984988219E-2</v>
      </c>
      <c r="I95" s="89">
        <v>5.1638793433477508</v>
      </c>
      <c r="J95" s="90">
        <v>2.1542569696633369</v>
      </c>
      <c r="K95" s="73"/>
    </row>
    <row r="96" spans="2:27" ht="20.25" customHeight="1" x14ac:dyDescent="0.25">
      <c r="B96" s="86" t="s">
        <v>121</v>
      </c>
      <c r="C96" s="65">
        <v>8</v>
      </c>
      <c r="D96" s="87">
        <v>3.2113547276594337E-2</v>
      </c>
      <c r="E96" s="87">
        <v>0.41792980480956271</v>
      </c>
      <c r="F96" s="87">
        <v>0.16270602485937549</v>
      </c>
      <c r="G96" s="88">
        <v>13.695857142857145</v>
      </c>
      <c r="H96" s="89">
        <v>3.2892053543000441E-2</v>
      </c>
      <c r="I96" s="89">
        <v>5.8054474503395772</v>
      </c>
      <c r="J96" s="90">
        <v>1.9807767399335019</v>
      </c>
      <c r="K96" s="73" t="s">
        <v>70</v>
      </c>
    </row>
    <row r="97" spans="2:11" ht="20.25" customHeight="1" x14ac:dyDescent="0.25">
      <c r="B97" s="86" t="s">
        <v>118</v>
      </c>
      <c r="C97" s="65">
        <v>1</v>
      </c>
      <c r="D97" s="87">
        <v>5.3071825582395045E-2</v>
      </c>
      <c r="E97" s="87">
        <v>0.38175869525273143</v>
      </c>
      <c r="F97" s="87">
        <v>0.23485230028618237</v>
      </c>
      <c r="G97" s="88">
        <v>10.47425</v>
      </c>
      <c r="H97" s="89">
        <v>0.84172393063032258</v>
      </c>
      <c r="I97" s="89">
        <v>10.078039886919107</v>
      </c>
      <c r="J97" s="90">
        <v>2.411769064773416</v>
      </c>
      <c r="K97" s="73"/>
    </row>
    <row r="98" spans="2:11" ht="20.25" customHeight="1" x14ac:dyDescent="0.25">
      <c r="B98" s="86" t="s">
        <v>118</v>
      </c>
      <c r="C98" s="65">
        <v>2</v>
      </c>
      <c r="D98" s="87">
        <v>3.3422749547102802E-2</v>
      </c>
      <c r="E98" s="87">
        <v>0.32698831897983122</v>
      </c>
      <c r="F98" s="87">
        <v>0.17018721308904225</v>
      </c>
      <c r="G98" s="88">
        <v>7.6790000000000003</v>
      </c>
      <c r="H98" s="89">
        <v>3.4217864082973219E-2</v>
      </c>
      <c r="I98" s="89">
        <v>1.7000057019404422</v>
      </c>
      <c r="J98" s="90">
        <v>2.925455464497869</v>
      </c>
      <c r="K98" s="73"/>
    </row>
    <row r="99" spans="2:11" ht="20.25" customHeight="1" x14ac:dyDescent="0.25">
      <c r="B99" s="86" t="s">
        <v>118</v>
      </c>
      <c r="C99" s="65">
        <v>3</v>
      </c>
      <c r="D99" s="87">
        <v>9.0119969368227248E-3</v>
      </c>
      <c r="E99" s="87">
        <v>0.33650562276914364</v>
      </c>
      <c r="F99" s="87">
        <v>0.18625614419151568</v>
      </c>
      <c r="G99" s="88">
        <v>7.5276153846153857</v>
      </c>
      <c r="H99" s="89">
        <v>3.8638709780418154E-2</v>
      </c>
      <c r="I99" s="89">
        <v>2.040826398402086</v>
      </c>
      <c r="J99" s="90">
        <v>2.9448942389426911</v>
      </c>
      <c r="K99" s="73"/>
    </row>
    <row r="100" spans="2:11" ht="20.25" customHeight="1" x14ac:dyDescent="0.25">
      <c r="B100" s="86" t="s">
        <v>118</v>
      </c>
      <c r="C100" s="65">
        <v>4</v>
      </c>
      <c r="D100" s="87">
        <v>7.7537783585744958E-3</v>
      </c>
      <c r="E100" s="87">
        <v>0.34039320403330453</v>
      </c>
      <c r="F100" s="87">
        <v>0.18249952465085587</v>
      </c>
      <c r="G100" s="88">
        <v>7.7622307692307695</v>
      </c>
      <c r="H100" s="89">
        <v>1.9930781723792052E-2</v>
      </c>
      <c r="I100" s="89">
        <v>1.9714864921784303</v>
      </c>
      <c r="J100" s="90">
        <v>2.8925951554234119</v>
      </c>
      <c r="K100" s="73"/>
    </row>
    <row r="101" spans="2:11" ht="20.25" customHeight="1" x14ac:dyDescent="0.25">
      <c r="B101" s="86" t="s">
        <v>118</v>
      </c>
      <c r="C101" s="65">
        <v>5</v>
      </c>
      <c r="D101" s="87">
        <v>8.5439864776311273E-3</v>
      </c>
      <c r="E101" s="87">
        <v>0.34014017197629348</v>
      </c>
      <c r="F101" s="87">
        <v>0.18442993013111075</v>
      </c>
      <c r="G101" s="88">
        <v>8.1266923076923074</v>
      </c>
      <c r="H101" s="89">
        <v>3.1444442502612205E-2</v>
      </c>
      <c r="I101" s="89">
        <v>1.7344092496177681</v>
      </c>
      <c r="J101" s="90">
        <v>2.8345679753659554</v>
      </c>
      <c r="K101" s="73"/>
    </row>
    <row r="102" spans="2:11" ht="20.25" customHeight="1" x14ac:dyDescent="0.25">
      <c r="B102" s="86" t="s">
        <v>118</v>
      </c>
      <c r="C102" s="65">
        <v>6</v>
      </c>
      <c r="D102" s="87">
        <v>9.7957026530879256E-3</v>
      </c>
      <c r="E102" s="87">
        <v>0.3478322591924653</v>
      </c>
      <c r="F102" s="87">
        <v>0.17491875194981887</v>
      </c>
      <c r="G102" s="88">
        <v>10.251692307692307</v>
      </c>
      <c r="H102" s="89">
        <v>1.3741871225107977E-2</v>
      </c>
      <c r="I102" s="89">
        <v>2.2536668809177081</v>
      </c>
      <c r="J102" s="90">
        <v>2.5278061804617762</v>
      </c>
      <c r="K102" s="73"/>
    </row>
    <row r="103" spans="2:11" ht="20.25" customHeight="1" x14ac:dyDescent="0.25">
      <c r="B103" s="86" t="s">
        <v>118</v>
      </c>
      <c r="C103" s="65">
        <v>7</v>
      </c>
      <c r="D103" s="87">
        <v>1.2574654976680782E-2</v>
      </c>
      <c r="E103" s="87">
        <v>0.35375531544196986</v>
      </c>
      <c r="F103" s="87">
        <v>0.16214191973711128</v>
      </c>
      <c r="G103" s="88">
        <v>11.352769230769232</v>
      </c>
      <c r="H103" s="89">
        <v>1.9348677772924972E-2</v>
      </c>
      <c r="I103" s="89">
        <v>2.6595637084238688</v>
      </c>
      <c r="J103" s="90">
        <v>2.4048187379101149</v>
      </c>
      <c r="K103" s="73"/>
    </row>
    <row r="104" spans="2:11" ht="20.25" customHeight="1" x14ac:dyDescent="0.25">
      <c r="B104" s="86" t="s">
        <v>118</v>
      </c>
      <c r="C104" s="65">
        <v>8</v>
      </c>
      <c r="D104" s="87">
        <v>1.6621041519178585E-2</v>
      </c>
      <c r="E104" s="87">
        <v>0.35528805783883138</v>
      </c>
      <c r="F104" s="87">
        <v>0.1436852414355152</v>
      </c>
      <c r="G104" s="88">
        <v>11.996833333333335</v>
      </c>
      <c r="H104" s="89">
        <v>1.0186108140898568E-2</v>
      </c>
      <c r="I104" s="89">
        <v>2.909152485040631</v>
      </c>
      <c r="J104" s="90">
        <v>2.2505256839530712</v>
      </c>
      <c r="K104" s="73" t="s">
        <v>70</v>
      </c>
    </row>
    <row r="105" spans="2:11" ht="20.25" customHeight="1" x14ac:dyDescent="0.25">
      <c r="B105" s="86" t="s">
        <v>120</v>
      </c>
      <c r="C105" s="65">
        <v>1</v>
      </c>
      <c r="D105" s="87">
        <v>4.5516210886937324E-2</v>
      </c>
      <c r="E105" s="87">
        <v>0.40637748996046991</v>
      </c>
      <c r="F105" s="87">
        <v>0.16705578531687229</v>
      </c>
      <c r="G105" s="88">
        <v>11.791666666666666</v>
      </c>
      <c r="H105" s="89">
        <v>0.42363162109050029</v>
      </c>
      <c r="I105" s="89">
        <v>7.391256967973729</v>
      </c>
      <c r="J105" s="90">
        <v>2.0170729401055727</v>
      </c>
      <c r="K105" s="73"/>
    </row>
    <row r="106" spans="2:11" ht="20.25" customHeight="1" x14ac:dyDescent="0.25">
      <c r="B106" s="86" t="s">
        <v>120</v>
      </c>
      <c r="C106" s="65">
        <v>2</v>
      </c>
      <c r="D106" s="87">
        <v>3.3639751575508595E-2</v>
      </c>
      <c r="E106" s="87">
        <v>0.3114070002168991</v>
      </c>
      <c r="F106" s="87">
        <v>0.1384542044735014</v>
      </c>
      <c r="G106" s="88">
        <v>8.5834285714285716</v>
      </c>
      <c r="H106" s="89">
        <v>1.0776742905117837E-2</v>
      </c>
      <c r="I106" s="89">
        <v>2.3008346102426582</v>
      </c>
      <c r="J106" s="90">
        <v>2.1887922787815217</v>
      </c>
      <c r="K106" s="73"/>
    </row>
    <row r="107" spans="2:11" ht="20.25" customHeight="1" x14ac:dyDescent="0.25">
      <c r="B107" s="86" t="s">
        <v>120</v>
      </c>
      <c r="C107" s="65">
        <v>3</v>
      </c>
      <c r="D107" s="87">
        <v>1.9917478135119807E-2</v>
      </c>
      <c r="E107" s="87">
        <v>0.29978126186873516</v>
      </c>
      <c r="F107" s="87">
        <v>0.13082649662367121</v>
      </c>
      <c r="G107" s="88">
        <v>8.3734285714285708</v>
      </c>
      <c r="H107" s="89">
        <v>4.6250234488688854E-2</v>
      </c>
      <c r="I107" s="89">
        <v>2.8274310017418456</v>
      </c>
      <c r="J107" s="90">
        <v>2.2181761178435995</v>
      </c>
      <c r="K107" s="73"/>
    </row>
    <row r="108" spans="2:11" ht="20.25" customHeight="1" x14ac:dyDescent="0.25">
      <c r="B108" s="86" t="s">
        <v>120</v>
      </c>
      <c r="C108" s="65">
        <v>4</v>
      </c>
      <c r="D108" s="87">
        <v>2.0430315918210307E-2</v>
      </c>
      <c r="E108" s="87">
        <v>0.29238969471962378</v>
      </c>
      <c r="F108" s="87">
        <v>0.13529660448024305</v>
      </c>
      <c r="G108" s="88">
        <v>9.0591428571428576</v>
      </c>
      <c r="H108" s="89">
        <v>7.7275547537501973E-2</v>
      </c>
      <c r="I108" s="89">
        <v>4.836161350055332</v>
      </c>
      <c r="J108" s="90">
        <v>2.1701269933148692</v>
      </c>
      <c r="K108" s="73"/>
    </row>
    <row r="109" spans="2:11" ht="20.25" customHeight="1" x14ac:dyDescent="0.25">
      <c r="B109" s="86" t="s">
        <v>120</v>
      </c>
      <c r="C109" s="65">
        <v>5</v>
      </c>
      <c r="D109" s="87">
        <v>2.3597576205486817E-2</v>
      </c>
      <c r="E109" s="87">
        <v>0.28511414879055014</v>
      </c>
      <c r="F109" s="87">
        <v>0.1398546106706425</v>
      </c>
      <c r="G109" s="88">
        <v>9.9533333333333349</v>
      </c>
      <c r="H109" s="89">
        <v>1.6518261102831791E-2</v>
      </c>
      <c r="I109" s="89">
        <v>3.6725600518629347</v>
      </c>
      <c r="J109" s="90">
        <v>2.14045123185105</v>
      </c>
      <c r="K109" s="73"/>
    </row>
    <row r="110" spans="2:11" ht="20.25" customHeight="1" x14ac:dyDescent="0.25">
      <c r="B110" s="86" t="s">
        <v>120</v>
      </c>
      <c r="C110" s="65">
        <v>6</v>
      </c>
      <c r="D110" s="87">
        <v>2.1621913096049515E-2</v>
      </c>
      <c r="E110" s="87">
        <v>0.31889123548243764</v>
      </c>
      <c r="F110" s="87">
        <v>0.12046947390918324</v>
      </c>
      <c r="G110" s="88">
        <v>11.195833333333333</v>
      </c>
      <c r="H110" s="89">
        <v>3.329035548440297E-2</v>
      </c>
      <c r="I110" s="89">
        <v>4.2611655020035801</v>
      </c>
      <c r="J110" s="90">
        <v>2.0172275765123739</v>
      </c>
      <c r="K110" s="73"/>
    </row>
    <row r="111" spans="2:11" ht="20.25" customHeight="1" x14ac:dyDescent="0.25">
      <c r="B111" s="86" t="s">
        <v>120</v>
      </c>
      <c r="C111" s="65">
        <v>7</v>
      </c>
      <c r="D111" s="87">
        <v>1.9366968191292754E-2</v>
      </c>
      <c r="E111" s="87">
        <v>0.33333100111372099</v>
      </c>
      <c r="F111" s="87">
        <v>0.11758597379170037</v>
      </c>
      <c r="G111" s="88">
        <v>12.25342857142857</v>
      </c>
      <c r="H111" s="89">
        <v>2.3056073292490268E-2</v>
      </c>
      <c r="I111" s="89">
        <v>3.9925433584828984</v>
      </c>
      <c r="J111" s="90">
        <v>1.965997665447313</v>
      </c>
      <c r="K111" s="73"/>
    </row>
    <row r="112" spans="2:11" ht="20.25" customHeight="1" x14ac:dyDescent="0.25">
      <c r="B112" s="86" t="s">
        <v>120</v>
      </c>
      <c r="C112" s="65">
        <v>8</v>
      </c>
      <c r="D112" s="87">
        <v>2.3654794954164143E-2</v>
      </c>
      <c r="E112" s="87">
        <v>0.34737082043254303</v>
      </c>
      <c r="F112" s="87">
        <v>0.13619289741363805</v>
      </c>
      <c r="G112" s="88">
        <v>13.1775</v>
      </c>
      <c r="H112" s="89">
        <v>1.0140945451499482E-2</v>
      </c>
      <c r="I112" s="89">
        <v>6.1302015254314375</v>
      </c>
      <c r="J112" s="90">
        <v>1.9195221815366008</v>
      </c>
      <c r="K112" s="73" t="s">
        <v>70</v>
      </c>
    </row>
    <row r="113" spans="2:11" ht="20.25" customHeight="1" x14ac:dyDescent="0.25">
      <c r="B113" s="86" t="s">
        <v>122</v>
      </c>
      <c r="C113" s="65">
        <v>1</v>
      </c>
      <c r="D113" s="87">
        <v>4.711065357922696E-2</v>
      </c>
      <c r="E113" s="87">
        <v>0.44255381605454586</v>
      </c>
      <c r="F113" s="87">
        <v>0.38493002306902369</v>
      </c>
      <c r="G113" s="88">
        <v>10.046250000000001</v>
      </c>
      <c r="H113" s="89">
        <v>8.0333222205709293E-2</v>
      </c>
      <c r="I113" s="89">
        <v>0.40166611102854644</v>
      </c>
      <c r="J113" s="90">
        <v>3.3470791609996118</v>
      </c>
      <c r="K113" s="73"/>
    </row>
    <row r="114" spans="2:11" ht="20.25" customHeight="1" x14ac:dyDescent="0.25">
      <c r="B114" s="86" t="s">
        <v>122</v>
      </c>
      <c r="C114" s="65">
        <v>2</v>
      </c>
      <c r="D114" s="87">
        <v>5.865962956673109E-2</v>
      </c>
      <c r="E114" s="87">
        <v>0.38325943403229534</v>
      </c>
      <c r="F114" s="87">
        <v>0.4214571820889742</v>
      </c>
      <c r="G114" s="88">
        <v>8.1780000000000008</v>
      </c>
      <c r="H114" s="89">
        <v>0.29792479420578838</v>
      </c>
      <c r="I114" s="89">
        <v>0.21280342443270597</v>
      </c>
      <c r="J114" s="90">
        <v>3.7463919679156708</v>
      </c>
      <c r="K114" s="73"/>
    </row>
    <row r="115" spans="2:11" ht="20.25" customHeight="1" x14ac:dyDescent="0.25">
      <c r="B115" s="86" t="s">
        <v>122</v>
      </c>
      <c r="C115" s="65">
        <v>3</v>
      </c>
      <c r="D115" s="87">
        <v>3.6725955407373244E-2</v>
      </c>
      <c r="E115" s="87">
        <v>0.37090071574136929</v>
      </c>
      <c r="F115" s="87">
        <v>0.42336265721926025</v>
      </c>
      <c r="G115" s="88">
        <v>8.2249999999999996</v>
      </c>
      <c r="H115" s="89">
        <v>0.39095151545418733</v>
      </c>
      <c r="I115" s="89">
        <v>0.24592111455989202</v>
      </c>
      <c r="J115" s="90">
        <v>3.7592638465529959</v>
      </c>
      <c r="K115" s="73"/>
    </row>
    <row r="116" spans="2:11" ht="20.25" customHeight="1" x14ac:dyDescent="0.25">
      <c r="B116" s="86" t="s">
        <v>122</v>
      </c>
      <c r="C116" s="65">
        <v>4</v>
      </c>
      <c r="D116" s="87">
        <v>3.0903700272325675E-2</v>
      </c>
      <c r="E116" s="87">
        <v>0.37395577998317608</v>
      </c>
      <c r="F116" s="87">
        <v>0.43655862387418048</v>
      </c>
      <c r="G116" s="88">
        <v>8.3807999999999989</v>
      </c>
      <c r="H116" s="89">
        <v>0.29074088680145216</v>
      </c>
      <c r="I116" s="89">
        <v>0.36528983213515787</v>
      </c>
      <c r="J116" s="90">
        <v>3.7203802918114781</v>
      </c>
      <c r="K116" s="73"/>
    </row>
    <row r="117" spans="2:11" ht="20.25" customHeight="1" x14ac:dyDescent="0.25">
      <c r="B117" s="86" t="s">
        <v>122</v>
      </c>
      <c r="C117" s="65">
        <v>5</v>
      </c>
      <c r="D117" s="87">
        <v>3.0361755574738695E-2</v>
      </c>
      <c r="E117" s="87">
        <v>0.37149447203631442</v>
      </c>
      <c r="F117" s="87">
        <v>0.4228034229917576</v>
      </c>
      <c r="G117" s="88">
        <v>8.4867999999999988</v>
      </c>
      <c r="H117" s="89">
        <v>0.38679621198514086</v>
      </c>
      <c r="I117" s="89">
        <v>0.28130633598919336</v>
      </c>
      <c r="J117" s="90">
        <v>3.6618095337425367</v>
      </c>
      <c r="K117" s="73"/>
    </row>
    <row r="118" spans="2:11" ht="20.25" customHeight="1" x14ac:dyDescent="0.25">
      <c r="B118" s="86" t="s">
        <v>122</v>
      </c>
      <c r="C118" s="65">
        <v>6</v>
      </c>
      <c r="D118" s="87">
        <v>2.6244131936051615E-2</v>
      </c>
      <c r="E118" s="87">
        <v>0.36938266696875738</v>
      </c>
      <c r="F118" s="87">
        <v>0.31174893851509189</v>
      </c>
      <c r="G118" s="88">
        <v>11.095400000000001</v>
      </c>
      <c r="H118" s="89">
        <v>0.22066381806023019</v>
      </c>
      <c r="I118" s="89">
        <v>0.28808887357863389</v>
      </c>
      <c r="J118" s="90">
        <v>3.0779762691993708</v>
      </c>
      <c r="K118" s="73"/>
    </row>
    <row r="119" spans="2:11" ht="20.25" customHeight="1" x14ac:dyDescent="0.25">
      <c r="B119" s="86" t="s">
        <v>122</v>
      </c>
      <c r="C119" s="65">
        <v>7</v>
      </c>
      <c r="D119" s="87">
        <v>2.6456276526349538E-2</v>
      </c>
      <c r="E119" s="87">
        <v>0.368183257131452</v>
      </c>
      <c r="F119" s="87">
        <v>0.26748009560436392</v>
      </c>
      <c r="G119" s="88">
        <v>12.514800000000001</v>
      </c>
      <c r="H119" s="89">
        <v>0.55821932995693335</v>
      </c>
      <c r="I119" s="89">
        <v>0.21708529498325185</v>
      </c>
      <c r="J119" s="90">
        <v>2.8635562371843091</v>
      </c>
      <c r="K119" s="73"/>
    </row>
    <row r="120" spans="2:11" ht="20.25" customHeight="1" x14ac:dyDescent="0.25">
      <c r="B120" s="86" t="s">
        <v>122</v>
      </c>
      <c r="C120" s="65">
        <v>8</v>
      </c>
      <c r="D120" s="87">
        <v>3.278693323340294E-2</v>
      </c>
      <c r="E120" s="87">
        <v>0.37203315409035986</v>
      </c>
      <c r="F120" s="87">
        <v>0.20891930531550687</v>
      </c>
      <c r="G120" s="88">
        <v>14.233499999999999</v>
      </c>
      <c r="H120" s="89">
        <v>0.99296247773529889</v>
      </c>
      <c r="I120" s="89">
        <v>0.1787332459923538</v>
      </c>
      <c r="J120" s="90">
        <v>2.6482967433773346</v>
      </c>
      <c r="K120" s="73" t="s">
        <v>70</v>
      </c>
    </row>
    <row r="121" spans="2:11" ht="20.25" customHeight="1" x14ac:dyDescent="0.25">
      <c r="B121" s="84" t="s">
        <v>128</v>
      </c>
      <c r="C121" s="83"/>
      <c r="D121" s="84"/>
      <c r="E121" s="84"/>
      <c r="F121" s="84"/>
      <c r="G121" s="84"/>
      <c r="H121" s="84"/>
      <c r="I121" s="84"/>
      <c r="J121" s="84"/>
      <c r="K121" s="83"/>
    </row>
    <row r="122" spans="2:11" ht="20.25" customHeight="1" x14ac:dyDescent="0.25">
      <c r="B122" s="224" t="str">
        <f>C62</f>
        <v>순환54</v>
      </c>
      <c r="C122" s="53"/>
      <c r="D122" s="66">
        <f t="shared" ref="D122:J127" si="1">(SUMIFS(D$73:D$120,$B$73:$B$120,$B122,$C$73:$C$120,MAX($C$73:$C$120))/SUMIFS(D$73:D$120,$B$73:$B$120,$B122,$C$73:$C$120,MAX($C$73:$C$120)-1))-1</f>
        <v>2.4507083631820636E-2</v>
      </c>
      <c r="E122" s="66">
        <f t="shared" si="1"/>
        <v>9.1119461773100374E-2</v>
      </c>
      <c r="F122" s="66">
        <f t="shared" si="1"/>
        <v>-4.6291597260946671E-2</v>
      </c>
      <c r="G122" s="66">
        <f t="shared" si="1"/>
        <v>0.17891725352112697</v>
      </c>
      <c r="H122" s="66" t="s">
        <v>476</v>
      </c>
      <c r="I122" s="66">
        <f t="shared" si="1"/>
        <v>-4.5511050217657223E-2</v>
      </c>
      <c r="J122" s="85">
        <f t="shared" si="1"/>
        <v>-4.5924076142041526E-2</v>
      </c>
      <c r="K122" s="54"/>
    </row>
    <row r="123" spans="2:11" ht="20.25" customHeight="1" x14ac:dyDescent="0.25">
      <c r="B123" s="41" t="str">
        <f>D62</f>
        <v>536</v>
      </c>
      <c r="C123" s="53"/>
      <c r="D123" s="66">
        <f t="shared" si="1"/>
        <v>2.3658471688718929E-2</v>
      </c>
      <c r="E123" s="66">
        <f t="shared" si="1"/>
        <v>-5.4164316838275495E-3</v>
      </c>
      <c r="F123" s="66">
        <f t="shared" si="1"/>
        <v>-5.1470500554084753E-2</v>
      </c>
      <c r="G123" s="66">
        <f t="shared" si="1"/>
        <v>9.8897493675913273E-2</v>
      </c>
      <c r="H123" s="66">
        <f t="shared" si="1"/>
        <v>0.40111207346408695</v>
      </c>
      <c r="I123" s="66">
        <f t="shared" si="1"/>
        <v>0.40496839687425612</v>
      </c>
      <c r="J123" s="85">
        <f t="shared" si="1"/>
        <v>-4.1117971221901861E-2</v>
      </c>
      <c r="K123" s="54"/>
    </row>
    <row r="124" spans="2:11" ht="20.25" customHeight="1" x14ac:dyDescent="0.25">
      <c r="B124" s="41" t="str">
        <f>E62</f>
        <v>538</v>
      </c>
      <c r="C124" s="53"/>
      <c r="D124" s="66">
        <f t="shared" si="1"/>
        <v>0.20366233614868601</v>
      </c>
      <c r="E124" s="66">
        <f t="shared" si="1"/>
        <v>2.3264763122439858E-2</v>
      </c>
      <c r="F124" s="66">
        <f t="shared" si="1"/>
        <v>-8.937010266841261E-2</v>
      </c>
      <c r="G124" s="66">
        <f t="shared" si="1"/>
        <v>3.7840119945223627E-2</v>
      </c>
      <c r="H124" s="66">
        <f t="shared" si="1"/>
        <v>-0.53466239523150005</v>
      </c>
      <c r="I124" s="66">
        <f t="shared" si="1"/>
        <v>0.12424149836465714</v>
      </c>
      <c r="J124" s="85">
        <f t="shared" si="1"/>
        <v>-8.0529032595840322E-2</v>
      </c>
      <c r="K124" s="54"/>
    </row>
    <row r="125" spans="2:11" ht="20.25" customHeight="1" x14ac:dyDescent="0.25">
      <c r="B125" s="41" t="str">
        <f>F62</f>
        <v>535</v>
      </c>
      <c r="C125" s="53"/>
      <c r="D125" s="66">
        <f t="shared" si="1"/>
        <v>0.32178907095277531</v>
      </c>
      <c r="E125" s="66">
        <f t="shared" si="1"/>
        <v>4.3327755936233281E-3</v>
      </c>
      <c r="F125" s="66">
        <f t="shared" si="1"/>
        <v>-0.11383039211279111</v>
      </c>
      <c r="G125" s="66">
        <f t="shared" si="1"/>
        <v>5.6731894172437292E-2</v>
      </c>
      <c r="H125" s="66">
        <f>(SUMIFS(H$73:H$120,$B$73:$B$120,$B125,$C$73:$C$120,MAX($C$73:$C$120))/SUMIFS(H$73:H$120,$B$73:$B$120,$B125,$C$73:$C$120,MAX($C$73:$C$120)-1))-1</f>
        <v>-0.47355016914115899</v>
      </c>
      <c r="I125" s="66">
        <f t="shared" si="1"/>
        <v>9.3845759673369722E-2</v>
      </c>
      <c r="J125" s="85">
        <f t="shared" si="1"/>
        <v>-6.4159951652377201E-2</v>
      </c>
      <c r="K125" s="54"/>
    </row>
    <row r="126" spans="2:11" ht="20.25" customHeight="1" x14ac:dyDescent="0.25">
      <c r="B126" s="41" t="str">
        <f>G62</f>
        <v>537</v>
      </c>
      <c r="C126" s="53"/>
      <c r="D126" s="66">
        <f t="shared" si="1"/>
        <v>0.22139896758849242</v>
      </c>
      <c r="E126" s="66">
        <f t="shared" si="1"/>
        <v>4.2119752654005804E-2</v>
      </c>
      <c r="F126" s="66">
        <f t="shared" si="1"/>
        <v>0.15824101312371841</v>
      </c>
      <c r="G126" s="66">
        <f t="shared" si="1"/>
        <v>7.5413295404201941E-2</v>
      </c>
      <c r="H126" s="66">
        <f t="shared" si="1"/>
        <v>-0.56016164058592977</v>
      </c>
      <c r="I126" s="66">
        <f t="shared" si="1"/>
        <v>0.53541263676114825</v>
      </c>
      <c r="J126" s="85">
        <f t="shared" si="1"/>
        <v>-2.3639643488659989E-2</v>
      </c>
      <c r="K126" s="54"/>
    </row>
    <row r="127" spans="2:11" ht="20.25" customHeight="1" x14ac:dyDescent="0.25">
      <c r="B127" s="41" t="str">
        <f>H62</f>
        <v>539</v>
      </c>
      <c r="C127" s="53"/>
      <c r="D127" s="66">
        <f t="shared" si="1"/>
        <v>0.23928751654633973</v>
      </c>
      <c r="E127" s="66">
        <f t="shared" si="1"/>
        <v>1.0456469392179146E-2</v>
      </c>
      <c r="F127" s="66">
        <f t="shared" si="1"/>
        <v>-0.21893513293593136</v>
      </c>
      <c r="G127" s="66">
        <f t="shared" si="1"/>
        <v>0.13733339725764671</v>
      </c>
      <c r="H127" s="66">
        <f t="shared" si="1"/>
        <v>0.77880346388561272</v>
      </c>
      <c r="I127" s="66">
        <f t="shared" si="1"/>
        <v>-0.17666811100151636</v>
      </c>
      <c r="J127" s="85">
        <f t="shared" si="1"/>
        <v>-7.5172085329337168E-2</v>
      </c>
      <c r="K127" s="54"/>
    </row>
    <row r="128" spans="2:11" ht="20.25" customHeight="1" thickBot="1" x14ac:dyDescent="0.3"/>
    <row r="129" spans="2:9" ht="17.25" thickTop="1" x14ac:dyDescent="0.25">
      <c r="B129" s="25" t="s">
        <v>51</v>
      </c>
      <c r="C129" s="25"/>
      <c r="D129" s="25"/>
      <c r="E129" s="25"/>
      <c r="F129" s="172" t="s">
        <v>77</v>
      </c>
      <c r="G129" s="42"/>
      <c r="H129" s="25"/>
      <c r="I129" s="25"/>
    </row>
    <row r="130" spans="2:9" x14ac:dyDescent="0.25">
      <c r="B130" s="26" t="s">
        <v>33</v>
      </c>
      <c r="C130" s="26" t="s">
        <v>52</v>
      </c>
      <c r="D130" s="26"/>
      <c r="E130" s="26"/>
      <c r="F130" s="91" t="s">
        <v>78</v>
      </c>
      <c r="G130" s="43"/>
      <c r="H130" s="45" t="s">
        <v>81</v>
      </c>
      <c r="I130" s="45"/>
    </row>
    <row r="131" spans="2:9" x14ac:dyDescent="0.25">
      <c r="B131" s="26" t="s">
        <v>34</v>
      </c>
      <c r="C131" s="26" t="s">
        <v>53</v>
      </c>
      <c r="D131" s="26"/>
      <c r="E131" s="26"/>
      <c r="F131" s="91" t="s">
        <v>79</v>
      </c>
      <c r="G131" s="43"/>
      <c r="H131" s="45" t="s">
        <v>82</v>
      </c>
      <c r="I131" s="45"/>
    </row>
    <row r="132" spans="2:9" x14ac:dyDescent="0.25">
      <c r="B132" s="26" t="s">
        <v>4</v>
      </c>
      <c r="C132" s="26" t="s">
        <v>54</v>
      </c>
      <c r="D132" s="26"/>
      <c r="E132" s="26"/>
      <c r="F132" s="91" t="s">
        <v>80</v>
      </c>
      <c r="G132" s="43"/>
      <c r="H132" s="45" t="s">
        <v>83</v>
      </c>
      <c r="I132" s="45"/>
    </row>
    <row r="133" spans="2:9" x14ac:dyDescent="0.25">
      <c r="B133" s="26" t="s">
        <v>5</v>
      </c>
      <c r="C133" s="26" t="s">
        <v>55</v>
      </c>
      <c r="D133" s="26"/>
      <c r="E133" s="26"/>
      <c r="F133" s="91" t="s">
        <v>87</v>
      </c>
      <c r="G133" s="43"/>
      <c r="H133" s="45" t="s">
        <v>84</v>
      </c>
      <c r="I133" s="45"/>
    </row>
    <row r="134" spans="2:9" x14ac:dyDescent="0.25">
      <c r="B134" s="26" t="s">
        <v>56</v>
      </c>
      <c r="C134" s="26" t="s">
        <v>57</v>
      </c>
      <c r="D134" s="26"/>
      <c r="E134" s="26"/>
      <c r="F134" s="91" t="s">
        <v>88</v>
      </c>
      <c r="G134" s="43"/>
      <c r="H134" s="45" t="s">
        <v>85</v>
      </c>
      <c r="I134" s="45"/>
    </row>
    <row r="135" spans="2:9" ht="17.25" thickBot="1" x14ac:dyDescent="0.3">
      <c r="B135" s="27" t="s">
        <v>58</v>
      </c>
      <c r="C135" s="27" t="s">
        <v>59</v>
      </c>
      <c r="D135" s="27"/>
      <c r="E135" s="27"/>
      <c r="F135" s="92" t="s">
        <v>89</v>
      </c>
      <c r="G135" s="44"/>
      <c r="H135" s="46" t="s">
        <v>86</v>
      </c>
      <c r="I135" s="46"/>
    </row>
    <row r="136" spans="2:9" ht="17.25" thickTop="1" x14ac:dyDescent="0.25"/>
    <row r="137" spans="2:9" ht="6.75" customHeight="1" x14ac:dyDescent="0.25"/>
  </sheetData>
  <mergeCells count="3">
    <mergeCell ref="O9:P9"/>
    <mergeCell ref="C4:D4"/>
    <mergeCell ref="C5:D5"/>
  </mergeCells>
  <phoneticPr fontId="2" type="noConversion"/>
  <conditionalFormatting sqref="B73:K120">
    <cfRule type="expression" dxfId="40" priority="6">
      <formula>$B73&lt;&gt;$B74</formula>
    </cfRule>
  </conditionalFormatting>
  <conditionalFormatting sqref="C63:K63">
    <cfRule type="containsText" dxfId="39" priority="7" operator="containsText" text="F">
      <formula>NOT(ISERROR(SEARCH("F",C63)))</formula>
    </cfRule>
    <cfRule type="containsText" dxfId="38" priority="8" operator="containsText" text="D">
      <formula>NOT(ISERROR(SEARCH("D",C63)))</formula>
    </cfRule>
    <cfRule type="containsText" dxfId="37" priority="9" operator="containsText" text="S">
      <formula>NOT(ISERROR(SEARCH("S",C63)))</formula>
    </cfRule>
    <cfRule type="containsText" dxfId="36" priority="10" operator="containsText" text="A">
      <formula>NOT(ISERROR(SEARCH("A",C63)))</formula>
    </cfRule>
  </conditionalFormatting>
  <conditionalFormatting sqref="D50:K50 D52:K53 D54:D59 D60:K61 D70:K70 D121:K121 K122:K127">
    <cfRule type="containsText" dxfId="35" priority="65" operator="containsText" text="악화">
      <formula>NOT(ISERROR(SEARCH("악화",D50)))</formula>
    </cfRule>
  </conditionalFormatting>
  <conditionalFormatting sqref="D50:K50 D52:K53 D60:K61 D70:K70 D121:K121 K122:K127 D54:D59">
    <cfRule type="containsText" dxfId="34" priority="64" operator="containsText" text="개선">
      <formula>NOT(ISERROR(SEARCH("개선",D50)))</formula>
    </cfRule>
  </conditionalFormatting>
  <conditionalFormatting sqref="G4:G5">
    <cfRule type="containsText" dxfId="33" priority="15" operator="containsText" text="S">
      <formula>NOT(ISERROR(SEARCH("S",G4)))</formula>
    </cfRule>
    <cfRule type="containsText" dxfId="32" priority="16" operator="containsText" text="A">
      <formula>NOT(ISERROR(SEARCH("A",G4)))</formula>
    </cfRule>
  </conditionalFormatting>
  <conditionalFormatting sqref="G5">
    <cfRule type="containsText" dxfId="31" priority="11" operator="containsText" text="F">
      <formula>NOT(ISERROR(SEARCH("F",G5)))</formula>
    </cfRule>
    <cfRule type="containsText" dxfId="30" priority="12" operator="containsText" text="D">
      <formula>NOT(ISERROR(SEARCH("D",G5)))</formula>
    </cfRule>
  </conditionalFormatting>
  <conditionalFormatting sqref="K1:K19 J20">
    <cfRule type="containsText" dxfId="29" priority="1" operator="containsText" text="D">
      <formula>NOT(ISERROR(SEARCH("D",J1)))</formula>
    </cfRule>
    <cfRule type="containsText" dxfId="28" priority="2" operator="containsText" text="F">
      <formula>NOT(ISERROR(SEARCH("F",J1)))</formula>
    </cfRule>
    <cfRule type="containsText" dxfId="27" priority="3" operator="containsText" text="S">
      <formula>NOT(ISERROR(SEARCH("S",J1)))</formula>
    </cfRule>
    <cfRule type="containsText" dxfId="26" priority="4" operator="containsText" text="A">
      <formula>NOT(ISERROR(SEARCH("A",J1)))</formula>
    </cfRule>
  </conditionalFormatting>
  <conditionalFormatting sqref="K22:K26 K28:K62 K64:K1048576">
    <cfRule type="containsText" dxfId="25" priority="17" operator="containsText" text="D">
      <formula>NOT(ISERROR(SEARCH("D",K22)))</formula>
    </cfRule>
    <cfRule type="containsText" dxfId="24" priority="18" operator="containsText" text="F">
      <formula>NOT(ISERROR(SEARCH("F",K22)))</formula>
    </cfRule>
    <cfRule type="containsText" dxfId="23" priority="19" operator="containsText" text="S">
      <formula>NOT(ISERROR(SEARCH("S",K22)))</formula>
    </cfRule>
    <cfRule type="containsText" dxfId="22" priority="20" operator="containsText" text="A">
      <formula>NOT(ISERROR(SEARCH("A",K22)))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D122:J127</xm:sqref>
        </x14:conditionalFormatting>
        <x14:conditionalFormatting xmlns:xm="http://schemas.microsoft.com/office/excel/2006/main">
          <x14:cfRule type="iconSet" priority="5" id="{B8CA6974-9CD7-4ACE-AB23-5BCB996608A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 x14ac:dyDescent="0.25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 x14ac:dyDescent="0.25">
      <c r="A3" s="40" t="s">
        <v>157</v>
      </c>
      <c r="B3" s="40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8" t="s">
        <v>38</v>
      </c>
      <c r="B4" s="138" t="s">
        <v>143</v>
      </c>
      <c r="C4" s="138" t="s">
        <v>1</v>
      </c>
      <c r="D4" s="138" t="s">
        <v>10</v>
      </c>
      <c r="E4" s="139" t="s">
        <v>142</v>
      </c>
      <c r="F4" s="125" t="s">
        <v>45</v>
      </c>
      <c r="G4" s="149" t="s">
        <v>147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127</v>
      </c>
      <c r="BB4" t="s">
        <v>135</v>
      </c>
      <c r="BC4" t="s">
        <v>136</v>
      </c>
      <c r="BD4" t="s">
        <v>113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 x14ac:dyDescent="0.25">
      <c r="A5" s="143" t="str">
        <f>W5</f>
        <v>성원운수</v>
      </c>
      <c r="B5" s="143" t="str">
        <f>V5</f>
        <v>535</v>
      </c>
      <c r="C5" s="144" t="str">
        <f>Y5</f>
        <v>71바5564</v>
      </c>
      <c r="D5" s="132" t="str">
        <f>Z5</f>
        <v>중형</v>
      </c>
      <c r="E5" s="128" t="str">
        <f>AZ5</f>
        <v>F</v>
      </c>
      <c r="F5" s="151">
        <f>G5/H5</f>
        <v>0.7789655172413793</v>
      </c>
      <c r="G5" s="152">
        <f>AE5</f>
        <v>2.2589999999999999</v>
      </c>
      <c r="H5" s="153">
        <f>AF5</f>
        <v>2.9</v>
      </c>
      <c r="I5" s="154">
        <f>AC5</f>
        <v>3994.8389999999999</v>
      </c>
      <c r="J5" s="155">
        <f>AI5/AH5</f>
        <v>1.8163571923403135E-2</v>
      </c>
      <c r="K5" s="155">
        <f>AJ5/AH5</f>
        <v>0.36207742279059202</v>
      </c>
      <c r="L5" s="155">
        <f>AK5/AC5</f>
        <v>0.19800547656613945</v>
      </c>
      <c r="M5" s="156">
        <f>AG5</f>
        <v>11.052</v>
      </c>
      <c r="N5" s="157">
        <f>IF(AW5=0,AT5,"속도계이상")</f>
        <v>0</v>
      </c>
      <c r="O5" s="157">
        <f>IF(AW5=0,AU5,"속도계이상")</f>
        <v>2.028</v>
      </c>
      <c r="P5" s="158">
        <f>AQ5/60</f>
        <v>0</v>
      </c>
      <c r="Q5" s="159">
        <f>AN5</f>
        <v>73</v>
      </c>
      <c r="R5" s="160">
        <f>AC5/(AH5-AI5-AJ5)</f>
        <v>20.595515358455035</v>
      </c>
      <c r="S5" s="145">
        <f>IF(AW5=0,AL5,"속도계이상")</f>
        <v>0</v>
      </c>
      <c r="T5" s="145">
        <f>IF(AW5=0,AM5,"속도계이상")</f>
        <v>81</v>
      </c>
      <c r="U5" t="s">
        <v>117</v>
      </c>
      <c r="V5" s="5" t="s">
        <v>118</v>
      </c>
      <c r="W5" t="s">
        <v>117</v>
      </c>
      <c r="X5" s="5" t="s">
        <v>118</v>
      </c>
      <c r="Y5" t="s">
        <v>198</v>
      </c>
      <c r="Z5" t="s">
        <v>194</v>
      </c>
      <c r="AA5" t="s">
        <v>48</v>
      </c>
      <c r="AB5">
        <v>519</v>
      </c>
      <c r="AC5" s="1">
        <v>3994.8389999999999</v>
      </c>
      <c r="AD5" s="1">
        <v>1768.183</v>
      </c>
      <c r="AE5" s="28">
        <v>2.2589999999999999</v>
      </c>
      <c r="AF5">
        <v>2.9</v>
      </c>
      <c r="AG5">
        <v>11.052</v>
      </c>
      <c r="AH5">
        <v>312.97076499999997</v>
      </c>
      <c r="AI5">
        <v>5.6846670000000001</v>
      </c>
      <c r="AJ5">
        <v>113.319648</v>
      </c>
      <c r="AK5">
        <v>791</v>
      </c>
      <c r="AL5">
        <v>0</v>
      </c>
      <c r="AM5">
        <v>81</v>
      </c>
      <c r="AN5">
        <v>73</v>
      </c>
      <c r="AO5">
        <v>12.764256</v>
      </c>
      <c r="AP5">
        <v>81.5</v>
      </c>
      <c r="AQ5">
        <v>0</v>
      </c>
      <c r="AR5">
        <v>62</v>
      </c>
      <c r="AS5">
        <v>22366</v>
      </c>
      <c r="AT5">
        <v>0</v>
      </c>
      <c r="AU5">
        <v>2.028</v>
      </c>
      <c r="AV5">
        <v>35659</v>
      </c>
      <c r="AW5">
        <v>0</v>
      </c>
      <c r="AX5" s="29">
        <v>0.66</v>
      </c>
      <c r="AY5">
        <v>0.7789655172413793</v>
      </c>
      <c r="AZ5" t="s">
        <v>70</v>
      </c>
      <c r="BA5" t="s">
        <v>199</v>
      </c>
      <c r="BB5">
        <v>1</v>
      </c>
      <c r="BC5" t="s">
        <v>207</v>
      </c>
      <c r="BD5">
        <v>10</v>
      </c>
      <c r="BE5">
        <v>49086.460999999996</v>
      </c>
      <c r="BF5">
        <v>8.1383724118958181E-2</v>
      </c>
      <c r="BG5">
        <v>6.3395114753353979E-2</v>
      </c>
      <c r="BH5">
        <v>155347.54999999999</v>
      </c>
      <c r="BI5">
        <v>2.5715494064759953E-2</v>
      </c>
      <c r="BJ5">
        <v>2.0031483135273358E-2</v>
      </c>
      <c r="BK5">
        <v>1</v>
      </c>
      <c r="BL5" t="s">
        <v>67</v>
      </c>
      <c r="BM5">
        <v>-1</v>
      </c>
      <c r="BN5" t="s">
        <v>431</v>
      </c>
    </row>
    <row r="6" spans="1:66" x14ac:dyDescent="0.25">
      <c r="A6" s="140" t="str">
        <f t="shared" ref="A6:A7" si="0">W6</f>
        <v>성원운수</v>
      </c>
      <c r="B6" s="140" t="str">
        <f t="shared" ref="B6:B7" si="1">V6</f>
        <v>535</v>
      </c>
      <c r="C6" s="141" t="str">
        <f t="shared" ref="C6:C7" si="2">Y6</f>
        <v>71바6955</v>
      </c>
      <c r="D6" s="115" t="str">
        <f t="shared" ref="D6:D7" si="3">Z6</f>
        <v>중형</v>
      </c>
      <c r="E6" s="111" t="str">
        <f>AZ6</f>
        <v>F</v>
      </c>
      <c r="F6" s="161">
        <f>G6/H6</f>
        <v>0.76555555555555554</v>
      </c>
      <c r="G6" s="162">
        <f>AE6</f>
        <v>2.0670000000000002</v>
      </c>
      <c r="H6" s="163">
        <f>AF6</f>
        <v>2.7</v>
      </c>
      <c r="I6" s="164">
        <f t="shared" ref="I6:I7" si="4">AC6</f>
        <v>4577.0709999999999</v>
      </c>
      <c r="J6" s="165">
        <f t="shared" ref="J6:J7" si="5">AI6/AH6</f>
        <v>1.5573875838044045E-2</v>
      </c>
      <c r="K6" s="165">
        <f t="shared" ref="K6:K7" si="6">AJ6/AH6</f>
        <v>0.34970364457729014</v>
      </c>
      <c r="L6" s="165">
        <f t="shared" ref="L6:L7" si="7">AK6/AC6</f>
        <v>0.10181183556033979</v>
      </c>
      <c r="M6" s="166">
        <f t="shared" ref="M6:M7" si="8">AG6</f>
        <v>11.185</v>
      </c>
      <c r="N6" s="167">
        <f t="shared" ref="N6:N7" si="9">IF(AW6=0,AT6,"속도계이상")</f>
        <v>0</v>
      </c>
      <c r="O6" s="167">
        <f t="shared" ref="O6:O7" si="10">IF(AW6=0,AU6,"속도계이상")</f>
        <v>2.25</v>
      </c>
      <c r="P6" s="168">
        <f t="shared" ref="P6:P7" si="11">AQ6/60</f>
        <v>0</v>
      </c>
      <c r="Q6" s="169">
        <f t="shared" ref="Q6:Q7" si="12">AN6</f>
        <v>70</v>
      </c>
      <c r="R6" s="170">
        <f t="shared" ref="R6:R7" si="13">AC6/(AH6-AI6-AJ6)</f>
        <v>20.209175363725734</v>
      </c>
      <c r="S6" s="142">
        <f t="shared" ref="S6:S7" si="14">IF(AW6=0,AL6,"속도계이상")</f>
        <v>0</v>
      </c>
      <c r="T6" s="142">
        <f t="shared" ref="T6:T7" si="15">IF(AW6=0,AM6,"속도계이상")</f>
        <v>103</v>
      </c>
      <c r="U6" t="s">
        <v>117</v>
      </c>
      <c r="V6" s="5" t="s">
        <v>118</v>
      </c>
      <c r="W6" t="s">
        <v>117</v>
      </c>
      <c r="X6" s="5" t="s">
        <v>118</v>
      </c>
      <c r="Y6" t="s">
        <v>200</v>
      </c>
      <c r="Z6" t="s">
        <v>194</v>
      </c>
      <c r="AA6" t="s">
        <v>48</v>
      </c>
      <c r="AB6">
        <v>519</v>
      </c>
      <c r="AC6" s="1">
        <v>4577.0709999999999</v>
      </c>
      <c r="AD6" s="1">
        <v>2214.5500000000002</v>
      </c>
      <c r="AE6" s="28">
        <v>2.0670000000000002</v>
      </c>
      <c r="AF6">
        <v>2.7</v>
      </c>
      <c r="AG6">
        <v>11.185</v>
      </c>
      <c r="AH6">
        <v>356.82492000000002</v>
      </c>
      <c r="AI6">
        <v>5.5571469999999996</v>
      </c>
      <c r="AJ6">
        <v>124.78297499999999</v>
      </c>
      <c r="AK6">
        <v>466</v>
      </c>
      <c r="AL6">
        <v>0</v>
      </c>
      <c r="AM6">
        <v>103</v>
      </c>
      <c r="AN6">
        <v>70</v>
      </c>
      <c r="AO6">
        <v>12.827216999999999</v>
      </c>
      <c r="AP6">
        <v>114.9</v>
      </c>
      <c r="AQ6">
        <v>0</v>
      </c>
      <c r="AR6">
        <v>46</v>
      </c>
      <c r="AS6">
        <v>4051</v>
      </c>
      <c r="AT6">
        <v>0</v>
      </c>
      <c r="AU6">
        <v>2.25</v>
      </c>
      <c r="AV6">
        <v>37566</v>
      </c>
      <c r="AW6">
        <v>0</v>
      </c>
      <c r="AX6" s="29">
        <v>0.62</v>
      </c>
      <c r="AY6">
        <v>0.76555555555555554</v>
      </c>
      <c r="AZ6" t="s">
        <v>70</v>
      </c>
      <c r="BA6" t="s">
        <v>199</v>
      </c>
      <c r="BB6">
        <v>4</v>
      </c>
      <c r="BC6" t="s">
        <v>486</v>
      </c>
      <c r="BD6">
        <v>8</v>
      </c>
      <c r="BE6">
        <v>49086.460999999996</v>
      </c>
      <c r="BF6">
        <v>9.3245080349141488E-2</v>
      </c>
      <c r="BG6">
        <v>7.138428928950942E-2</v>
      </c>
      <c r="BH6">
        <v>155347.54999999999</v>
      </c>
      <c r="BI6">
        <v>2.946342571865472E-2</v>
      </c>
      <c r="BJ6">
        <v>2.2555889244614557E-2</v>
      </c>
      <c r="BK6">
        <v>1</v>
      </c>
      <c r="BL6" t="s">
        <v>67</v>
      </c>
      <c r="BM6">
        <v>-1</v>
      </c>
      <c r="BN6" t="s">
        <v>431</v>
      </c>
    </row>
    <row r="7" spans="1:66" x14ac:dyDescent="0.25">
      <c r="A7" s="143" t="str">
        <f t="shared" si="0"/>
        <v>성원운수</v>
      </c>
      <c r="B7" s="143" t="str">
        <f t="shared" si="1"/>
        <v>535</v>
      </c>
      <c r="C7" s="144" t="str">
        <f t="shared" si="2"/>
        <v>71바6956</v>
      </c>
      <c r="D7" s="132" t="str">
        <f t="shared" si="3"/>
        <v>중형</v>
      </c>
      <c r="E7" s="128" t="str">
        <f t="shared" ref="E7:E45" si="16">AZ7</f>
        <v>F</v>
      </c>
      <c r="F7" s="151">
        <f t="shared" ref="F7:F45" si="17">G7/H7</f>
        <v>0.72878787878787876</v>
      </c>
      <c r="G7" s="152">
        <f t="shared" ref="G7:G45" si="18">AE7</f>
        <v>2.4049999999999998</v>
      </c>
      <c r="H7" s="153">
        <f t="shared" ref="H7:H45" si="19">AF7</f>
        <v>3.3</v>
      </c>
      <c r="I7" s="154">
        <f t="shared" si="4"/>
        <v>1466.5219999999999</v>
      </c>
      <c r="J7" s="155">
        <f t="shared" si="5"/>
        <v>4.4554522417284942E-2</v>
      </c>
      <c r="K7" s="155">
        <f t="shared" si="6"/>
        <v>0.35900238356295022</v>
      </c>
      <c r="L7" s="155">
        <f t="shared" si="7"/>
        <v>1.8410906893998182E-2</v>
      </c>
      <c r="M7" s="156">
        <f t="shared" si="8"/>
        <v>23.391999999999999</v>
      </c>
      <c r="N7" s="157">
        <f t="shared" si="9"/>
        <v>0</v>
      </c>
      <c r="O7" s="157">
        <f t="shared" si="10"/>
        <v>0.27300000000000002</v>
      </c>
      <c r="P7" s="158">
        <f t="shared" si="11"/>
        <v>0</v>
      </c>
      <c r="Q7" s="159">
        <f t="shared" si="12"/>
        <v>59</v>
      </c>
      <c r="R7" s="160">
        <f t="shared" si="13"/>
        <v>15.30744811883679</v>
      </c>
      <c r="S7" s="145">
        <f t="shared" si="14"/>
        <v>0</v>
      </c>
      <c r="T7" s="145">
        <f t="shared" si="15"/>
        <v>4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201</v>
      </c>
      <c r="Z7" s="4" t="s">
        <v>194</v>
      </c>
      <c r="AA7" s="4" t="s">
        <v>202</v>
      </c>
      <c r="AB7" s="4">
        <v>519</v>
      </c>
      <c r="AC7" s="4">
        <v>1466.5219999999999</v>
      </c>
      <c r="AD7" s="4">
        <v>609.89800000000002</v>
      </c>
      <c r="AE7" s="4">
        <v>2.4049999999999998</v>
      </c>
      <c r="AF7" s="4">
        <v>3.3</v>
      </c>
      <c r="AG7" s="4">
        <v>23.391999999999999</v>
      </c>
      <c r="AH7" s="4">
        <v>160.62634299999999</v>
      </c>
      <c r="AI7" s="4">
        <v>7.1566299999999998</v>
      </c>
      <c r="AJ7" s="4">
        <v>57.665239999999997</v>
      </c>
      <c r="AK7" s="4">
        <v>27</v>
      </c>
      <c r="AL7" s="4">
        <v>0</v>
      </c>
      <c r="AM7" s="4">
        <v>4</v>
      </c>
      <c r="AN7" s="4">
        <v>59</v>
      </c>
      <c r="AO7" s="4">
        <v>9.1300209999999993</v>
      </c>
      <c r="AP7" s="4">
        <v>0</v>
      </c>
      <c r="AQ7" s="4">
        <v>0</v>
      </c>
      <c r="AR7" s="4">
        <v>26</v>
      </c>
      <c r="AS7" s="4">
        <v>14815</v>
      </c>
      <c r="AT7" s="4">
        <v>0</v>
      </c>
      <c r="AU7" s="4">
        <v>0.27300000000000002</v>
      </c>
      <c r="AV7" s="4">
        <v>18302</v>
      </c>
      <c r="AW7" s="4">
        <v>0</v>
      </c>
      <c r="AX7" s="30">
        <v>1.59</v>
      </c>
      <c r="AY7">
        <v>0.72878787878787876</v>
      </c>
      <c r="AZ7" t="s">
        <v>70</v>
      </c>
      <c r="BA7" t="s">
        <v>199</v>
      </c>
      <c r="BB7">
        <v>9</v>
      </c>
      <c r="BC7" t="s">
        <v>487</v>
      </c>
      <c r="BD7">
        <v>7</v>
      </c>
      <c r="BE7">
        <v>49086.460999999996</v>
      </c>
      <c r="BF7">
        <v>2.9876303366013698E-2</v>
      </c>
      <c r="BG7">
        <v>2.1773487756140287E-2</v>
      </c>
      <c r="BH7">
        <v>155347.54999999999</v>
      </c>
      <c r="BI7">
        <v>9.4402647483014697E-3</v>
      </c>
      <c r="BJ7">
        <v>6.8799505211106166E-3</v>
      </c>
      <c r="BK7">
        <v>1</v>
      </c>
      <c r="BL7" t="s">
        <v>70</v>
      </c>
      <c r="BM7">
        <v>0</v>
      </c>
      <c r="BN7" t="s">
        <v>429</v>
      </c>
    </row>
    <row r="8" spans="1:66" x14ac:dyDescent="0.25">
      <c r="A8" s="140" t="str">
        <f t="shared" ref="A8:A45" si="20">W8</f>
        <v>성원운수</v>
      </c>
      <c r="B8" s="140" t="str">
        <f t="shared" ref="B8:B45" si="21">V8</f>
        <v>535</v>
      </c>
      <c r="C8" s="141" t="str">
        <f t="shared" ref="C8:C45" si="22">Y8</f>
        <v>71바6957</v>
      </c>
      <c r="D8" s="115" t="str">
        <f t="shared" ref="D8:D45" si="23">Z8</f>
        <v>중형</v>
      </c>
      <c r="E8" s="111" t="str">
        <f t="shared" si="16"/>
        <v>F</v>
      </c>
      <c r="F8" s="161">
        <f t="shared" si="17"/>
        <v>0.71870967741935488</v>
      </c>
      <c r="G8" s="162">
        <f t="shared" si="18"/>
        <v>2.2280000000000002</v>
      </c>
      <c r="H8" s="163">
        <f t="shared" si="19"/>
        <v>3.1</v>
      </c>
      <c r="I8" s="164">
        <f t="shared" ref="I8:I45" si="24">AC8</f>
        <v>4570.8900000000003</v>
      </c>
      <c r="J8" s="165">
        <f t="shared" ref="J8:J45" si="25">AI8/AH8</f>
        <v>2.1649079776240046E-2</v>
      </c>
      <c r="K8" s="165">
        <f t="shared" ref="K8:K45" si="26">AJ8/AH8</f>
        <v>0.3610777045791087</v>
      </c>
      <c r="L8" s="165">
        <f t="shared" ref="L8:L45" si="27">AK8/AC8</f>
        <v>0.163425503567139</v>
      </c>
      <c r="M8" s="166">
        <f t="shared" ref="M8:M45" si="28">AG8</f>
        <v>10.872999999999999</v>
      </c>
      <c r="N8" s="167">
        <f t="shared" ref="N8:N45" si="29">IF(AW8=0,AT8,"속도계이상")</f>
        <v>0</v>
      </c>
      <c r="O8" s="167">
        <f t="shared" ref="O8:O45" si="30">IF(AW8=0,AU8,"속도계이상")</f>
        <v>1.706</v>
      </c>
      <c r="P8" s="168">
        <f t="shared" ref="P8:P45" si="31">AQ8/60</f>
        <v>0</v>
      </c>
      <c r="Q8" s="169">
        <f t="shared" ref="Q8:Q45" si="32">AN8</f>
        <v>63</v>
      </c>
      <c r="R8" s="170">
        <f t="shared" ref="R8:R45" si="33">AC8/(AH8-AI8-AJ8)</f>
        <v>20.741960834432817</v>
      </c>
      <c r="S8" s="142">
        <f t="shared" ref="S8:S45" si="34">IF(AW8=0,AL8,"속도계이상")</f>
        <v>0</v>
      </c>
      <c r="T8" s="142">
        <f t="shared" ref="T8:T45" si="35">IF(AW8=0,AM8,"속도계이상")</f>
        <v>78</v>
      </c>
      <c r="U8" t="s">
        <v>117</v>
      </c>
      <c r="V8" s="5" t="s">
        <v>118</v>
      </c>
      <c r="W8" t="s">
        <v>117</v>
      </c>
      <c r="X8" s="5" t="s">
        <v>118</v>
      </c>
      <c r="Y8" t="s">
        <v>203</v>
      </c>
      <c r="Z8" t="s">
        <v>194</v>
      </c>
      <c r="AA8" t="s">
        <v>48</v>
      </c>
      <c r="AB8">
        <v>519</v>
      </c>
      <c r="AC8" s="1">
        <v>4570.8900000000003</v>
      </c>
      <c r="AD8" s="1">
        <v>2051.3850000000002</v>
      </c>
      <c r="AE8" s="28">
        <v>2.2280000000000002</v>
      </c>
      <c r="AF8">
        <v>3.1</v>
      </c>
      <c r="AG8">
        <v>10.872999999999999</v>
      </c>
      <c r="AH8">
        <v>357.004366</v>
      </c>
      <c r="AI8">
        <v>7.7288160000000001</v>
      </c>
      <c r="AJ8">
        <v>128.906317</v>
      </c>
      <c r="AK8">
        <v>747</v>
      </c>
      <c r="AL8">
        <v>0</v>
      </c>
      <c r="AM8">
        <v>78</v>
      </c>
      <c r="AN8">
        <v>63</v>
      </c>
      <c r="AO8">
        <v>12.803456000000001</v>
      </c>
      <c r="AP8">
        <v>16.5</v>
      </c>
      <c r="AQ8">
        <v>0</v>
      </c>
      <c r="AR8">
        <v>50</v>
      </c>
      <c r="AS8">
        <v>7424</v>
      </c>
      <c r="AT8">
        <v>0</v>
      </c>
      <c r="AU8">
        <v>1.706</v>
      </c>
      <c r="AV8">
        <v>35588</v>
      </c>
      <c r="AW8">
        <v>0</v>
      </c>
      <c r="AX8" s="29">
        <v>0.64</v>
      </c>
      <c r="AY8">
        <v>0.71870967741935488</v>
      </c>
      <c r="AZ8" t="s">
        <v>70</v>
      </c>
      <c r="BA8" t="s">
        <v>199</v>
      </c>
      <c r="BB8">
        <v>10</v>
      </c>
      <c r="BC8" t="s">
        <v>488</v>
      </c>
      <c r="BD8">
        <v>12</v>
      </c>
      <c r="BE8">
        <v>49086.460999999996</v>
      </c>
      <c r="BF8">
        <v>9.3119159680303709E-2</v>
      </c>
      <c r="BG8">
        <v>6.6925641215392476E-2</v>
      </c>
      <c r="BH8">
        <v>155347.54999999999</v>
      </c>
      <c r="BI8">
        <v>2.9423637514721029E-2</v>
      </c>
      <c r="BJ8">
        <v>2.1147053026709179E-2</v>
      </c>
      <c r="BK8">
        <v>1</v>
      </c>
      <c r="BL8" t="s">
        <v>67</v>
      </c>
      <c r="BM8">
        <v>-1</v>
      </c>
      <c r="BN8" t="s">
        <v>431</v>
      </c>
    </row>
    <row r="9" spans="1:66" x14ac:dyDescent="0.25">
      <c r="A9" s="143" t="str">
        <f t="shared" si="20"/>
        <v>성원운수</v>
      </c>
      <c r="B9" s="143" t="str">
        <f t="shared" si="21"/>
        <v>535</v>
      </c>
      <c r="C9" s="144" t="str">
        <f t="shared" si="22"/>
        <v>71바6958</v>
      </c>
      <c r="D9" s="132" t="str">
        <f t="shared" si="23"/>
        <v>중형</v>
      </c>
      <c r="E9" s="128" t="str">
        <f t="shared" si="16"/>
        <v>F</v>
      </c>
      <c r="F9" s="151">
        <f t="shared" si="17"/>
        <v>0.77206896551724136</v>
      </c>
      <c r="G9" s="152">
        <f t="shared" si="18"/>
        <v>2.2389999999999999</v>
      </c>
      <c r="H9" s="153">
        <f t="shared" si="19"/>
        <v>2.9</v>
      </c>
      <c r="I9" s="154">
        <f t="shared" si="24"/>
        <v>4101.652</v>
      </c>
      <c r="J9" s="155">
        <f t="shared" si="25"/>
        <v>8.5267411765477565E-3</v>
      </c>
      <c r="K9" s="155">
        <f t="shared" si="26"/>
        <v>0.34073729309126904</v>
      </c>
      <c r="L9" s="155">
        <f t="shared" si="27"/>
        <v>0.14091882977883058</v>
      </c>
      <c r="M9" s="156">
        <f t="shared" si="28"/>
        <v>10.813000000000001</v>
      </c>
      <c r="N9" s="157">
        <f t="shared" si="29"/>
        <v>0</v>
      </c>
      <c r="O9" s="157">
        <f t="shared" si="30"/>
        <v>3.0960000000000001</v>
      </c>
      <c r="P9" s="158">
        <f t="shared" si="31"/>
        <v>0</v>
      </c>
      <c r="Q9" s="159">
        <f t="shared" si="32"/>
        <v>65</v>
      </c>
      <c r="R9" s="160">
        <f t="shared" si="33"/>
        <v>20.775945488168027</v>
      </c>
      <c r="S9" s="145">
        <f t="shared" si="34"/>
        <v>0</v>
      </c>
      <c r="T9" s="145">
        <f t="shared" si="35"/>
        <v>127</v>
      </c>
      <c r="U9" t="s">
        <v>117</v>
      </c>
      <c r="V9" s="5" t="s">
        <v>118</v>
      </c>
      <c r="W9" t="s">
        <v>117</v>
      </c>
      <c r="X9" s="5" t="s">
        <v>118</v>
      </c>
      <c r="Y9" t="s">
        <v>204</v>
      </c>
      <c r="Z9" t="s">
        <v>194</v>
      </c>
      <c r="AA9" t="s">
        <v>48</v>
      </c>
      <c r="AB9">
        <v>519</v>
      </c>
      <c r="AC9" s="1">
        <v>4101.652</v>
      </c>
      <c r="AD9" s="1">
        <v>1831.7049999999999</v>
      </c>
      <c r="AE9" s="28">
        <v>2.2389999999999999</v>
      </c>
      <c r="AF9">
        <v>2.9</v>
      </c>
      <c r="AG9">
        <v>10.813000000000001</v>
      </c>
      <c r="AH9">
        <v>303.38436999999999</v>
      </c>
      <c r="AI9">
        <v>2.5868799999999998</v>
      </c>
      <c r="AJ9">
        <v>103.374369</v>
      </c>
      <c r="AK9">
        <v>578</v>
      </c>
      <c r="AL9">
        <v>0</v>
      </c>
      <c r="AM9">
        <v>127</v>
      </c>
      <c r="AN9">
        <v>65</v>
      </c>
      <c r="AO9">
        <v>13.519653999999999</v>
      </c>
      <c r="AP9">
        <v>17.600000000000001</v>
      </c>
      <c r="AQ9">
        <v>0</v>
      </c>
      <c r="AR9">
        <v>15</v>
      </c>
      <c r="AS9">
        <v>2874</v>
      </c>
      <c r="AT9">
        <v>0</v>
      </c>
      <c r="AU9">
        <v>3.0960000000000001</v>
      </c>
      <c r="AV9">
        <v>33767</v>
      </c>
      <c r="AW9">
        <v>0</v>
      </c>
      <c r="AX9" s="29">
        <v>0.64</v>
      </c>
      <c r="AY9">
        <v>0.77206896551724136</v>
      </c>
      <c r="AZ9" t="s">
        <v>70</v>
      </c>
      <c r="BA9" t="s">
        <v>199</v>
      </c>
      <c r="BB9">
        <v>2</v>
      </c>
      <c r="BC9" t="s">
        <v>435</v>
      </c>
      <c r="BD9">
        <v>8</v>
      </c>
      <c r="BE9">
        <v>49086.460999999996</v>
      </c>
      <c r="BF9">
        <v>8.3559741656665784E-2</v>
      </c>
      <c r="BG9">
        <v>6.4513883299749886E-2</v>
      </c>
      <c r="BH9">
        <v>155347.54999999999</v>
      </c>
      <c r="BI9">
        <v>2.6403068474526958E-2</v>
      </c>
      <c r="BJ9">
        <v>2.0384989763608915E-2</v>
      </c>
      <c r="BK9">
        <v>1</v>
      </c>
      <c r="BL9" t="s">
        <v>67</v>
      </c>
      <c r="BM9">
        <v>-1</v>
      </c>
      <c r="BN9" t="s">
        <v>431</v>
      </c>
    </row>
    <row r="10" spans="1:66" x14ac:dyDescent="0.25">
      <c r="A10" s="140" t="str">
        <f t="shared" si="20"/>
        <v>성원운수</v>
      </c>
      <c r="B10" s="140" t="str">
        <f t="shared" si="21"/>
        <v>535</v>
      </c>
      <c r="C10" s="141" t="str">
        <f t="shared" si="22"/>
        <v>71바6959</v>
      </c>
      <c r="D10" s="115" t="str">
        <f t="shared" si="23"/>
        <v>중형</v>
      </c>
      <c r="E10" s="111" t="str">
        <f t="shared" si="16"/>
        <v>F</v>
      </c>
      <c r="F10" s="161">
        <f t="shared" si="17"/>
        <v>0.72935483870967743</v>
      </c>
      <c r="G10" s="162">
        <f t="shared" si="18"/>
        <v>2.2610000000000001</v>
      </c>
      <c r="H10" s="163">
        <f t="shared" si="19"/>
        <v>3.1</v>
      </c>
      <c r="I10" s="164">
        <f t="shared" si="24"/>
        <v>3581.259</v>
      </c>
      <c r="J10" s="165">
        <f t="shared" si="25"/>
        <v>2.2210974988203333E-2</v>
      </c>
      <c r="K10" s="165">
        <f t="shared" si="26"/>
        <v>0.36841070365818901</v>
      </c>
      <c r="L10" s="165">
        <f t="shared" si="27"/>
        <v>0.11588103513317523</v>
      </c>
      <c r="M10" s="166">
        <f t="shared" si="28"/>
        <v>10.885</v>
      </c>
      <c r="N10" s="167">
        <f t="shared" si="29"/>
        <v>0</v>
      </c>
      <c r="O10" s="167">
        <f t="shared" si="30"/>
        <v>1.675</v>
      </c>
      <c r="P10" s="168">
        <f t="shared" si="31"/>
        <v>0</v>
      </c>
      <c r="Q10" s="169">
        <f t="shared" si="32"/>
        <v>66</v>
      </c>
      <c r="R10" s="170">
        <f t="shared" si="33"/>
        <v>21.060304280981462</v>
      </c>
      <c r="S10" s="142">
        <f t="shared" si="34"/>
        <v>0</v>
      </c>
      <c r="T10" s="142">
        <f t="shared" si="35"/>
        <v>60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206</v>
      </c>
      <c r="Z10" s="4" t="s">
        <v>194</v>
      </c>
      <c r="AA10" s="4" t="s">
        <v>48</v>
      </c>
      <c r="AB10" s="4">
        <v>519</v>
      </c>
      <c r="AC10" s="4">
        <v>3581.259</v>
      </c>
      <c r="AD10" s="4">
        <v>1584.0029999999999</v>
      </c>
      <c r="AE10" s="4">
        <v>2.2610000000000001</v>
      </c>
      <c r="AF10" s="4">
        <v>3.1</v>
      </c>
      <c r="AG10" s="4">
        <v>10.885</v>
      </c>
      <c r="AH10" s="4">
        <v>279.05132500000002</v>
      </c>
      <c r="AI10" s="4">
        <v>6.1980019999999998</v>
      </c>
      <c r="AJ10" s="4">
        <v>102.80549499999999</v>
      </c>
      <c r="AK10" s="4">
        <v>415</v>
      </c>
      <c r="AL10" s="4">
        <v>0</v>
      </c>
      <c r="AM10" s="4">
        <v>60</v>
      </c>
      <c r="AN10" s="4">
        <v>66</v>
      </c>
      <c r="AO10" s="4">
        <v>12.833691999999999</v>
      </c>
      <c r="AP10" s="4">
        <v>8.3000000000000007</v>
      </c>
      <c r="AQ10" s="4">
        <v>0</v>
      </c>
      <c r="AR10" s="4">
        <v>53</v>
      </c>
      <c r="AS10" s="4">
        <v>7450</v>
      </c>
      <c r="AT10" s="4">
        <v>0</v>
      </c>
      <c r="AU10" s="4">
        <v>1.675</v>
      </c>
      <c r="AV10" s="4">
        <v>27888</v>
      </c>
      <c r="AW10" s="4">
        <v>0</v>
      </c>
      <c r="AX10" s="30">
        <v>0.64</v>
      </c>
      <c r="AY10">
        <v>0.72935483870967743</v>
      </c>
      <c r="AZ10" t="s">
        <v>70</v>
      </c>
      <c r="BA10" t="s">
        <v>199</v>
      </c>
      <c r="BB10">
        <v>8</v>
      </c>
      <c r="BC10" t="s">
        <v>489</v>
      </c>
      <c r="BD10">
        <v>10</v>
      </c>
      <c r="BE10">
        <v>49086.460999999996</v>
      </c>
      <c r="BF10">
        <v>7.295818290913253E-2</v>
      </c>
      <c r="BG10">
        <v>5.32124037282415E-2</v>
      </c>
      <c r="BH10">
        <v>155347.54999999999</v>
      </c>
      <c r="BI10">
        <v>2.3053205538162657E-2</v>
      </c>
      <c r="BJ10">
        <v>1.6813967007027666E-2</v>
      </c>
      <c r="BK10">
        <v>1</v>
      </c>
      <c r="BL10" t="s">
        <v>70</v>
      </c>
      <c r="BM10">
        <v>0</v>
      </c>
      <c r="BN10" t="s">
        <v>429</v>
      </c>
    </row>
    <row r="11" spans="1:66" x14ac:dyDescent="0.25">
      <c r="A11" s="143" t="str">
        <f t="shared" si="20"/>
        <v>성원운수</v>
      </c>
      <c r="B11" s="143" t="str">
        <f t="shared" si="21"/>
        <v>535</v>
      </c>
      <c r="C11" s="144" t="str">
        <f t="shared" si="22"/>
        <v>71바6961</v>
      </c>
      <c r="D11" s="132" t="str">
        <f t="shared" si="23"/>
        <v>중형</v>
      </c>
      <c r="E11" s="128" t="str">
        <f t="shared" si="16"/>
        <v>F</v>
      </c>
      <c r="F11" s="151">
        <f t="shared" si="17"/>
        <v>0.73758620689655163</v>
      </c>
      <c r="G11" s="152">
        <f t="shared" si="18"/>
        <v>2.1389999999999998</v>
      </c>
      <c r="H11" s="153">
        <f t="shared" si="19"/>
        <v>2.9</v>
      </c>
      <c r="I11" s="154">
        <f t="shared" si="24"/>
        <v>4290.2569999999996</v>
      </c>
      <c r="J11" s="155">
        <f t="shared" si="25"/>
        <v>1.6747605159073566E-2</v>
      </c>
      <c r="K11" s="155">
        <f t="shared" si="26"/>
        <v>0.34410628373357255</v>
      </c>
      <c r="L11" s="155">
        <f t="shared" si="27"/>
        <v>0.18507049810768914</v>
      </c>
      <c r="M11" s="156">
        <f t="shared" si="28"/>
        <v>10.101000000000001</v>
      </c>
      <c r="N11" s="157">
        <f t="shared" si="29"/>
        <v>0</v>
      </c>
      <c r="O11" s="157">
        <f t="shared" si="30"/>
        <v>2.4009999999999998</v>
      </c>
      <c r="P11" s="158">
        <f t="shared" si="31"/>
        <v>0</v>
      </c>
      <c r="Q11" s="159">
        <f t="shared" si="32"/>
        <v>68</v>
      </c>
      <c r="R11" s="160">
        <f t="shared" si="33"/>
        <v>19.989595037301143</v>
      </c>
      <c r="S11" s="145">
        <f t="shared" si="34"/>
        <v>0</v>
      </c>
      <c r="T11" s="145">
        <f t="shared" si="35"/>
        <v>103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208</v>
      </c>
      <c r="Z11" t="s">
        <v>194</v>
      </c>
      <c r="AA11" t="s">
        <v>48</v>
      </c>
      <c r="AB11">
        <v>519</v>
      </c>
      <c r="AC11" s="1">
        <v>4290.2569999999996</v>
      </c>
      <c r="AD11" s="1">
        <v>2005.4670000000001</v>
      </c>
      <c r="AE11" s="28">
        <v>2.1389999999999998</v>
      </c>
      <c r="AF11">
        <v>2.9</v>
      </c>
      <c r="AG11">
        <v>10.101000000000001</v>
      </c>
      <c r="AH11">
        <v>335.79881699999999</v>
      </c>
      <c r="AI11">
        <v>5.6238260000000002</v>
      </c>
      <c r="AJ11">
        <v>115.550483</v>
      </c>
      <c r="AK11">
        <v>794</v>
      </c>
      <c r="AL11">
        <v>0</v>
      </c>
      <c r="AM11">
        <v>103</v>
      </c>
      <c r="AN11">
        <v>68</v>
      </c>
      <c r="AO11">
        <v>12.776270999999999</v>
      </c>
      <c r="AP11">
        <v>40.200000000000003</v>
      </c>
      <c r="AQ11">
        <v>0</v>
      </c>
      <c r="AR11">
        <v>49</v>
      </c>
      <c r="AS11">
        <v>8553</v>
      </c>
      <c r="AT11">
        <v>0</v>
      </c>
      <c r="AU11">
        <v>2.4009999999999998</v>
      </c>
      <c r="AV11">
        <v>29232</v>
      </c>
      <c r="AW11">
        <v>0</v>
      </c>
      <c r="AX11" s="29">
        <v>0.61</v>
      </c>
      <c r="AY11">
        <v>0.73758620689655163</v>
      </c>
      <c r="AZ11" t="s">
        <v>70</v>
      </c>
      <c r="BA11" t="s">
        <v>199</v>
      </c>
      <c r="BB11">
        <v>7</v>
      </c>
      <c r="BC11" t="s">
        <v>490</v>
      </c>
      <c r="BD11">
        <v>12</v>
      </c>
      <c r="BE11">
        <v>49086.460999999996</v>
      </c>
      <c r="BF11">
        <v>8.7402043508494121E-2</v>
      </c>
      <c r="BG11">
        <v>6.4466541746437553E-2</v>
      </c>
      <c r="BH11">
        <v>155347.54999999999</v>
      </c>
      <c r="BI11">
        <v>2.7617152636137485E-2</v>
      </c>
      <c r="BJ11">
        <v>2.037003085817175E-2</v>
      </c>
      <c r="BK11">
        <v>1</v>
      </c>
      <c r="BL11" t="s">
        <v>70</v>
      </c>
      <c r="BM11">
        <v>0</v>
      </c>
      <c r="BN11" t="s">
        <v>429</v>
      </c>
    </row>
    <row r="12" spans="1:66" s="2" customFormat="1" x14ac:dyDescent="0.25">
      <c r="A12" s="140" t="str">
        <f t="shared" si="20"/>
        <v>성원운수</v>
      </c>
      <c r="B12" s="140" t="str">
        <f t="shared" si="21"/>
        <v>535</v>
      </c>
      <c r="C12" s="141" t="str">
        <f t="shared" si="22"/>
        <v>71바6962</v>
      </c>
      <c r="D12" s="115" t="str">
        <f t="shared" si="23"/>
        <v>중형</v>
      </c>
      <c r="E12" s="111" t="str">
        <f t="shared" si="16"/>
        <v>D</v>
      </c>
      <c r="F12" s="161">
        <f t="shared" si="17"/>
        <v>0.84962962962962962</v>
      </c>
      <c r="G12" s="162">
        <f t="shared" si="18"/>
        <v>2.294</v>
      </c>
      <c r="H12" s="163">
        <f t="shared" si="19"/>
        <v>2.7</v>
      </c>
      <c r="I12" s="164">
        <f t="shared" si="24"/>
        <v>4201.7749999999996</v>
      </c>
      <c r="J12" s="165">
        <f t="shared" si="25"/>
        <v>1.5579155945558075E-2</v>
      </c>
      <c r="K12" s="165">
        <f t="shared" si="26"/>
        <v>0.36961716411116591</v>
      </c>
      <c r="L12" s="165">
        <f t="shared" si="27"/>
        <v>0.12447120562143381</v>
      </c>
      <c r="M12" s="166">
        <f t="shared" si="28"/>
        <v>14.75</v>
      </c>
      <c r="N12" s="167">
        <f t="shared" si="29"/>
        <v>2.4E-2</v>
      </c>
      <c r="O12" s="167">
        <f t="shared" si="30"/>
        <v>4.9029999999999996</v>
      </c>
      <c r="P12" s="168">
        <f t="shared" si="31"/>
        <v>0</v>
      </c>
      <c r="Q12" s="169">
        <f t="shared" si="32"/>
        <v>69</v>
      </c>
      <c r="R12" s="170">
        <f t="shared" si="33"/>
        <v>21.051671891112676</v>
      </c>
      <c r="S12" s="142">
        <f t="shared" si="34"/>
        <v>1</v>
      </c>
      <c r="T12" s="142">
        <f t="shared" si="35"/>
        <v>206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209</v>
      </c>
      <c r="Z12" t="s">
        <v>194</v>
      </c>
      <c r="AA12" t="s">
        <v>48</v>
      </c>
      <c r="AB12">
        <v>519</v>
      </c>
      <c r="AC12" s="1">
        <v>4201.7749999999996</v>
      </c>
      <c r="AD12" s="1">
        <v>1831.6479999999999</v>
      </c>
      <c r="AE12" s="28">
        <v>2.294</v>
      </c>
      <c r="AF12">
        <v>2.7</v>
      </c>
      <c r="AG12">
        <v>14.75</v>
      </c>
      <c r="AH12">
        <v>324.64576499999998</v>
      </c>
      <c r="AI12">
        <v>5.0577069999999997</v>
      </c>
      <c r="AJ12">
        <v>119.994647</v>
      </c>
      <c r="AK12">
        <v>523</v>
      </c>
      <c r="AL12">
        <v>1</v>
      </c>
      <c r="AM12">
        <v>206</v>
      </c>
      <c r="AN12">
        <v>69</v>
      </c>
      <c r="AO12">
        <v>12.942645000000001</v>
      </c>
      <c r="AP12">
        <v>156.69999999999999</v>
      </c>
      <c r="AQ12">
        <v>0</v>
      </c>
      <c r="AR12">
        <v>78</v>
      </c>
      <c r="AS12">
        <v>18610</v>
      </c>
      <c r="AT12">
        <v>2.4E-2</v>
      </c>
      <c r="AU12">
        <v>4.9029999999999996</v>
      </c>
      <c r="AV12">
        <v>36615</v>
      </c>
      <c r="AW12">
        <v>0</v>
      </c>
      <c r="AX12" s="29">
        <v>0.79</v>
      </c>
      <c r="AY12" s="2">
        <v>0.84962962962962962</v>
      </c>
      <c r="AZ12" s="2" t="s">
        <v>67</v>
      </c>
      <c r="BA12" s="2" t="s">
        <v>199</v>
      </c>
      <c r="BB12" s="2">
        <v>1</v>
      </c>
      <c r="BC12" s="2" t="s">
        <v>205</v>
      </c>
      <c r="BD12" s="2">
        <v>10</v>
      </c>
      <c r="BE12" s="2">
        <v>49086.460999999996</v>
      </c>
      <c r="BF12" s="2">
        <v>8.5599469067448156E-2</v>
      </c>
      <c r="BG12" s="2">
        <v>7.2727845200268912E-2</v>
      </c>
      <c r="BH12" s="2">
        <v>155347.54999999999</v>
      </c>
      <c r="BI12" s="2">
        <v>2.7047578156205232E-2</v>
      </c>
      <c r="BJ12" s="2">
        <v>2.298042381123511E-2</v>
      </c>
      <c r="BK12" s="2">
        <v>1</v>
      </c>
      <c r="BL12" s="2" t="s">
        <v>68</v>
      </c>
      <c r="BM12" s="2">
        <v>-2</v>
      </c>
      <c r="BN12" s="2" t="s">
        <v>431</v>
      </c>
    </row>
    <row r="13" spans="1:66" x14ac:dyDescent="0.25">
      <c r="A13" s="143" t="str">
        <f t="shared" si="20"/>
        <v>성원운수</v>
      </c>
      <c r="B13" s="143" t="str">
        <f t="shared" si="21"/>
        <v>535</v>
      </c>
      <c r="C13" s="144" t="str">
        <f t="shared" si="22"/>
        <v>71바6963</v>
      </c>
      <c r="D13" s="132" t="str">
        <f t="shared" si="23"/>
        <v>중형</v>
      </c>
      <c r="E13" s="128" t="str">
        <f t="shared" si="16"/>
        <v>C</v>
      </c>
      <c r="F13" s="151">
        <f t="shared" si="17"/>
        <v>0.85310344827586215</v>
      </c>
      <c r="G13" s="152">
        <f t="shared" si="18"/>
        <v>2.4740000000000002</v>
      </c>
      <c r="H13" s="153">
        <f t="shared" si="19"/>
        <v>2.9</v>
      </c>
      <c r="I13" s="154">
        <f t="shared" si="24"/>
        <v>4516.18</v>
      </c>
      <c r="J13" s="155">
        <f t="shared" si="25"/>
        <v>1.1235246191128296E-2</v>
      </c>
      <c r="K13" s="155">
        <f t="shared" si="26"/>
        <v>0.35209620031085259</v>
      </c>
      <c r="L13" s="155">
        <f t="shared" si="27"/>
        <v>0.14392694711016832</v>
      </c>
      <c r="M13" s="156">
        <f t="shared" si="28"/>
        <v>8.7940000000000005</v>
      </c>
      <c r="N13" s="157">
        <f t="shared" si="29"/>
        <v>2.1999999999999999E-2</v>
      </c>
      <c r="O13" s="157">
        <f t="shared" si="30"/>
        <v>5.4909999999999997</v>
      </c>
      <c r="P13" s="158">
        <f t="shared" si="31"/>
        <v>0</v>
      </c>
      <c r="Q13" s="159">
        <f t="shared" si="32"/>
        <v>90</v>
      </c>
      <c r="R13" s="160">
        <f t="shared" si="33"/>
        <v>20.672530253838669</v>
      </c>
      <c r="S13" s="145">
        <f t="shared" si="34"/>
        <v>1</v>
      </c>
      <c r="T13" s="145">
        <f t="shared" si="35"/>
        <v>248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210</v>
      </c>
      <c r="Z13" s="4" t="s">
        <v>194</v>
      </c>
      <c r="AA13" s="4" t="s">
        <v>48</v>
      </c>
      <c r="AB13" s="4">
        <v>519</v>
      </c>
      <c r="AC13" s="4">
        <v>4516.18</v>
      </c>
      <c r="AD13" s="4">
        <v>1825.7719999999999</v>
      </c>
      <c r="AE13" s="4">
        <v>2.4740000000000002</v>
      </c>
      <c r="AF13" s="4">
        <v>2.9</v>
      </c>
      <c r="AG13" s="4">
        <v>8.7940000000000005</v>
      </c>
      <c r="AH13" s="4">
        <v>343.13435900000002</v>
      </c>
      <c r="AI13" s="4">
        <v>3.8551989999999998</v>
      </c>
      <c r="AJ13" s="4">
        <v>120.816304</v>
      </c>
      <c r="AK13" s="4">
        <v>650</v>
      </c>
      <c r="AL13" s="4">
        <v>1</v>
      </c>
      <c r="AM13" s="4">
        <v>248</v>
      </c>
      <c r="AN13" s="4">
        <v>90</v>
      </c>
      <c r="AO13" s="4">
        <v>13.161549000000001</v>
      </c>
      <c r="AP13" s="4">
        <v>41.7</v>
      </c>
      <c r="AQ13" s="4">
        <v>0</v>
      </c>
      <c r="AR13" s="4">
        <v>46</v>
      </c>
      <c r="AS13" s="4">
        <v>4702</v>
      </c>
      <c r="AT13" s="4">
        <v>2.1999999999999999E-2</v>
      </c>
      <c r="AU13" s="4">
        <v>5.4909999999999997</v>
      </c>
      <c r="AV13" s="4">
        <v>36398</v>
      </c>
      <c r="AW13" s="4">
        <v>0</v>
      </c>
      <c r="AX13" s="30">
        <v>0.63</v>
      </c>
      <c r="AY13">
        <v>0.85310344827586215</v>
      </c>
      <c r="AZ13" t="s">
        <v>69</v>
      </c>
      <c r="BA13" t="s">
        <v>199</v>
      </c>
      <c r="BB13">
        <v>1</v>
      </c>
      <c r="BC13" t="s">
        <v>214</v>
      </c>
      <c r="BD13">
        <v>7</v>
      </c>
      <c r="BE13">
        <v>49086.460999999996</v>
      </c>
      <c r="BF13">
        <v>9.2004595727526589E-2</v>
      </c>
      <c r="BG13">
        <v>7.8489437872379594E-2</v>
      </c>
      <c r="BH13">
        <v>155347.54999999999</v>
      </c>
      <c r="BI13">
        <v>2.9071459446898266E-2</v>
      </c>
      <c r="BJ13">
        <v>2.4800962300560798E-2</v>
      </c>
      <c r="BK13">
        <v>1</v>
      </c>
      <c r="BL13" t="s">
        <v>69</v>
      </c>
      <c r="BM13">
        <v>0</v>
      </c>
      <c r="BN13" t="s">
        <v>429</v>
      </c>
    </row>
    <row r="14" spans="1:66" x14ac:dyDescent="0.25">
      <c r="A14" s="140" t="str">
        <f t="shared" si="20"/>
        <v>성원운수</v>
      </c>
      <c r="B14" s="140" t="str">
        <f t="shared" si="21"/>
        <v>535</v>
      </c>
      <c r="C14" s="141" t="str">
        <f t="shared" si="22"/>
        <v>71바6964</v>
      </c>
      <c r="D14" s="115" t="str">
        <f t="shared" si="23"/>
        <v>중형</v>
      </c>
      <c r="E14" s="111" t="str">
        <f t="shared" si="16"/>
        <v>F</v>
      </c>
      <c r="F14" s="161">
        <f t="shared" si="17"/>
        <v>0.77161290322580645</v>
      </c>
      <c r="G14" s="162">
        <f t="shared" si="18"/>
        <v>2.3919999999999999</v>
      </c>
      <c r="H14" s="163">
        <f t="shared" si="19"/>
        <v>3.1</v>
      </c>
      <c r="I14" s="164">
        <f t="shared" si="24"/>
        <v>4856.9560000000001</v>
      </c>
      <c r="J14" s="165">
        <f t="shared" si="25"/>
        <v>1.2910836608861425E-2</v>
      </c>
      <c r="K14" s="165">
        <f t="shared" si="26"/>
        <v>0.34196367775144576</v>
      </c>
      <c r="L14" s="165">
        <f t="shared" si="27"/>
        <v>0.15915318154004277</v>
      </c>
      <c r="M14" s="166">
        <f t="shared" si="28"/>
        <v>9.4060000000000006</v>
      </c>
      <c r="N14" s="167">
        <f t="shared" si="29"/>
        <v>2.1000000000000001E-2</v>
      </c>
      <c r="O14" s="167">
        <f t="shared" si="30"/>
        <v>3.0880000000000001</v>
      </c>
      <c r="P14" s="168">
        <f t="shared" si="31"/>
        <v>0</v>
      </c>
      <c r="Q14" s="169">
        <f t="shared" si="32"/>
        <v>74</v>
      </c>
      <c r="R14" s="170">
        <f t="shared" si="33"/>
        <v>20.436399555974489</v>
      </c>
      <c r="S14" s="142">
        <f t="shared" si="34"/>
        <v>1</v>
      </c>
      <c r="T14" s="142">
        <f t="shared" si="35"/>
        <v>150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211</v>
      </c>
      <c r="Z14" t="s">
        <v>194</v>
      </c>
      <c r="AA14" t="s">
        <v>48</v>
      </c>
      <c r="AB14">
        <v>519</v>
      </c>
      <c r="AC14" s="1">
        <v>4856.9560000000001</v>
      </c>
      <c r="AD14" s="1">
        <v>2030.7760000000001</v>
      </c>
      <c r="AE14" s="28">
        <v>2.3919999999999999</v>
      </c>
      <c r="AF14">
        <v>3.1</v>
      </c>
      <c r="AG14">
        <v>9.4060000000000006</v>
      </c>
      <c r="AH14">
        <v>368.39657599999998</v>
      </c>
      <c r="AI14">
        <v>4.7563079999999998</v>
      </c>
      <c r="AJ14">
        <v>125.97824799999999</v>
      </c>
      <c r="AK14">
        <v>773</v>
      </c>
      <c r="AL14">
        <v>1</v>
      </c>
      <c r="AM14">
        <v>150</v>
      </c>
      <c r="AN14">
        <v>74</v>
      </c>
      <c r="AO14">
        <v>13.184042</v>
      </c>
      <c r="AP14">
        <v>48.1</v>
      </c>
      <c r="AQ14">
        <v>0</v>
      </c>
      <c r="AR14">
        <v>56</v>
      </c>
      <c r="AS14">
        <v>5006</v>
      </c>
      <c r="AT14">
        <v>2.1000000000000001E-2</v>
      </c>
      <c r="AU14">
        <v>3.0880000000000001</v>
      </c>
      <c r="AV14">
        <v>39568</v>
      </c>
      <c r="AW14">
        <v>0</v>
      </c>
      <c r="AX14" s="29">
        <v>0.64</v>
      </c>
      <c r="AY14">
        <v>0.77161290322580645</v>
      </c>
      <c r="AZ14" t="s">
        <v>70</v>
      </c>
      <c r="BA14" t="s">
        <v>199</v>
      </c>
      <c r="BB14">
        <v>3</v>
      </c>
      <c r="BC14" t="s">
        <v>491</v>
      </c>
      <c r="BD14">
        <v>10</v>
      </c>
      <c r="BE14">
        <v>49086.460999999996</v>
      </c>
      <c r="BF14">
        <v>9.8946958103172292E-2</v>
      </c>
      <c r="BG14">
        <v>7.634874960735101E-2</v>
      </c>
      <c r="BH14">
        <v>155347.54999999999</v>
      </c>
      <c r="BI14">
        <v>3.1265095587281556E-2</v>
      </c>
      <c r="BJ14">
        <v>2.4124551175734671E-2</v>
      </c>
      <c r="BK14">
        <v>1</v>
      </c>
      <c r="BL14" t="s">
        <v>67</v>
      </c>
      <c r="BM14">
        <v>-1</v>
      </c>
      <c r="BN14" t="s">
        <v>431</v>
      </c>
    </row>
    <row r="15" spans="1:66" x14ac:dyDescent="0.25">
      <c r="A15" s="143" t="str">
        <f t="shared" si="20"/>
        <v>성원운수</v>
      </c>
      <c r="B15" s="143" t="str">
        <f t="shared" si="21"/>
        <v>535</v>
      </c>
      <c r="C15" s="144" t="str">
        <f t="shared" si="22"/>
        <v>71바6966</v>
      </c>
      <c r="D15" s="132" t="str">
        <f t="shared" si="23"/>
        <v>중형</v>
      </c>
      <c r="E15" s="128" t="str">
        <f t="shared" si="16"/>
        <v>F</v>
      </c>
      <c r="F15" s="151">
        <f t="shared" si="17"/>
        <v>0.76034482758620692</v>
      </c>
      <c r="G15" s="152">
        <f t="shared" si="18"/>
        <v>2.2050000000000001</v>
      </c>
      <c r="H15" s="153">
        <f t="shared" si="19"/>
        <v>2.9</v>
      </c>
      <c r="I15" s="154">
        <f t="shared" si="24"/>
        <v>4107.7690000000002</v>
      </c>
      <c r="J15" s="155">
        <f t="shared" si="25"/>
        <v>1.2647501978065356E-2</v>
      </c>
      <c r="K15" s="155">
        <f t="shared" si="26"/>
        <v>0.36655409137888734</v>
      </c>
      <c r="L15" s="155">
        <f t="shared" si="27"/>
        <v>0.11806895665262579</v>
      </c>
      <c r="M15" s="156">
        <f t="shared" si="28"/>
        <v>12.811</v>
      </c>
      <c r="N15" s="157">
        <f t="shared" si="29"/>
        <v>0</v>
      </c>
      <c r="O15" s="157">
        <f t="shared" si="30"/>
        <v>5.4290000000000003</v>
      </c>
      <c r="P15" s="158">
        <f t="shared" si="31"/>
        <v>0</v>
      </c>
      <c r="Q15" s="159">
        <f t="shared" si="32"/>
        <v>70</v>
      </c>
      <c r="R15" s="160">
        <f t="shared" si="33"/>
        <v>21.098023317862555</v>
      </c>
      <c r="S15" s="145">
        <f t="shared" si="34"/>
        <v>0</v>
      </c>
      <c r="T15" s="145">
        <f t="shared" si="35"/>
        <v>223</v>
      </c>
      <c r="U15" t="s">
        <v>117</v>
      </c>
      <c r="V15" s="5" t="s">
        <v>118</v>
      </c>
      <c r="W15" t="s">
        <v>117</v>
      </c>
      <c r="X15" s="5" t="s">
        <v>118</v>
      </c>
      <c r="Y15" t="s">
        <v>212</v>
      </c>
      <c r="Z15" t="s">
        <v>194</v>
      </c>
      <c r="AA15" t="s">
        <v>48</v>
      </c>
      <c r="AB15">
        <v>519</v>
      </c>
      <c r="AC15" s="1">
        <v>4107.7690000000002</v>
      </c>
      <c r="AD15" s="1">
        <v>1863.201</v>
      </c>
      <c r="AE15" s="28">
        <v>2.2050000000000001</v>
      </c>
      <c r="AF15">
        <v>2.9</v>
      </c>
      <c r="AG15">
        <v>12.811</v>
      </c>
      <c r="AH15">
        <v>313.62714999999997</v>
      </c>
      <c r="AI15">
        <v>3.9666000000000001</v>
      </c>
      <c r="AJ15">
        <v>114.961315</v>
      </c>
      <c r="AK15">
        <v>485</v>
      </c>
      <c r="AL15">
        <v>0</v>
      </c>
      <c r="AM15">
        <v>223</v>
      </c>
      <c r="AN15">
        <v>70</v>
      </c>
      <c r="AO15">
        <v>13.097619</v>
      </c>
      <c r="AP15">
        <v>77.2</v>
      </c>
      <c r="AQ15">
        <v>0</v>
      </c>
      <c r="AR15">
        <v>34</v>
      </c>
      <c r="AS15">
        <v>4645</v>
      </c>
      <c r="AT15">
        <v>0</v>
      </c>
      <c r="AU15">
        <v>5.4290000000000003</v>
      </c>
      <c r="AV15">
        <v>24470</v>
      </c>
      <c r="AW15">
        <v>0</v>
      </c>
      <c r="AX15" s="29">
        <v>0.69</v>
      </c>
      <c r="AY15">
        <v>0.76034482758620692</v>
      </c>
      <c r="AZ15" t="s">
        <v>70</v>
      </c>
      <c r="BA15" t="s">
        <v>199</v>
      </c>
      <c r="BB15">
        <v>5</v>
      </c>
      <c r="BC15" t="s">
        <v>492</v>
      </c>
      <c r="BD15">
        <v>9</v>
      </c>
      <c r="BE15">
        <v>49086.460999999996</v>
      </c>
      <c r="BF15">
        <v>8.3684358503661543E-2</v>
      </c>
      <c r="BG15">
        <v>6.3628969138128863E-2</v>
      </c>
      <c r="BH15">
        <v>155347.54999999999</v>
      </c>
      <c r="BI15">
        <v>2.6442444698999118E-2</v>
      </c>
      <c r="BJ15">
        <v>2.0105376055618296E-2</v>
      </c>
      <c r="BK15">
        <v>1</v>
      </c>
      <c r="BL15" t="s">
        <v>67</v>
      </c>
      <c r="BM15">
        <v>-1</v>
      </c>
      <c r="BN15" t="s">
        <v>431</v>
      </c>
    </row>
    <row r="16" spans="1:66" x14ac:dyDescent="0.25">
      <c r="A16" s="140" t="str">
        <f t="shared" si="20"/>
        <v>성원운수</v>
      </c>
      <c r="B16" s="140" t="str">
        <f t="shared" si="21"/>
        <v>535</v>
      </c>
      <c r="C16" s="141" t="str">
        <f t="shared" si="22"/>
        <v>71바6967</v>
      </c>
      <c r="D16" s="115" t="str">
        <f t="shared" si="23"/>
        <v>중형</v>
      </c>
      <c r="E16" s="111" t="str">
        <f t="shared" si="16"/>
        <v>F</v>
      </c>
      <c r="F16" s="161">
        <f t="shared" si="17"/>
        <v>0.75758620689655176</v>
      </c>
      <c r="G16" s="162">
        <f t="shared" si="18"/>
        <v>2.1970000000000001</v>
      </c>
      <c r="H16" s="163">
        <f t="shared" si="19"/>
        <v>2.9</v>
      </c>
      <c r="I16" s="164">
        <f t="shared" si="24"/>
        <v>4821.2910000000002</v>
      </c>
      <c r="J16" s="165">
        <f t="shared" si="25"/>
        <v>1.462661009516316E-2</v>
      </c>
      <c r="K16" s="165">
        <f t="shared" si="26"/>
        <v>0.35401937606886413</v>
      </c>
      <c r="L16" s="165">
        <f t="shared" si="27"/>
        <v>0.16676031378317549</v>
      </c>
      <c r="M16" s="166">
        <f t="shared" si="28"/>
        <v>9.9</v>
      </c>
      <c r="N16" s="167">
        <f t="shared" si="29"/>
        <v>4.1000000000000002E-2</v>
      </c>
      <c r="O16" s="167">
        <f t="shared" si="30"/>
        <v>0.93300000000000005</v>
      </c>
      <c r="P16" s="168">
        <f t="shared" si="31"/>
        <v>0</v>
      </c>
      <c r="Q16" s="169">
        <f t="shared" si="32"/>
        <v>64</v>
      </c>
      <c r="R16" s="170">
        <f t="shared" si="33"/>
        <v>20.627283568476663</v>
      </c>
      <c r="S16" s="142">
        <f t="shared" si="34"/>
        <v>2</v>
      </c>
      <c r="T16" s="142">
        <f t="shared" si="35"/>
        <v>45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213</v>
      </c>
      <c r="Z16" s="4" t="s">
        <v>194</v>
      </c>
      <c r="AA16" s="4" t="s">
        <v>48</v>
      </c>
      <c r="AB16" s="4">
        <v>519</v>
      </c>
      <c r="AC16" s="4">
        <v>4821.2910000000002</v>
      </c>
      <c r="AD16" s="4">
        <v>2194.5210000000002</v>
      </c>
      <c r="AE16" s="4">
        <v>2.1970000000000001</v>
      </c>
      <c r="AF16" s="4">
        <v>2.9</v>
      </c>
      <c r="AG16" s="4">
        <v>9.9</v>
      </c>
      <c r="AH16" s="4">
        <v>370.21018299999997</v>
      </c>
      <c r="AI16" s="4">
        <v>5.4149200000000004</v>
      </c>
      <c r="AJ16" s="4">
        <v>131.061578</v>
      </c>
      <c r="AK16" s="4">
        <v>804</v>
      </c>
      <c r="AL16" s="4">
        <v>2</v>
      </c>
      <c r="AM16" s="4">
        <v>45</v>
      </c>
      <c r="AN16" s="4">
        <v>64</v>
      </c>
      <c r="AO16" s="4">
        <v>13.023118</v>
      </c>
      <c r="AP16" s="4">
        <v>17.100000000000001</v>
      </c>
      <c r="AQ16" s="4">
        <v>0</v>
      </c>
      <c r="AR16" s="4">
        <v>38</v>
      </c>
      <c r="AS16" s="4">
        <v>3461</v>
      </c>
      <c r="AT16" s="4">
        <v>4.1000000000000002E-2</v>
      </c>
      <c r="AU16" s="4">
        <v>0.93300000000000005</v>
      </c>
      <c r="AV16" s="4">
        <v>40556</v>
      </c>
      <c r="AW16" s="4">
        <v>0</v>
      </c>
      <c r="AX16" s="30">
        <v>0.6</v>
      </c>
      <c r="AY16">
        <v>0.75758620689655176</v>
      </c>
      <c r="AZ16" t="s">
        <v>70</v>
      </c>
      <c r="BA16" t="s">
        <v>199</v>
      </c>
      <c r="BB16">
        <v>6</v>
      </c>
      <c r="BC16" t="s">
        <v>493</v>
      </c>
      <c r="BD16">
        <v>10</v>
      </c>
      <c r="BE16">
        <v>49086.460999999996</v>
      </c>
      <c r="BF16">
        <v>9.8220383009481993E-2</v>
      </c>
      <c r="BG16">
        <v>7.4410407404079976E-2</v>
      </c>
      <c r="BH16">
        <v>155347.54999999999</v>
      </c>
      <c r="BI16">
        <v>3.1035513595161306E-2</v>
      </c>
      <c r="BJ16">
        <v>2.3512077023644617E-2</v>
      </c>
      <c r="BK16">
        <v>1</v>
      </c>
      <c r="BL16" t="s">
        <v>67</v>
      </c>
      <c r="BM16">
        <v>-1</v>
      </c>
      <c r="BN16" t="s">
        <v>431</v>
      </c>
    </row>
    <row r="17" spans="1:66" x14ac:dyDescent="0.25">
      <c r="A17" s="143" t="str">
        <f t="shared" si="20"/>
        <v>성원운수</v>
      </c>
      <c r="B17" s="143" t="str">
        <f t="shared" si="21"/>
        <v>536</v>
      </c>
      <c r="C17" s="144" t="str">
        <f t="shared" si="22"/>
        <v>71바5551</v>
      </c>
      <c r="D17" s="132" t="str">
        <f t="shared" si="23"/>
        <v>중형</v>
      </c>
      <c r="E17" s="128" t="str">
        <f t="shared" si="16"/>
        <v>F</v>
      </c>
      <c r="F17" s="151">
        <f t="shared" si="17"/>
        <v>0.74962962962962953</v>
      </c>
      <c r="G17" s="152">
        <f t="shared" si="18"/>
        <v>2.024</v>
      </c>
      <c r="H17" s="153">
        <f t="shared" si="19"/>
        <v>2.7</v>
      </c>
      <c r="I17" s="154">
        <f t="shared" si="24"/>
        <v>3748.3870000000002</v>
      </c>
      <c r="J17" s="155">
        <f t="shared" si="25"/>
        <v>9.5947414576453317E-3</v>
      </c>
      <c r="K17" s="155">
        <f t="shared" si="26"/>
        <v>0.36901657159304269</v>
      </c>
      <c r="L17" s="155">
        <f t="shared" si="27"/>
        <v>0.12965576926822123</v>
      </c>
      <c r="M17" s="156">
        <f t="shared" si="28"/>
        <v>6.266</v>
      </c>
      <c r="N17" s="157">
        <f t="shared" si="29"/>
        <v>2.7E-2</v>
      </c>
      <c r="O17" s="157">
        <f t="shared" si="30"/>
        <v>4.1879999999999997</v>
      </c>
      <c r="P17" s="158">
        <f t="shared" si="31"/>
        <v>0</v>
      </c>
      <c r="Q17" s="159">
        <f t="shared" si="32"/>
        <v>70</v>
      </c>
      <c r="R17" s="160">
        <f t="shared" si="33"/>
        <v>20.815945580518804</v>
      </c>
      <c r="S17" s="145">
        <f t="shared" si="34"/>
        <v>1</v>
      </c>
      <c r="T17" s="145">
        <f t="shared" si="35"/>
        <v>157</v>
      </c>
      <c r="U17" t="s">
        <v>117</v>
      </c>
      <c r="V17" s="5" t="s">
        <v>119</v>
      </c>
      <c r="W17" t="s">
        <v>117</v>
      </c>
      <c r="X17" s="5" t="s">
        <v>119</v>
      </c>
      <c r="Y17" t="s">
        <v>215</v>
      </c>
      <c r="Z17" t="s">
        <v>194</v>
      </c>
      <c r="AA17" t="s">
        <v>196</v>
      </c>
      <c r="AB17">
        <v>519</v>
      </c>
      <c r="AC17" s="1">
        <v>3748.3870000000002</v>
      </c>
      <c r="AD17" s="1">
        <v>1851.9639999999999</v>
      </c>
      <c r="AE17" s="28">
        <v>2.024</v>
      </c>
      <c r="AF17">
        <v>2.7</v>
      </c>
      <c r="AG17">
        <v>6.266</v>
      </c>
      <c r="AH17">
        <v>289.79102899999998</v>
      </c>
      <c r="AI17">
        <v>2.7804700000000002</v>
      </c>
      <c r="AJ17">
        <v>106.937692</v>
      </c>
      <c r="AK17">
        <v>486</v>
      </c>
      <c r="AL17">
        <v>1</v>
      </c>
      <c r="AM17">
        <v>157</v>
      </c>
      <c r="AN17">
        <v>70</v>
      </c>
      <c r="AO17">
        <v>12.934793000000001</v>
      </c>
      <c r="AP17">
        <v>75.2</v>
      </c>
      <c r="AQ17">
        <v>0</v>
      </c>
      <c r="AR17">
        <v>36</v>
      </c>
      <c r="AS17">
        <v>2234</v>
      </c>
      <c r="AT17">
        <v>2.7E-2</v>
      </c>
      <c r="AU17">
        <v>4.1879999999999997</v>
      </c>
      <c r="AV17">
        <v>24540</v>
      </c>
      <c r="AW17">
        <v>0</v>
      </c>
      <c r="AX17" s="29">
        <v>0.43</v>
      </c>
      <c r="AY17">
        <v>0.74962962962962953</v>
      </c>
      <c r="AZ17" t="s">
        <v>70</v>
      </c>
      <c r="BA17" t="s">
        <v>216</v>
      </c>
      <c r="BB17">
        <v>6</v>
      </c>
      <c r="BC17" t="s">
        <v>494</v>
      </c>
      <c r="BD17">
        <v>5</v>
      </c>
      <c r="BE17">
        <v>56652.202000000012</v>
      </c>
      <c r="BF17">
        <v>6.6164895055623771E-2</v>
      </c>
      <c r="BG17">
        <v>4.9599165775030554E-2</v>
      </c>
      <c r="BH17">
        <v>155347.54999999999</v>
      </c>
      <c r="BI17">
        <v>2.4129038404532292E-2</v>
      </c>
      <c r="BJ17">
        <v>1.8087842122508649E-2</v>
      </c>
      <c r="BK17">
        <v>1</v>
      </c>
      <c r="BL17" t="s">
        <v>67</v>
      </c>
      <c r="BM17">
        <v>-1</v>
      </c>
      <c r="BN17" t="s">
        <v>431</v>
      </c>
    </row>
    <row r="18" spans="1:66" x14ac:dyDescent="0.25">
      <c r="A18" s="140" t="str">
        <f t="shared" si="20"/>
        <v>성원운수</v>
      </c>
      <c r="B18" s="140" t="str">
        <f t="shared" si="21"/>
        <v>536</v>
      </c>
      <c r="C18" s="141" t="str">
        <f t="shared" si="22"/>
        <v>71바5552</v>
      </c>
      <c r="D18" s="115" t="str">
        <f t="shared" si="23"/>
        <v>중형</v>
      </c>
      <c r="E18" s="111" t="str">
        <f t="shared" si="16"/>
        <v>D</v>
      </c>
      <c r="F18" s="161">
        <f t="shared" si="17"/>
        <v>0.81714285714285717</v>
      </c>
      <c r="G18" s="162">
        <f t="shared" si="18"/>
        <v>2.2879999999999998</v>
      </c>
      <c r="H18" s="163">
        <f t="shared" si="19"/>
        <v>2.8</v>
      </c>
      <c r="I18" s="164">
        <f t="shared" si="24"/>
        <v>3151.0520000000001</v>
      </c>
      <c r="J18" s="165">
        <f t="shared" si="25"/>
        <v>1.1108845904671401E-2</v>
      </c>
      <c r="K18" s="165">
        <f t="shared" si="26"/>
        <v>0.37933320714035557</v>
      </c>
      <c r="L18" s="165">
        <f t="shared" si="27"/>
        <v>0.16153335457491655</v>
      </c>
      <c r="M18" s="166">
        <f t="shared" si="28"/>
        <v>10.551</v>
      </c>
      <c r="N18" s="167">
        <f t="shared" si="29"/>
        <v>0</v>
      </c>
      <c r="O18" s="167">
        <f t="shared" si="30"/>
        <v>3.1419999999999999</v>
      </c>
      <c r="P18" s="168">
        <f t="shared" si="31"/>
        <v>0</v>
      </c>
      <c r="Q18" s="169">
        <f t="shared" si="32"/>
        <v>74</v>
      </c>
      <c r="R18" s="170">
        <f t="shared" si="33"/>
        <v>20.591623455358025</v>
      </c>
      <c r="S18" s="142">
        <f t="shared" si="34"/>
        <v>0</v>
      </c>
      <c r="T18" s="142">
        <f t="shared" si="35"/>
        <v>99</v>
      </c>
      <c r="U18" t="s">
        <v>117</v>
      </c>
      <c r="V18" s="5" t="s">
        <v>119</v>
      </c>
      <c r="W18" t="s">
        <v>117</v>
      </c>
      <c r="X18" s="5" t="s">
        <v>119</v>
      </c>
      <c r="Y18" t="s">
        <v>432</v>
      </c>
      <c r="Z18" t="s">
        <v>194</v>
      </c>
      <c r="AA18" t="s">
        <v>48</v>
      </c>
      <c r="AB18">
        <v>519</v>
      </c>
      <c r="AC18" s="1">
        <v>3151.0520000000001</v>
      </c>
      <c r="AD18" s="1">
        <v>1377.194</v>
      </c>
      <c r="AE18" s="28">
        <v>2.2879999999999998</v>
      </c>
      <c r="AF18">
        <v>2.8</v>
      </c>
      <c r="AG18">
        <v>10.551</v>
      </c>
      <c r="AH18">
        <v>251.04408000000001</v>
      </c>
      <c r="AI18">
        <v>2.7888099999999998</v>
      </c>
      <c r="AJ18">
        <v>95.229355999999996</v>
      </c>
      <c r="AK18">
        <v>509</v>
      </c>
      <c r="AL18">
        <v>0</v>
      </c>
      <c r="AM18">
        <v>99</v>
      </c>
      <c r="AN18">
        <v>74</v>
      </c>
      <c r="AO18">
        <v>12.551786999999999</v>
      </c>
      <c r="AP18">
        <v>28.9</v>
      </c>
      <c r="AQ18">
        <v>0</v>
      </c>
      <c r="AR18">
        <v>37</v>
      </c>
      <c r="AS18">
        <v>3398</v>
      </c>
      <c r="AT18">
        <v>0</v>
      </c>
      <c r="AU18">
        <v>3.1419999999999999</v>
      </c>
      <c r="AV18">
        <v>21455</v>
      </c>
      <c r="AW18">
        <v>0</v>
      </c>
      <c r="AX18" s="29">
        <v>0.65</v>
      </c>
      <c r="AY18">
        <v>0.81714285714285717</v>
      </c>
      <c r="AZ18" t="s">
        <v>67</v>
      </c>
      <c r="BA18" t="s">
        <v>216</v>
      </c>
      <c r="BB18">
        <v>3</v>
      </c>
      <c r="BC18" t="s">
        <v>495</v>
      </c>
      <c r="BD18">
        <v>7</v>
      </c>
      <c r="BE18">
        <v>56652.202000000012</v>
      </c>
      <c r="BF18">
        <v>5.5620997750449305E-2</v>
      </c>
      <c r="BG18">
        <v>4.5450301018938578E-2</v>
      </c>
      <c r="BH18">
        <v>155347.54999999999</v>
      </c>
      <c r="BI18">
        <v>2.0283886034894019E-2</v>
      </c>
      <c r="BJ18">
        <v>1.6574832588513399E-2</v>
      </c>
      <c r="BK18">
        <v>1</v>
      </c>
      <c r="BL18" t="s">
        <v>67</v>
      </c>
      <c r="BM18">
        <v>0</v>
      </c>
      <c r="BN18" t="s">
        <v>429</v>
      </c>
    </row>
    <row r="19" spans="1:66" x14ac:dyDescent="0.25">
      <c r="A19" s="143" t="str">
        <f t="shared" si="20"/>
        <v>성원운수</v>
      </c>
      <c r="B19" s="143" t="str">
        <f t="shared" si="21"/>
        <v>536</v>
      </c>
      <c r="C19" s="144" t="str">
        <f t="shared" si="22"/>
        <v>71바5553</v>
      </c>
      <c r="D19" s="132" t="str">
        <f t="shared" si="23"/>
        <v>중형</v>
      </c>
      <c r="E19" s="128" t="str">
        <f t="shared" si="16"/>
        <v>F</v>
      </c>
      <c r="F19" s="151">
        <f t="shared" si="17"/>
        <v>0.77703703703703697</v>
      </c>
      <c r="G19" s="152">
        <f t="shared" si="18"/>
        <v>2.0979999999999999</v>
      </c>
      <c r="H19" s="153">
        <f t="shared" si="19"/>
        <v>2.7</v>
      </c>
      <c r="I19" s="154">
        <f t="shared" si="24"/>
        <v>4335.9250000000002</v>
      </c>
      <c r="J19" s="155">
        <f t="shared" si="25"/>
        <v>9.7574894322014234E-3</v>
      </c>
      <c r="K19" s="155">
        <f t="shared" si="26"/>
        <v>0.35957762525181425</v>
      </c>
      <c r="L19" s="155">
        <f t="shared" si="27"/>
        <v>9.801830059329901E-2</v>
      </c>
      <c r="M19" s="156">
        <f t="shared" si="28"/>
        <v>5.72</v>
      </c>
      <c r="N19" s="157">
        <f t="shared" si="29"/>
        <v>0.185</v>
      </c>
      <c r="O19" s="157">
        <f t="shared" si="30"/>
        <v>10.724</v>
      </c>
      <c r="P19" s="158">
        <f t="shared" si="31"/>
        <v>0</v>
      </c>
      <c r="Q19" s="159">
        <f t="shared" si="32"/>
        <v>72</v>
      </c>
      <c r="R19" s="160">
        <f t="shared" si="33"/>
        <v>20.691455602414209</v>
      </c>
      <c r="S19" s="145">
        <f t="shared" si="34"/>
        <v>8</v>
      </c>
      <c r="T19" s="145">
        <f t="shared" si="35"/>
        <v>465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433</v>
      </c>
      <c r="Z19" s="4" t="s">
        <v>194</v>
      </c>
      <c r="AA19" s="4" t="s">
        <v>196</v>
      </c>
      <c r="AB19" s="4">
        <v>519</v>
      </c>
      <c r="AC19" s="4">
        <v>4335.9250000000002</v>
      </c>
      <c r="AD19" s="4">
        <v>2066.259</v>
      </c>
      <c r="AE19" s="4">
        <v>2.0979999999999999</v>
      </c>
      <c r="AF19" s="4">
        <v>2.7</v>
      </c>
      <c r="AG19" s="4">
        <v>5.72</v>
      </c>
      <c r="AH19" s="4">
        <v>332.27071599999999</v>
      </c>
      <c r="AI19" s="4">
        <v>3.2421280000000001</v>
      </c>
      <c r="AJ19" s="4">
        <v>119.477115</v>
      </c>
      <c r="AK19" s="4">
        <v>425</v>
      </c>
      <c r="AL19" s="4">
        <v>8</v>
      </c>
      <c r="AM19" s="4">
        <v>465</v>
      </c>
      <c r="AN19" s="4">
        <v>72</v>
      </c>
      <c r="AO19" s="4">
        <v>13.049374</v>
      </c>
      <c r="AP19" s="4">
        <v>156.6</v>
      </c>
      <c r="AQ19" s="4">
        <v>0</v>
      </c>
      <c r="AR19" s="4">
        <v>53</v>
      </c>
      <c r="AS19" s="4">
        <v>4282</v>
      </c>
      <c r="AT19" s="4">
        <v>0.185</v>
      </c>
      <c r="AU19" s="4">
        <v>10.724</v>
      </c>
      <c r="AV19" s="4">
        <v>26480</v>
      </c>
      <c r="AW19" s="4">
        <v>0</v>
      </c>
      <c r="AX19" s="30">
        <v>0.43</v>
      </c>
      <c r="AY19">
        <v>0.77703703703703697</v>
      </c>
      <c r="AZ19" t="s">
        <v>70</v>
      </c>
      <c r="BA19" t="s">
        <v>216</v>
      </c>
      <c r="BB19">
        <v>2</v>
      </c>
      <c r="BC19" t="s">
        <v>496</v>
      </c>
      <c r="BD19">
        <v>10</v>
      </c>
      <c r="BE19">
        <v>56652.202000000012</v>
      </c>
      <c r="BF19">
        <v>7.6535859982988827E-2</v>
      </c>
      <c r="BG19">
        <v>5.9471197868263166E-2</v>
      </c>
      <c r="BH19">
        <v>155347.54999999999</v>
      </c>
      <c r="BI19">
        <v>2.7911125730660062E-2</v>
      </c>
      <c r="BJ19">
        <v>2.1687978438120297E-2</v>
      </c>
      <c r="BK19">
        <v>1</v>
      </c>
      <c r="BL19" t="s">
        <v>67</v>
      </c>
      <c r="BM19">
        <v>-1</v>
      </c>
      <c r="BN19" t="s">
        <v>431</v>
      </c>
    </row>
    <row r="20" spans="1:66" x14ac:dyDescent="0.25">
      <c r="A20" s="140" t="str">
        <f t="shared" si="20"/>
        <v>성원운수</v>
      </c>
      <c r="B20" s="140" t="str">
        <f t="shared" si="21"/>
        <v>536</v>
      </c>
      <c r="C20" s="141" t="str">
        <f t="shared" si="22"/>
        <v>71바5555</v>
      </c>
      <c r="D20" s="115" t="str">
        <f t="shared" si="23"/>
        <v>중형</v>
      </c>
      <c r="E20" s="111" t="str">
        <f t="shared" si="16"/>
        <v>F</v>
      </c>
      <c r="F20" s="161">
        <f t="shared" si="17"/>
        <v>0.76518518518518508</v>
      </c>
      <c r="G20" s="162">
        <f t="shared" si="18"/>
        <v>2.0659999999999998</v>
      </c>
      <c r="H20" s="163">
        <f t="shared" si="19"/>
        <v>2.7</v>
      </c>
      <c r="I20" s="164">
        <f t="shared" si="24"/>
        <v>4986.2190000000001</v>
      </c>
      <c r="J20" s="165">
        <f t="shared" si="25"/>
        <v>1.5118970164496556E-2</v>
      </c>
      <c r="K20" s="165">
        <f t="shared" si="26"/>
        <v>0.36887587431119978</v>
      </c>
      <c r="L20" s="165">
        <f t="shared" si="27"/>
        <v>0.10809793954096281</v>
      </c>
      <c r="M20" s="166">
        <f t="shared" si="28"/>
        <v>6.11</v>
      </c>
      <c r="N20" s="167">
        <f t="shared" si="29"/>
        <v>0</v>
      </c>
      <c r="O20" s="167">
        <f t="shared" si="30"/>
        <v>5.0540000000000003</v>
      </c>
      <c r="P20" s="168">
        <f t="shared" si="31"/>
        <v>0</v>
      </c>
      <c r="Q20" s="169">
        <f t="shared" si="32"/>
        <v>79</v>
      </c>
      <c r="R20" s="170">
        <f t="shared" si="33"/>
        <v>20.992851048268982</v>
      </c>
      <c r="S20" s="142">
        <f t="shared" si="34"/>
        <v>0</v>
      </c>
      <c r="T20" s="142">
        <f t="shared" si="35"/>
        <v>252</v>
      </c>
      <c r="U20" t="s">
        <v>117</v>
      </c>
      <c r="V20" s="5" t="s">
        <v>119</v>
      </c>
      <c r="W20" t="s">
        <v>117</v>
      </c>
      <c r="X20" s="5" t="s">
        <v>119</v>
      </c>
      <c r="Y20" t="s">
        <v>217</v>
      </c>
      <c r="Z20" t="s">
        <v>194</v>
      </c>
      <c r="AA20" t="s">
        <v>196</v>
      </c>
      <c r="AB20">
        <v>519</v>
      </c>
      <c r="AC20" s="1">
        <v>4986.2190000000001</v>
      </c>
      <c r="AD20" s="1">
        <v>2413.866</v>
      </c>
      <c r="AE20" s="28">
        <v>2.0659999999999998</v>
      </c>
      <c r="AF20">
        <v>2.7</v>
      </c>
      <c r="AG20">
        <v>6.11</v>
      </c>
      <c r="AH20">
        <v>385.58095800000001</v>
      </c>
      <c r="AI20">
        <v>5.8295870000000001</v>
      </c>
      <c r="AJ20">
        <v>142.23151300000001</v>
      </c>
      <c r="AK20">
        <v>539</v>
      </c>
      <c r="AL20">
        <v>0</v>
      </c>
      <c r="AM20">
        <v>252</v>
      </c>
      <c r="AN20">
        <v>79</v>
      </c>
      <c r="AO20">
        <v>12.931704</v>
      </c>
      <c r="AP20">
        <v>162.80000000000001</v>
      </c>
      <c r="AQ20">
        <v>0</v>
      </c>
      <c r="AR20">
        <v>41</v>
      </c>
      <c r="AS20">
        <v>3320</v>
      </c>
      <c r="AT20">
        <v>0</v>
      </c>
      <c r="AU20">
        <v>5.0540000000000003</v>
      </c>
      <c r="AV20">
        <v>33595</v>
      </c>
      <c r="AW20">
        <v>0</v>
      </c>
      <c r="AX20" s="29">
        <v>0.43</v>
      </c>
      <c r="AY20">
        <v>0.76518518518518508</v>
      </c>
      <c r="AZ20" t="s">
        <v>70</v>
      </c>
      <c r="BA20" t="s">
        <v>216</v>
      </c>
      <c r="BB20">
        <v>5</v>
      </c>
      <c r="BC20" t="s">
        <v>497</v>
      </c>
      <c r="BD20">
        <v>11</v>
      </c>
      <c r="BE20">
        <v>56652.202000000012</v>
      </c>
      <c r="BF20">
        <v>8.8014566494696869E-2</v>
      </c>
      <c r="BG20">
        <v>6.7347442362238413E-2</v>
      </c>
      <c r="BH20">
        <v>155347.54999999999</v>
      </c>
      <c r="BI20">
        <v>3.2097184667540621E-2</v>
      </c>
      <c r="BJ20">
        <v>2.4560290193755153E-2</v>
      </c>
      <c r="BK20">
        <v>1</v>
      </c>
      <c r="BL20" t="s">
        <v>67</v>
      </c>
      <c r="BM20">
        <v>-1</v>
      </c>
      <c r="BN20" t="s">
        <v>431</v>
      </c>
    </row>
    <row r="21" spans="1:66" x14ac:dyDescent="0.25">
      <c r="A21" s="143" t="str">
        <f t="shared" si="20"/>
        <v>성원운수</v>
      </c>
      <c r="B21" s="143" t="str">
        <f t="shared" si="21"/>
        <v>536</v>
      </c>
      <c r="C21" s="144" t="str">
        <f t="shared" si="22"/>
        <v>71바5556</v>
      </c>
      <c r="D21" s="132" t="str">
        <f t="shared" si="23"/>
        <v>중형</v>
      </c>
      <c r="E21" s="128" t="str">
        <f t="shared" si="16"/>
        <v>B</v>
      </c>
      <c r="F21" s="151">
        <f t="shared" si="17"/>
        <v>0.91285714285714292</v>
      </c>
      <c r="G21" s="152">
        <f t="shared" si="18"/>
        <v>2.556</v>
      </c>
      <c r="H21" s="153">
        <f t="shared" si="19"/>
        <v>2.8</v>
      </c>
      <c r="I21" s="154">
        <f t="shared" si="24"/>
        <v>4141.6540000000005</v>
      </c>
      <c r="J21" s="155">
        <f t="shared" si="25"/>
        <v>6.6134613435373862E-3</v>
      </c>
      <c r="K21" s="155">
        <f t="shared" si="26"/>
        <v>0.37008712859320902</v>
      </c>
      <c r="L21" s="155">
        <f t="shared" si="27"/>
        <v>0.13714327657501083</v>
      </c>
      <c r="M21" s="156">
        <f t="shared" si="28"/>
        <v>8.9559999999999995</v>
      </c>
      <c r="N21" s="157">
        <f t="shared" si="29"/>
        <v>0</v>
      </c>
      <c r="O21" s="157">
        <f t="shared" si="30"/>
        <v>2.149</v>
      </c>
      <c r="P21" s="158">
        <f t="shared" si="31"/>
        <v>0</v>
      </c>
      <c r="Q21" s="159">
        <f t="shared" si="32"/>
        <v>65</v>
      </c>
      <c r="R21" s="160">
        <f t="shared" si="33"/>
        <v>19.990893006202747</v>
      </c>
      <c r="S21" s="145">
        <f t="shared" si="34"/>
        <v>0</v>
      </c>
      <c r="T21" s="145">
        <f t="shared" si="35"/>
        <v>89</v>
      </c>
      <c r="U21" t="s">
        <v>117</v>
      </c>
      <c r="V21" s="5" t="s">
        <v>119</v>
      </c>
      <c r="W21" t="s">
        <v>117</v>
      </c>
      <c r="X21" s="5" t="s">
        <v>119</v>
      </c>
      <c r="Y21" t="s">
        <v>218</v>
      </c>
      <c r="Z21" t="s">
        <v>194</v>
      </c>
      <c r="AA21" t="s">
        <v>48</v>
      </c>
      <c r="AB21">
        <v>519</v>
      </c>
      <c r="AC21" s="1">
        <v>4141.6540000000005</v>
      </c>
      <c r="AD21" s="1">
        <v>1620.462</v>
      </c>
      <c r="AE21" s="28">
        <v>2.556</v>
      </c>
      <c r="AF21">
        <v>2.8</v>
      </c>
      <c r="AG21">
        <v>8.9559999999999995</v>
      </c>
      <c r="AH21">
        <v>332.38766900000002</v>
      </c>
      <c r="AI21">
        <v>2.1982330000000001</v>
      </c>
      <c r="AJ21">
        <v>123.012398</v>
      </c>
      <c r="AK21">
        <v>568</v>
      </c>
      <c r="AL21">
        <v>0</v>
      </c>
      <c r="AM21">
        <v>89</v>
      </c>
      <c r="AN21">
        <v>65</v>
      </c>
      <c r="AO21">
        <v>12.460311000000001</v>
      </c>
      <c r="AP21">
        <v>6.7</v>
      </c>
      <c r="AQ21">
        <v>0</v>
      </c>
      <c r="AR21">
        <v>15</v>
      </c>
      <c r="AS21">
        <v>2320</v>
      </c>
      <c r="AT21">
        <v>0</v>
      </c>
      <c r="AU21">
        <v>2.149</v>
      </c>
      <c r="AV21">
        <v>25875</v>
      </c>
      <c r="AW21">
        <v>0</v>
      </c>
      <c r="AX21" s="29">
        <v>0.68</v>
      </c>
      <c r="AY21">
        <v>0.91285714285714292</v>
      </c>
      <c r="AZ21" t="s">
        <v>68</v>
      </c>
      <c r="BA21" t="s">
        <v>216</v>
      </c>
      <c r="BB21">
        <v>1</v>
      </c>
      <c r="BC21" t="s">
        <v>228</v>
      </c>
      <c r="BD21">
        <v>10</v>
      </c>
      <c r="BE21">
        <v>56652.202000000012</v>
      </c>
      <c r="BF21">
        <v>7.3106672888019419E-2</v>
      </c>
      <c r="BG21">
        <v>6.6735948536349163E-2</v>
      </c>
      <c r="BH21">
        <v>155347.54999999999</v>
      </c>
      <c r="BI21">
        <v>2.6660568512345387E-2</v>
      </c>
      <c r="BJ21">
        <v>2.4337290399126719E-2</v>
      </c>
      <c r="BK21">
        <v>1</v>
      </c>
      <c r="BL21" t="s">
        <v>66</v>
      </c>
      <c r="BM21">
        <v>-1</v>
      </c>
      <c r="BN21" t="s">
        <v>431</v>
      </c>
    </row>
    <row r="22" spans="1:66" x14ac:dyDescent="0.25">
      <c r="A22" s="140" t="str">
        <f t="shared" si="20"/>
        <v>성원운수</v>
      </c>
      <c r="B22" s="140" t="str">
        <f t="shared" si="21"/>
        <v>536</v>
      </c>
      <c r="C22" s="141" t="str">
        <f t="shared" si="22"/>
        <v>71바5557</v>
      </c>
      <c r="D22" s="115" t="str">
        <f t="shared" si="23"/>
        <v>중형</v>
      </c>
      <c r="E22" s="111" t="str">
        <f t="shared" si="16"/>
        <v>D</v>
      </c>
      <c r="F22" s="161">
        <f t="shared" si="17"/>
        <v>0.80148148148148146</v>
      </c>
      <c r="G22" s="162">
        <f t="shared" si="18"/>
        <v>2.1640000000000001</v>
      </c>
      <c r="H22" s="163">
        <f t="shared" si="19"/>
        <v>2.7</v>
      </c>
      <c r="I22" s="164">
        <f t="shared" si="24"/>
        <v>3981.73</v>
      </c>
      <c r="J22" s="165">
        <f t="shared" si="25"/>
        <v>6.2577031200851761E-3</v>
      </c>
      <c r="K22" s="165">
        <f t="shared" si="26"/>
        <v>0.37566280090335563</v>
      </c>
      <c r="L22" s="165">
        <f t="shared" si="27"/>
        <v>9.2170991001398889E-2</v>
      </c>
      <c r="M22" s="166">
        <f t="shared" si="28"/>
        <v>7.8109999999999999</v>
      </c>
      <c r="N22" s="167">
        <f t="shared" si="29"/>
        <v>1.0549999999999999</v>
      </c>
      <c r="O22" s="167">
        <f t="shared" si="30"/>
        <v>3.5409999999999999</v>
      </c>
      <c r="P22" s="168">
        <f t="shared" si="31"/>
        <v>0</v>
      </c>
      <c r="Q22" s="169">
        <f t="shared" si="32"/>
        <v>69</v>
      </c>
      <c r="R22" s="170">
        <f t="shared" si="33"/>
        <v>20.9457469262465</v>
      </c>
      <c r="S22" s="142">
        <f t="shared" si="34"/>
        <v>42</v>
      </c>
      <c r="T22" s="142">
        <f t="shared" si="35"/>
        <v>141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219</v>
      </c>
      <c r="Z22" s="4" t="s">
        <v>194</v>
      </c>
      <c r="AA22" s="4" t="s">
        <v>196</v>
      </c>
      <c r="AB22" s="4">
        <v>519</v>
      </c>
      <c r="AC22" s="4">
        <v>3981.73</v>
      </c>
      <c r="AD22" s="4">
        <v>1840.2729999999999</v>
      </c>
      <c r="AE22" s="4">
        <v>2.1640000000000001</v>
      </c>
      <c r="AF22" s="4">
        <v>2.7</v>
      </c>
      <c r="AG22" s="4">
        <v>7.8109999999999999</v>
      </c>
      <c r="AH22" s="4">
        <v>307.56125100000003</v>
      </c>
      <c r="AI22" s="4">
        <v>1.9246270000000001</v>
      </c>
      <c r="AJ22" s="4">
        <v>115.539321</v>
      </c>
      <c r="AK22" s="4">
        <v>367</v>
      </c>
      <c r="AL22" s="4">
        <v>42</v>
      </c>
      <c r="AM22" s="4">
        <v>141</v>
      </c>
      <c r="AN22" s="4">
        <v>69</v>
      </c>
      <c r="AO22" s="4">
        <v>12.946135999999999</v>
      </c>
      <c r="AP22" s="4">
        <v>26.1</v>
      </c>
      <c r="AQ22" s="4">
        <v>0</v>
      </c>
      <c r="AR22" s="4">
        <v>27</v>
      </c>
      <c r="AS22" s="4">
        <v>2339</v>
      </c>
      <c r="AT22" s="4">
        <v>1.0549999999999999</v>
      </c>
      <c r="AU22" s="4">
        <v>3.5409999999999999</v>
      </c>
      <c r="AV22" s="4">
        <v>29259</v>
      </c>
      <c r="AW22" s="4">
        <v>0</v>
      </c>
      <c r="AX22" s="30">
        <v>0.51</v>
      </c>
      <c r="AY22">
        <v>0.80148148148148146</v>
      </c>
      <c r="AZ22" t="s">
        <v>67</v>
      </c>
      <c r="BA22" t="s">
        <v>216</v>
      </c>
      <c r="BB22">
        <v>4</v>
      </c>
      <c r="BC22" t="s">
        <v>498</v>
      </c>
      <c r="BD22">
        <v>10</v>
      </c>
      <c r="BE22">
        <v>56652.202000000012</v>
      </c>
      <c r="BF22">
        <v>7.0283764080344119E-2</v>
      </c>
      <c r="BG22">
        <v>5.6331135359209139E-2</v>
      </c>
      <c r="BH22">
        <v>155347.54999999999</v>
      </c>
      <c r="BI22">
        <v>2.5631109084114943E-2</v>
      </c>
      <c r="BJ22">
        <v>2.0542859280749903E-2</v>
      </c>
      <c r="BK22">
        <v>1</v>
      </c>
      <c r="BL22" t="s">
        <v>67</v>
      </c>
      <c r="BM22">
        <v>0</v>
      </c>
      <c r="BN22" t="s">
        <v>429</v>
      </c>
    </row>
    <row r="23" spans="1:66" x14ac:dyDescent="0.25">
      <c r="A23" s="143" t="str">
        <f t="shared" si="20"/>
        <v>성원운수</v>
      </c>
      <c r="B23" s="143" t="str">
        <f t="shared" si="21"/>
        <v>536</v>
      </c>
      <c r="C23" s="144" t="str">
        <f t="shared" si="22"/>
        <v>71바5558</v>
      </c>
      <c r="D23" s="132" t="str">
        <f t="shared" si="23"/>
        <v>중형</v>
      </c>
      <c r="E23" s="128" t="str">
        <f t="shared" si="16"/>
        <v>F</v>
      </c>
      <c r="F23" s="151">
        <f t="shared" si="17"/>
        <v>0.7659259259259259</v>
      </c>
      <c r="G23" s="152">
        <f t="shared" si="18"/>
        <v>2.0680000000000001</v>
      </c>
      <c r="H23" s="153">
        <f t="shared" si="19"/>
        <v>2.7</v>
      </c>
      <c r="I23" s="154">
        <f t="shared" si="24"/>
        <v>1956.655</v>
      </c>
      <c r="J23" s="155">
        <f t="shared" si="25"/>
        <v>1.400198082967001E-2</v>
      </c>
      <c r="K23" s="155">
        <f t="shared" si="26"/>
        <v>0.37922534934558044</v>
      </c>
      <c r="L23" s="155">
        <f t="shared" si="27"/>
        <v>9.1993734204548067E-2</v>
      </c>
      <c r="M23" s="156">
        <f t="shared" si="28"/>
        <v>6.57</v>
      </c>
      <c r="N23" s="157">
        <f t="shared" si="29"/>
        <v>0.20399999999999999</v>
      </c>
      <c r="O23" s="157">
        <f t="shared" si="30"/>
        <v>3.0150000000000001</v>
      </c>
      <c r="P23" s="158">
        <f t="shared" si="31"/>
        <v>0</v>
      </c>
      <c r="Q23" s="159">
        <f t="shared" si="32"/>
        <v>71</v>
      </c>
      <c r="R23" s="160">
        <f t="shared" si="33"/>
        <v>21.25957103355238</v>
      </c>
      <c r="S23" s="145">
        <f t="shared" si="34"/>
        <v>4</v>
      </c>
      <c r="T23" s="145">
        <f t="shared" si="35"/>
        <v>59</v>
      </c>
      <c r="U23" t="s">
        <v>117</v>
      </c>
      <c r="V23" s="5" t="s">
        <v>119</v>
      </c>
      <c r="W23" t="s">
        <v>117</v>
      </c>
      <c r="X23" s="5" t="s">
        <v>119</v>
      </c>
      <c r="Y23" t="s">
        <v>221</v>
      </c>
      <c r="Z23" t="s">
        <v>194</v>
      </c>
      <c r="AA23" t="s">
        <v>196</v>
      </c>
      <c r="AB23">
        <v>519</v>
      </c>
      <c r="AC23" s="1">
        <v>1956.655</v>
      </c>
      <c r="AD23" s="1">
        <v>946.16200000000003</v>
      </c>
      <c r="AE23" s="28">
        <v>2.0680000000000001</v>
      </c>
      <c r="AF23">
        <v>2.7</v>
      </c>
      <c r="AG23">
        <v>6.57</v>
      </c>
      <c r="AH23">
        <v>151.68189599999999</v>
      </c>
      <c r="AI23">
        <v>2.123847</v>
      </c>
      <c r="AJ23">
        <v>57.521619999999999</v>
      </c>
      <c r="AK23">
        <v>180</v>
      </c>
      <c r="AL23">
        <v>4</v>
      </c>
      <c r="AM23">
        <v>59</v>
      </c>
      <c r="AN23">
        <v>71</v>
      </c>
      <c r="AO23">
        <v>12.899725999999999</v>
      </c>
      <c r="AP23">
        <v>15</v>
      </c>
      <c r="AQ23">
        <v>0</v>
      </c>
      <c r="AR23">
        <v>21</v>
      </c>
      <c r="AS23">
        <v>1428</v>
      </c>
      <c r="AT23">
        <v>0.20399999999999999</v>
      </c>
      <c r="AU23">
        <v>3.0150000000000001</v>
      </c>
      <c r="AV23">
        <v>12555</v>
      </c>
      <c r="AW23">
        <v>0</v>
      </c>
      <c r="AX23" s="29">
        <v>0.44</v>
      </c>
      <c r="AY23">
        <v>0.7659259259259259</v>
      </c>
      <c r="AZ23" t="s">
        <v>70</v>
      </c>
      <c r="BA23" t="s">
        <v>216</v>
      </c>
      <c r="BB23">
        <v>4</v>
      </c>
      <c r="BC23" t="s">
        <v>499</v>
      </c>
      <c r="BD23">
        <v>7</v>
      </c>
      <c r="BE23">
        <v>56652.202000000012</v>
      </c>
      <c r="BF23">
        <v>3.4538022017220081E-2</v>
      </c>
      <c r="BG23">
        <v>2.6453566493189307E-2</v>
      </c>
      <c r="BH23">
        <v>155347.54999999999</v>
      </c>
      <c r="BI23">
        <v>1.2595338645508089E-2</v>
      </c>
      <c r="BJ23">
        <v>9.647096414411381E-3</v>
      </c>
      <c r="BK23">
        <v>1</v>
      </c>
      <c r="BL23" t="s">
        <v>70</v>
      </c>
      <c r="BM23">
        <v>0</v>
      </c>
      <c r="BN23" t="s">
        <v>429</v>
      </c>
    </row>
    <row r="24" spans="1:66" x14ac:dyDescent="0.25">
      <c r="A24" s="140" t="str">
        <f t="shared" si="20"/>
        <v>성원운수</v>
      </c>
      <c r="B24" s="140" t="str">
        <f t="shared" si="21"/>
        <v>536</v>
      </c>
      <c r="C24" s="141" t="str">
        <f t="shared" si="22"/>
        <v>71바5559</v>
      </c>
      <c r="D24" s="115" t="str">
        <f t="shared" si="23"/>
        <v>중형</v>
      </c>
      <c r="E24" s="111" t="str">
        <f t="shared" si="16"/>
        <v>F</v>
      </c>
      <c r="F24" s="161">
        <f t="shared" si="17"/>
        <v>0.67925925925925923</v>
      </c>
      <c r="G24" s="162">
        <f t="shared" si="18"/>
        <v>1.8340000000000001</v>
      </c>
      <c r="H24" s="163">
        <f t="shared" si="19"/>
        <v>2.7</v>
      </c>
      <c r="I24" s="164">
        <f t="shared" si="24"/>
        <v>3909.5450000000001</v>
      </c>
      <c r="J24" s="165">
        <f t="shared" si="25"/>
        <v>1.0490601972158698E-2</v>
      </c>
      <c r="K24" s="165">
        <f t="shared" si="26"/>
        <v>0.39212223108942124</v>
      </c>
      <c r="L24" s="165">
        <f t="shared" si="27"/>
        <v>0.11996280897137646</v>
      </c>
      <c r="M24" s="166">
        <f t="shared" si="28"/>
        <v>7.7210000000000001</v>
      </c>
      <c r="N24" s="167">
        <f t="shared" si="29"/>
        <v>5.0999999999999997E-2</v>
      </c>
      <c r="O24" s="167">
        <f t="shared" si="30"/>
        <v>10.154999999999999</v>
      </c>
      <c r="P24" s="168">
        <f t="shared" si="31"/>
        <v>0</v>
      </c>
      <c r="Q24" s="169">
        <f t="shared" si="32"/>
        <v>77</v>
      </c>
      <c r="R24" s="170">
        <f t="shared" si="33"/>
        <v>21.425350949593557</v>
      </c>
      <c r="S24" s="142">
        <f t="shared" si="34"/>
        <v>2</v>
      </c>
      <c r="T24" s="142">
        <f t="shared" si="35"/>
        <v>397</v>
      </c>
      <c r="U24" t="s">
        <v>117</v>
      </c>
      <c r="V24" s="5" t="s">
        <v>119</v>
      </c>
      <c r="W24" t="s">
        <v>117</v>
      </c>
      <c r="X24" s="5" t="s">
        <v>119</v>
      </c>
      <c r="Y24" t="s">
        <v>222</v>
      </c>
      <c r="Z24" t="s">
        <v>194</v>
      </c>
      <c r="AA24" t="s">
        <v>196</v>
      </c>
      <c r="AB24">
        <v>519</v>
      </c>
      <c r="AC24" s="1">
        <v>3909.5450000000001</v>
      </c>
      <c r="AD24" s="1">
        <v>2131.8989999999999</v>
      </c>
      <c r="AE24" s="28">
        <v>1.8340000000000001</v>
      </c>
      <c r="AF24">
        <v>2.7</v>
      </c>
      <c r="AG24">
        <v>7.7210000000000001</v>
      </c>
      <c r="AH24">
        <v>305.45158500000002</v>
      </c>
      <c r="AI24">
        <v>3.2043710000000001</v>
      </c>
      <c r="AJ24">
        <v>119.77435699999999</v>
      </c>
      <c r="AK24">
        <v>469</v>
      </c>
      <c r="AL24">
        <v>2</v>
      </c>
      <c r="AM24">
        <v>397</v>
      </c>
      <c r="AN24">
        <v>77</v>
      </c>
      <c r="AO24">
        <v>12.799229</v>
      </c>
      <c r="AP24">
        <v>76.7</v>
      </c>
      <c r="AQ24">
        <v>0</v>
      </c>
      <c r="AR24">
        <v>81</v>
      </c>
      <c r="AS24">
        <v>10349</v>
      </c>
      <c r="AT24">
        <v>5.0999999999999997E-2</v>
      </c>
      <c r="AU24">
        <v>10.154999999999999</v>
      </c>
      <c r="AV24">
        <v>142</v>
      </c>
      <c r="AW24">
        <v>0</v>
      </c>
      <c r="AX24" s="29">
        <v>0.42</v>
      </c>
      <c r="AY24">
        <v>0.67925925925925923</v>
      </c>
      <c r="AZ24" t="s">
        <v>70</v>
      </c>
      <c r="BA24" t="s">
        <v>216</v>
      </c>
      <c r="BB24">
        <v>8</v>
      </c>
      <c r="BC24" t="s">
        <v>500</v>
      </c>
      <c r="BD24">
        <v>3</v>
      </c>
      <c r="BE24">
        <v>56652.202000000012</v>
      </c>
      <c r="BF24">
        <v>6.9009585893942821E-2</v>
      </c>
      <c r="BG24">
        <v>4.6875400196107822E-2</v>
      </c>
      <c r="BH24">
        <v>155347.54999999999</v>
      </c>
      <c r="BI24">
        <v>2.5166441311755484E-2</v>
      </c>
      <c r="BJ24">
        <v>1.7094538283614649E-2</v>
      </c>
      <c r="BK24">
        <v>1</v>
      </c>
      <c r="BL24" t="s">
        <v>70</v>
      </c>
      <c r="BM24">
        <v>0</v>
      </c>
      <c r="BN24" t="s">
        <v>429</v>
      </c>
    </row>
    <row r="25" spans="1:66" x14ac:dyDescent="0.25">
      <c r="A25" s="143" t="str">
        <f t="shared" si="20"/>
        <v>성원운수</v>
      </c>
      <c r="B25" s="143" t="str">
        <f t="shared" si="21"/>
        <v>536</v>
      </c>
      <c r="C25" s="144" t="str">
        <f t="shared" si="22"/>
        <v>71바5560</v>
      </c>
      <c r="D25" s="132" t="str">
        <f t="shared" si="23"/>
        <v>중형</v>
      </c>
      <c r="E25" s="128" t="str">
        <f t="shared" si="16"/>
        <v>F</v>
      </c>
      <c r="F25" s="151">
        <f t="shared" si="17"/>
        <v>0.78678571428571431</v>
      </c>
      <c r="G25" s="152">
        <f t="shared" si="18"/>
        <v>2.2029999999999998</v>
      </c>
      <c r="H25" s="153">
        <f t="shared" si="19"/>
        <v>2.8</v>
      </c>
      <c r="I25" s="154">
        <f t="shared" si="24"/>
        <v>4344.3130000000001</v>
      </c>
      <c r="J25" s="155">
        <f t="shared" si="25"/>
        <v>1.0309605670099973E-2</v>
      </c>
      <c r="K25" s="155">
        <f t="shared" si="26"/>
        <v>0.37409374743795742</v>
      </c>
      <c r="L25" s="155">
        <f t="shared" si="27"/>
        <v>9.8519604825895363E-2</v>
      </c>
      <c r="M25" s="156">
        <f t="shared" si="28"/>
        <v>11.089</v>
      </c>
      <c r="N25" s="157">
        <f t="shared" si="29"/>
        <v>0</v>
      </c>
      <c r="O25" s="157">
        <f t="shared" si="30"/>
        <v>1.68</v>
      </c>
      <c r="P25" s="158">
        <f t="shared" si="31"/>
        <v>0</v>
      </c>
      <c r="Q25" s="159">
        <f t="shared" si="32"/>
        <v>65</v>
      </c>
      <c r="R25" s="160">
        <f t="shared" si="33"/>
        <v>20.434308783339826</v>
      </c>
      <c r="S25" s="145">
        <f t="shared" si="34"/>
        <v>0</v>
      </c>
      <c r="T25" s="145">
        <f t="shared" si="35"/>
        <v>73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224</v>
      </c>
      <c r="Z25" s="4" t="s">
        <v>194</v>
      </c>
      <c r="AA25" s="4" t="s">
        <v>48</v>
      </c>
      <c r="AB25" s="4">
        <v>519</v>
      </c>
      <c r="AC25" s="4">
        <v>4344.3130000000001</v>
      </c>
      <c r="AD25" s="4">
        <v>1972.114</v>
      </c>
      <c r="AE25" s="4">
        <v>2.2029999999999998</v>
      </c>
      <c r="AF25" s="4">
        <v>2.8</v>
      </c>
      <c r="AG25" s="4">
        <v>11.089</v>
      </c>
      <c r="AH25" s="4">
        <v>345.35433399999999</v>
      </c>
      <c r="AI25" s="4">
        <v>3.560467</v>
      </c>
      <c r="AJ25" s="4">
        <v>129.194897</v>
      </c>
      <c r="AK25" s="4">
        <v>428</v>
      </c>
      <c r="AL25" s="4">
        <v>0</v>
      </c>
      <c r="AM25" s="4">
        <v>73</v>
      </c>
      <c r="AN25" s="4">
        <v>65</v>
      </c>
      <c r="AO25" s="4">
        <v>12.579291</v>
      </c>
      <c r="AP25" s="4">
        <v>0</v>
      </c>
      <c r="AQ25" s="4">
        <v>0</v>
      </c>
      <c r="AR25" s="4">
        <v>36</v>
      </c>
      <c r="AS25" s="4">
        <v>2607</v>
      </c>
      <c r="AT25" s="4">
        <v>0</v>
      </c>
      <c r="AU25" s="4">
        <v>1.68</v>
      </c>
      <c r="AV25" s="4">
        <v>28368</v>
      </c>
      <c r="AW25" s="4">
        <v>0</v>
      </c>
      <c r="AX25" s="30">
        <v>0.65</v>
      </c>
      <c r="AY25">
        <v>0.78678571428571431</v>
      </c>
      <c r="AZ25" t="s">
        <v>70</v>
      </c>
      <c r="BA25" t="s">
        <v>216</v>
      </c>
      <c r="BB25">
        <v>1</v>
      </c>
      <c r="BC25" t="s">
        <v>223</v>
      </c>
      <c r="BD25">
        <v>9</v>
      </c>
      <c r="BE25">
        <v>56652.202000000012</v>
      </c>
      <c r="BF25">
        <v>7.6683921306359801E-2</v>
      </c>
      <c r="BG25">
        <v>6.0333813799253802E-2</v>
      </c>
      <c r="BH25">
        <v>155347.54999999999</v>
      </c>
      <c r="BI25">
        <v>2.7965120788837675E-2</v>
      </c>
      <c r="BJ25">
        <v>2.2002557534931928E-2</v>
      </c>
      <c r="BK25">
        <v>1</v>
      </c>
      <c r="BL25" t="s">
        <v>67</v>
      </c>
      <c r="BM25">
        <v>-1</v>
      </c>
      <c r="BN25" t="s">
        <v>431</v>
      </c>
    </row>
    <row r="26" spans="1:66" x14ac:dyDescent="0.25">
      <c r="A26" s="140" t="str">
        <f t="shared" si="20"/>
        <v>성원운수</v>
      </c>
      <c r="B26" s="140" t="str">
        <f t="shared" si="21"/>
        <v>536</v>
      </c>
      <c r="C26" s="141" t="str">
        <f t="shared" si="22"/>
        <v>71바5562</v>
      </c>
      <c r="D26" s="115" t="str">
        <f t="shared" si="23"/>
        <v>중형</v>
      </c>
      <c r="E26" s="111" t="str">
        <f t="shared" si="16"/>
        <v>F</v>
      </c>
      <c r="F26" s="161">
        <f t="shared" si="17"/>
        <v>0.74857142857142867</v>
      </c>
      <c r="G26" s="162">
        <f t="shared" si="18"/>
        <v>2.0960000000000001</v>
      </c>
      <c r="H26" s="163">
        <f t="shared" si="19"/>
        <v>2.8</v>
      </c>
      <c r="I26" s="164">
        <f t="shared" si="24"/>
        <v>4474.7280000000001</v>
      </c>
      <c r="J26" s="165">
        <f t="shared" si="25"/>
        <v>1.2597940781540777E-2</v>
      </c>
      <c r="K26" s="165">
        <f t="shared" si="26"/>
        <v>0.3795349964425615</v>
      </c>
      <c r="L26" s="165">
        <f t="shared" si="27"/>
        <v>0.14123763500261916</v>
      </c>
      <c r="M26" s="166">
        <f t="shared" si="28"/>
        <v>7.133</v>
      </c>
      <c r="N26" s="167">
        <f t="shared" si="29"/>
        <v>0</v>
      </c>
      <c r="O26" s="167">
        <f t="shared" si="30"/>
        <v>1.81</v>
      </c>
      <c r="P26" s="168">
        <f t="shared" si="31"/>
        <v>0</v>
      </c>
      <c r="Q26" s="169">
        <f t="shared" si="32"/>
        <v>69</v>
      </c>
      <c r="R26" s="170">
        <f t="shared" si="33"/>
        <v>21.006954038985679</v>
      </c>
      <c r="S26" s="142">
        <f t="shared" si="34"/>
        <v>0</v>
      </c>
      <c r="T26" s="142">
        <f t="shared" si="35"/>
        <v>81</v>
      </c>
      <c r="U26" t="s">
        <v>117</v>
      </c>
      <c r="V26" s="5" t="s">
        <v>119</v>
      </c>
      <c r="W26" t="s">
        <v>117</v>
      </c>
      <c r="X26" s="5" t="s">
        <v>119</v>
      </c>
      <c r="Y26" t="s">
        <v>434</v>
      </c>
      <c r="Z26" t="s">
        <v>194</v>
      </c>
      <c r="AA26" t="s">
        <v>196</v>
      </c>
      <c r="AB26">
        <v>519</v>
      </c>
      <c r="AC26" s="1">
        <v>4474.7280000000001</v>
      </c>
      <c r="AD26" s="1">
        <v>2134.79</v>
      </c>
      <c r="AE26" s="28">
        <v>2.0960000000000001</v>
      </c>
      <c r="AF26">
        <v>2.8</v>
      </c>
      <c r="AG26">
        <v>7.133</v>
      </c>
      <c r="AH26">
        <v>350.42488900000001</v>
      </c>
      <c r="AI26">
        <v>4.4146320000000001</v>
      </c>
      <c r="AJ26">
        <v>132.99850900000001</v>
      </c>
      <c r="AK26">
        <v>632</v>
      </c>
      <c r="AL26">
        <v>0</v>
      </c>
      <c r="AM26">
        <v>81</v>
      </c>
      <c r="AN26">
        <v>69</v>
      </c>
      <c r="AO26">
        <v>12.769435</v>
      </c>
      <c r="AP26">
        <v>2.8</v>
      </c>
      <c r="AQ26">
        <v>0</v>
      </c>
      <c r="AR26">
        <v>37</v>
      </c>
      <c r="AS26">
        <v>3288</v>
      </c>
      <c r="AT26">
        <v>0</v>
      </c>
      <c r="AU26">
        <v>1.81</v>
      </c>
      <c r="AV26">
        <v>31324</v>
      </c>
      <c r="AW26">
        <v>0</v>
      </c>
      <c r="AX26" s="29">
        <v>0.47</v>
      </c>
      <c r="AY26">
        <v>0.74857142857142867</v>
      </c>
      <c r="AZ26" t="s">
        <v>70</v>
      </c>
      <c r="BA26" t="s">
        <v>216</v>
      </c>
      <c r="BB26">
        <v>7</v>
      </c>
      <c r="BC26" t="s">
        <v>501</v>
      </c>
      <c r="BD26">
        <v>9</v>
      </c>
      <c r="BE26">
        <v>56652.202000000012</v>
      </c>
      <c r="BF26">
        <v>7.8985950095990964E-2</v>
      </c>
      <c r="BG26">
        <v>5.9126625500427528E-2</v>
      </c>
      <c r="BH26">
        <v>155347.54999999999</v>
      </c>
      <c r="BI26">
        <v>2.8804625499404404E-2</v>
      </c>
      <c r="BJ26">
        <v>2.1562319659554158E-2</v>
      </c>
      <c r="BK26">
        <v>1</v>
      </c>
      <c r="BL26" t="s">
        <v>70</v>
      </c>
      <c r="BM26">
        <v>0</v>
      </c>
      <c r="BN26" t="s">
        <v>429</v>
      </c>
    </row>
    <row r="27" spans="1:66" x14ac:dyDescent="0.25">
      <c r="A27" s="143" t="str">
        <f t="shared" si="20"/>
        <v>성원운수</v>
      </c>
      <c r="B27" s="143" t="str">
        <f t="shared" si="21"/>
        <v>536</v>
      </c>
      <c r="C27" s="144" t="str">
        <f t="shared" si="22"/>
        <v>71바5563</v>
      </c>
      <c r="D27" s="132" t="str">
        <f t="shared" si="23"/>
        <v>중형</v>
      </c>
      <c r="E27" s="128" t="str">
        <f t="shared" si="16"/>
        <v>D</v>
      </c>
      <c r="F27" s="151">
        <f t="shared" si="17"/>
        <v>0.82357142857142862</v>
      </c>
      <c r="G27" s="152">
        <f t="shared" si="18"/>
        <v>2.306</v>
      </c>
      <c r="H27" s="153">
        <f t="shared" si="19"/>
        <v>2.8</v>
      </c>
      <c r="I27" s="154">
        <f t="shared" si="24"/>
        <v>4731.0119999999997</v>
      </c>
      <c r="J27" s="155">
        <f t="shared" si="25"/>
        <v>1.168550208702413E-2</v>
      </c>
      <c r="K27" s="155">
        <f t="shared" si="26"/>
        <v>0.38770270262022888</v>
      </c>
      <c r="L27" s="155">
        <f t="shared" si="27"/>
        <v>0.14373246146913177</v>
      </c>
      <c r="M27" s="156">
        <f t="shared" si="28"/>
        <v>12.760999999999999</v>
      </c>
      <c r="N27" s="157">
        <f t="shared" si="29"/>
        <v>0.29599999999999999</v>
      </c>
      <c r="O27" s="157">
        <f t="shared" si="30"/>
        <v>7.8209999999999997</v>
      </c>
      <c r="P27" s="158">
        <f t="shared" si="31"/>
        <v>0</v>
      </c>
      <c r="Q27" s="159">
        <f t="shared" si="32"/>
        <v>74</v>
      </c>
      <c r="R27" s="160">
        <f t="shared" si="33"/>
        <v>20.811147680504501</v>
      </c>
      <c r="S27" s="145">
        <f t="shared" si="34"/>
        <v>14</v>
      </c>
      <c r="T27" s="145">
        <f t="shared" si="35"/>
        <v>370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226</v>
      </c>
      <c r="Z27" s="4" t="s">
        <v>194</v>
      </c>
      <c r="AA27" s="4" t="s">
        <v>48</v>
      </c>
      <c r="AB27" s="4">
        <v>519</v>
      </c>
      <c r="AC27" s="4">
        <v>4731.0119999999997</v>
      </c>
      <c r="AD27" s="4">
        <v>2051.3380000000002</v>
      </c>
      <c r="AE27" s="4">
        <v>2.306</v>
      </c>
      <c r="AF27" s="4">
        <v>2.8</v>
      </c>
      <c r="AG27" s="4">
        <v>12.760999999999999</v>
      </c>
      <c r="AH27" s="4">
        <v>378.49849899999998</v>
      </c>
      <c r="AI27" s="4">
        <v>4.4229450000000003</v>
      </c>
      <c r="AJ27" s="4">
        <v>146.744891</v>
      </c>
      <c r="AK27" s="4">
        <v>680</v>
      </c>
      <c r="AL27" s="4">
        <v>14</v>
      </c>
      <c r="AM27" s="4">
        <v>370</v>
      </c>
      <c r="AN27" s="4">
        <v>74</v>
      </c>
      <c r="AO27" s="4">
        <v>12.499420000000001</v>
      </c>
      <c r="AP27" s="4">
        <v>56.6</v>
      </c>
      <c r="AQ27" s="4">
        <v>0</v>
      </c>
      <c r="AR27" s="4">
        <v>49</v>
      </c>
      <c r="AS27" s="4">
        <v>6249</v>
      </c>
      <c r="AT27" s="4">
        <v>0.29599999999999999</v>
      </c>
      <c r="AU27" s="4">
        <v>7.8209999999999997</v>
      </c>
      <c r="AV27" s="4">
        <v>8439</v>
      </c>
      <c r="AW27" s="4">
        <v>0</v>
      </c>
      <c r="AX27" s="30">
        <v>0.73</v>
      </c>
      <c r="AY27">
        <v>0.82357142857142862</v>
      </c>
      <c r="AZ27" t="s">
        <v>67</v>
      </c>
      <c r="BA27" t="s">
        <v>216</v>
      </c>
      <c r="BB27">
        <v>1</v>
      </c>
      <c r="BC27" t="s">
        <v>225</v>
      </c>
      <c r="BD27">
        <v>7</v>
      </c>
      <c r="BE27">
        <v>56652.202000000012</v>
      </c>
      <c r="BF27">
        <v>8.3509763662849304E-2</v>
      </c>
      <c r="BG27">
        <v>6.877625535947518E-2</v>
      </c>
      <c r="BH27">
        <v>155347.54999999999</v>
      </c>
      <c r="BI27">
        <v>3.0454371504410594E-2</v>
      </c>
      <c r="BJ27">
        <v>2.508135024613244E-2</v>
      </c>
      <c r="BK27">
        <v>1</v>
      </c>
      <c r="BL27" t="s">
        <v>69</v>
      </c>
      <c r="BM27">
        <v>-1</v>
      </c>
      <c r="BN27" t="s">
        <v>431</v>
      </c>
    </row>
    <row r="28" spans="1:66" x14ac:dyDescent="0.25">
      <c r="A28" s="140" t="str">
        <f t="shared" si="20"/>
        <v>성원운수</v>
      </c>
      <c r="B28" s="140" t="str">
        <f t="shared" si="21"/>
        <v>536</v>
      </c>
      <c r="C28" s="141" t="str">
        <f t="shared" si="22"/>
        <v>71바5565</v>
      </c>
      <c r="D28" s="115" t="str">
        <f t="shared" si="23"/>
        <v>중형</v>
      </c>
      <c r="E28" s="111" t="str">
        <f t="shared" si="16"/>
        <v>D</v>
      </c>
      <c r="F28" s="161">
        <f t="shared" si="17"/>
        <v>0.82071428571428573</v>
      </c>
      <c r="G28" s="162">
        <f t="shared" si="18"/>
        <v>2.298</v>
      </c>
      <c r="H28" s="163">
        <f t="shared" si="19"/>
        <v>2.8</v>
      </c>
      <c r="I28" s="164">
        <f t="shared" si="24"/>
        <v>3409.1390000000001</v>
      </c>
      <c r="J28" s="165">
        <f t="shared" si="25"/>
        <v>1.1593485774277578E-2</v>
      </c>
      <c r="K28" s="165">
        <f t="shared" si="26"/>
        <v>0.39130633221806643</v>
      </c>
      <c r="L28" s="165">
        <f t="shared" si="27"/>
        <v>0.12554489564667207</v>
      </c>
      <c r="M28" s="166">
        <f t="shared" si="28"/>
        <v>12.964</v>
      </c>
      <c r="N28" s="167">
        <f t="shared" si="29"/>
        <v>2.9000000000000001E-2</v>
      </c>
      <c r="O28" s="167">
        <f t="shared" si="30"/>
        <v>4.6050000000000004</v>
      </c>
      <c r="P28" s="168">
        <f t="shared" si="31"/>
        <v>0</v>
      </c>
      <c r="Q28" s="169">
        <f t="shared" si="32"/>
        <v>72</v>
      </c>
      <c r="R28" s="170">
        <f t="shared" si="33"/>
        <v>20.390221832082492</v>
      </c>
      <c r="S28" s="142">
        <f t="shared" si="34"/>
        <v>1</v>
      </c>
      <c r="T28" s="142">
        <f t="shared" si="35"/>
        <v>157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227</v>
      </c>
      <c r="Z28" s="4" t="s">
        <v>194</v>
      </c>
      <c r="AA28" s="4" t="s">
        <v>48</v>
      </c>
      <c r="AB28" s="4">
        <v>519</v>
      </c>
      <c r="AC28" s="4">
        <v>3409.1390000000001</v>
      </c>
      <c r="AD28" s="4">
        <v>1483.3309999999999</v>
      </c>
      <c r="AE28" s="4">
        <v>2.298</v>
      </c>
      <c r="AF28" s="4">
        <v>2.8</v>
      </c>
      <c r="AG28" s="4">
        <v>12.964</v>
      </c>
      <c r="AH28" s="4">
        <v>280.01129800000001</v>
      </c>
      <c r="AI28" s="4">
        <v>3.2463069999999998</v>
      </c>
      <c r="AJ28" s="4">
        <v>109.570194</v>
      </c>
      <c r="AK28" s="4">
        <v>428</v>
      </c>
      <c r="AL28" s="4">
        <v>1</v>
      </c>
      <c r="AM28" s="4">
        <v>157</v>
      </c>
      <c r="AN28" s="4">
        <v>72</v>
      </c>
      <c r="AO28" s="4">
        <v>12.175005000000001</v>
      </c>
      <c r="AP28" s="4">
        <v>41</v>
      </c>
      <c r="AQ28" s="4">
        <v>0</v>
      </c>
      <c r="AR28" s="4">
        <v>36</v>
      </c>
      <c r="AS28" s="4">
        <v>2901</v>
      </c>
      <c r="AT28" s="4">
        <v>2.9000000000000001E-2</v>
      </c>
      <c r="AU28" s="4">
        <v>4.6050000000000004</v>
      </c>
      <c r="AV28" s="4">
        <v>25007</v>
      </c>
      <c r="AW28" s="4">
        <v>0</v>
      </c>
      <c r="AX28" s="30">
        <v>0.75</v>
      </c>
      <c r="AY28">
        <v>0.82071428571428573</v>
      </c>
      <c r="AZ28" t="s">
        <v>67</v>
      </c>
      <c r="BA28" t="s">
        <v>216</v>
      </c>
      <c r="BB28">
        <v>2</v>
      </c>
      <c r="BC28" t="s">
        <v>231</v>
      </c>
      <c r="BD28">
        <v>7</v>
      </c>
      <c r="BE28">
        <v>56652.202000000012</v>
      </c>
      <c r="BF28">
        <v>6.0176637088175305E-2</v>
      </c>
      <c r="BG28">
        <v>4.9387825724509588E-2</v>
      </c>
      <c r="BH28">
        <v>155347.54999999999</v>
      </c>
      <c r="BI28">
        <v>2.1945238273793185E-2</v>
      </c>
      <c r="BJ28">
        <v>1.8010770554705978E-2</v>
      </c>
      <c r="BK28">
        <v>1</v>
      </c>
      <c r="BL28" t="s">
        <v>69</v>
      </c>
      <c r="BM28">
        <v>-1</v>
      </c>
      <c r="BN28" t="s">
        <v>431</v>
      </c>
    </row>
    <row r="29" spans="1:66" x14ac:dyDescent="0.25">
      <c r="A29" s="143" t="str">
        <f t="shared" si="20"/>
        <v>성원운수</v>
      </c>
      <c r="B29" s="143" t="str">
        <f t="shared" si="21"/>
        <v>536</v>
      </c>
      <c r="C29" s="144" t="str">
        <f t="shared" si="22"/>
        <v>71바5566</v>
      </c>
      <c r="D29" s="132" t="str">
        <f t="shared" si="23"/>
        <v>중형</v>
      </c>
      <c r="E29" s="128" t="str">
        <f t="shared" si="16"/>
        <v>C</v>
      </c>
      <c r="F29" s="151">
        <f t="shared" si="17"/>
        <v>0.88178571428571428</v>
      </c>
      <c r="G29" s="152">
        <f t="shared" si="18"/>
        <v>2.4689999999999999</v>
      </c>
      <c r="H29" s="153">
        <f t="shared" si="19"/>
        <v>2.8</v>
      </c>
      <c r="I29" s="154">
        <f t="shared" si="24"/>
        <v>4606.5159999999996</v>
      </c>
      <c r="J29" s="155">
        <f t="shared" si="25"/>
        <v>1.3895763646217613E-2</v>
      </c>
      <c r="K29" s="155">
        <f t="shared" si="26"/>
        <v>0.39175388406549966</v>
      </c>
      <c r="L29" s="155">
        <f t="shared" si="27"/>
        <v>0.1415386378773025</v>
      </c>
      <c r="M29" s="156">
        <f t="shared" si="28"/>
        <v>11.523999999999999</v>
      </c>
      <c r="N29" s="157">
        <f t="shared" si="29"/>
        <v>0</v>
      </c>
      <c r="O29" s="157">
        <f t="shared" si="30"/>
        <v>1.3460000000000001</v>
      </c>
      <c r="P29" s="158">
        <f t="shared" si="31"/>
        <v>0</v>
      </c>
      <c r="Q29" s="159">
        <f t="shared" si="32"/>
        <v>69</v>
      </c>
      <c r="R29" s="160">
        <f t="shared" si="33"/>
        <v>20.885906481374139</v>
      </c>
      <c r="S29" s="145">
        <f t="shared" si="34"/>
        <v>0</v>
      </c>
      <c r="T29" s="145">
        <f t="shared" si="35"/>
        <v>62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229</v>
      </c>
      <c r="Z29" t="s">
        <v>194</v>
      </c>
      <c r="AA29" t="s">
        <v>48</v>
      </c>
      <c r="AB29">
        <v>519</v>
      </c>
      <c r="AC29" s="1">
        <v>4606.5159999999996</v>
      </c>
      <c r="AD29" s="1">
        <v>1865.5619999999999</v>
      </c>
      <c r="AE29" s="28">
        <v>2.4689999999999999</v>
      </c>
      <c r="AF29">
        <v>2.8</v>
      </c>
      <c r="AG29">
        <v>11.523999999999999</v>
      </c>
      <c r="AH29">
        <v>371.08784600000001</v>
      </c>
      <c r="AI29">
        <v>5.156549</v>
      </c>
      <c r="AJ29">
        <v>145.37510499999999</v>
      </c>
      <c r="AK29">
        <v>652</v>
      </c>
      <c r="AL29">
        <v>0</v>
      </c>
      <c r="AM29">
        <v>62</v>
      </c>
      <c r="AN29">
        <v>69</v>
      </c>
      <c r="AO29">
        <v>12.413544999999999</v>
      </c>
      <c r="AP29">
        <v>10.5</v>
      </c>
      <c r="AQ29">
        <v>0</v>
      </c>
      <c r="AR29">
        <v>44</v>
      </c>
      <c r="AS29">
        <v>5469</v>
      </c>
      <c r="AT29">
        <v>0</v>
      </c>
      <c r="AU29">
        <v>1.3460000000000001</v>
      </c>
      <c r="AV29">
        <v>33224</v>
      </c>
      <c r="AW29">
        <v>0</v>
      </c>
      <c r="AX29" s="29">
        <v>0.73</v>
      </c>
      <c r="AY29">
        <v>0.88178571428571428</v>
      </c>
      <c r="AZ29" t="s">
        <v>69</v>
      </c>
      <c r="BA29" t="s">
        <v>216</v>
      </c>
      <c r="BB29">
        <v>1</v>
      </c>
      <c r="BC29" t="s">
        <v>220</v>
      </c>
      <c r="BD29">
        <v>7</v>
      </c>
      <c r="BE29">
        <v>56652.202000000012</v>
      </c>
      <c r="BF29">
        <v>8.1312214483737072E-2</v>
      </c>
      <c r="BG29">
        <v>7.1699949128695303E-2</v>
      </c>
      <c r="BH29">
        <v>155347.54999999999</v>
      </c>
      <c r="BI29">
        <v>2.9652968456856898E-2</v>
      </c>
      <c r="BJ29">
        <v>2.6147563971421314E-2</v>
      </c>
      <c r="BK29">
        <v>1</v>
      </c>
      <c r="BL29" t="s">
        <v>68</v>
      </c>
      <c r="BM29">
        <v>-1</v>
      </c>
      <c r="BN29" t="s">
        <v>431</v>
      </c>
    </row>
    <row r="30" spans="1:66" x14ac:dyDescent="0.25">
      <c r="A30" s="140" t="str">
        <f t="shared" si="20"/>
        <v>성원운수</v>
      </c>
      <c r="B30" s="140" t="str">
        <f t="shared" si="21"/>
        <v>536</v>
      </c>
      <c r="C30" s="141" t="str">
        <f t="shared" si="22"/>
        <v>74사1183</v>
      </c>
      <c r="D30" s="115" t="str">
        <f t="shared" si="23"/>
        <v>중형</v>
      </c>
      <c r="E30" s="111" t="str">
        <f t="shared" si="16"/>
        <v>F</v>
      </c>
      <c r="F30" s="161">
        <f t="shared" si="17"/>
        <v>0.76714285714285724</v>
      </c>
      <c r="G30" s="162">
        <f t="shared" si="18"/>
        <v>2.1480000000000001</v>
      </c>
      <c r="H30" s="163">
        <f t="shared" si="19"/>
        <v>2.8</v>
      </c>
      <c r="I30" s="164">
        <f t="shared" si="24"/>
        <v>4875.3270000000002</v>
      </c>
      <c r="J30" s="165">
        <f t="shared" si="25"/>
        <v>1.2890535478990521E-2</v>
      </c>
      <c r="K30" s="165">
        <f t="shared" si="26"/>
        <v>0.37987699011221765</v>
      </c>
      <c r="L30" s="165">
        <f t="shared" si="27"/>
        <v>0.1562972083718692</v>
      </c>
      <c r="M30" s="166">
        <f t="shared" si="28"/>
        <v>12.106</v>
      </c>
      <c r="N30" s="167">
        <f t="shared" si="29"/>
        <v>0</v>
      </c>
      <c r="O30" s="167">
        <f t="shared" si="30"/>
        <v>4.6150000000000002</v>
      </c>
      <c r="P30" s="168">
        <f t="shared" si="31"/>
        <v>0</v>
      </c>
      <c r="Q30" s="169">
        <f t="shared" si="32"/>
        <v>70</v>
      </c>
      <c r="R30" s="170">
        <f t="shared" si="33"/>
        <v>20.72822692473731</v>
      </c>
      <c r="S30" s="142">
        <f t="shared" si="34"/>
        <v>0</v>
      </c>
      <c r="T30" s="142">
        <f t="shared" si="35"/>
        <v>225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230</v>
      </c>
      <c r="Z30" s="4" t="s">
        <v>194</v>
      </c>
      <c r="AA30" s="4" t="s">
        <v>48</v>
      </c>
      <c r="AB30" s="4">
        <v>519</v>
      </c>
      <c r="AC30" s="4">
        <v>4875.3270000000002</v>
      </c>
      <c r="AD30" s="4">
        <v>2269.6460000000002</v>
      </c>
      <c r="AE30" s="4">
        <v>2.1480000000000001</v>
      </c>
      <c r="AF30" s="4">
        <v>2.8</v>
      </c>
      <c r="AG30" s="4">
        <v>12.106</v>
      </c>
      <c r="AH30" s="4">
        <v>387.334879</v>
      </c>
      <c r="AI30" s="4">
        <v>4.9929540000000001</v>
      </c>
      <c r="AJ30" s="4">
        <v>147.13960800000001</v>
      </c>
      <c r="AK30" s="4">
        <v>762</v>
      </c>
      <c r="AL30" s="4">
        <v>0</v>
      </c>
      <c r="AM30" s="4">
        <v>225</v>
      </c>
      <c r="AN30" s="4">
        <v>70</v>
      </c>
      <c r="AO30" s="4">
        <v>12.586852</v>
      </c>
      <c r="AP30" s="4">
        <v>49.4</v>
      </c>
      <c r="AQ30" s="4">
        <v>0</v>
      </c>
      <c r="AR30" s="4">
        <v>82</v>
      </c>
      <c r="AS30" s="4">
        <v>10791</v>
      </c>
      <c r="AT30" s="4">
        <v>0</v>
      </c>
      <c r="AU30" s="4">
        <v>4.6150000000000002</v>
      </c>
      <c r="AV30" s="4">
        <v>32352</v>
      </c>
      <c r="AW30" s="4">
        <v>0</v>
      </c>
      <c r="AX30" s="30">
        <v>0.66</v>
      </c>
      <c r="AY30">
        <v>0.76714285714285724</v>
      </c>
      <c r="AZ30" t="s">
        <v>70</v>
      </c>
      <c r="BA30" t="s">
        <v>216</v>
      </c>
      <c r="BB30">
        <v>3</v>
      </c>
      <c r="BC30" t="s">
        <v>502</v>
      </c>
      <c r="BD30">
        <v>6</v>
      </c>
      <c r="BE30">
        <v>56652.202000000012</v>
      </c>
      <c r="BF30">
        <v>8.6057149199602154E-2</v>
      </c>
      <c r="BG30">
        <v>6.601812731455195E-2</v>
      </c>
      <c r="BH30">
        <v>155347.54999999999</v>
      </c>
      <c r="BI30">
        <v>3.138335300427976E-2</v>
      </c>
      <c r="BJ30">
        <v>2.4075515090426047E-2</v>
      </c>
      <c r="BK30">
        <v>1</v>
      </c>
      <c r="BL30" t="s">
        <v>67</v>
      </c>
      <c r="BM30">
        <v>-1</v>
      </c>
      <c r="BN30" t="s">
        <v>431</v>
      </c>
    </row>
    <row r="31" spans="1:66" x14ac:dyDescent="0.25">
      <c r="A31" s="143" t="str">
        <f t="shared" si="20"/>
        <v>성원운수</v>
      </c>
      <c r="B31" s="143" t="str">
        <f t="shared" si="21"/>
        <v>537</v>
      </c>
      <c r="C31" s="144" t="str">
        <f t="shared" si="22"/>
        <v>71바6603</v>
      </c>
      <c r="D31" s="132" t="str">
        <f t="shared" si="23"/>
        <v>저상</v>
      </c>
      <c r="E31" s="128" t="str">
        <f t="shared" si="16"/>
        <v>C</v>
      </c>
      <c r="F31" s="151">
        <f t="shared" si="17"/>
        <v>0.87666666666666659</v>
      </c>
      <c r="G31" s="152">
        <f t="shared" si="18"/>
        <v>1.841</v>
      </c>
      <c r="H31" s="153">
        <f t="shared" si="19"/>
        <v>2.1</v>
      </c>
      <c r="I31" s="154">
        <f t="shared" si="24"/>
        <v>727.47</v>
      </c>
      <c r="J31" s="155">
        <f t="shared" si="25"/>
        <v>3.6872440992282068E-2</v>
      </c>
      <c r="K31" s="155">
        <f t="shared" si="26"/>
        <v>0.30624776933399583</v>
      </c>
      <c r="L31" s="155">
        <f t="shared" si="27"/>
        <v>0.13746271323903392</v>
      </c>
      <c r="M31" s="156">
        <f t="shared" si="28"/>
        <v>12.430999999999999</v>
      </c>
      <c r="N31" s="157">
        <f t="shared" si="29"/>
        <v>0</v>
      </c>
      <c r="O31" s="157">
        <f t="shared" si="30"/>
        <v>4.2610000000000001</v>
      </c>
      <c r="P31" s="158">
        <f t="shared" si="31"/>
        <v>0</v>
      </c>
      <c r="Q31" s="159">
        <f t="shared" si="32"/>
        <v>72</v>
      </c>
      <c r="R31" s="160">
        <f t="shared" si="33"/>
        <v>26.4973370261885</v>
      </c>
      <c r="S31" s="145">
        <f t="shared" si="34"/>
        <v>0</v>
      </c>
      <c r="T31" s="145">
        <f t="shared" si="35"/>
        <v>31</v>
      </c>
      <c r="U31" t="s">
        <v>117</v>
      </c>
      <c r="V31" t="s">
        <v>120</v>
      </c>
      <c r="W31" s="4" t="s">
        <v>117</v>
      </c>
      <c r="X31" s="4" t="s">
        <v>120</v>
      </c>
      <c r="Y31" s="4" t="s">
        <v>232</v>
      </c>
      <c r="Z31" s="4" t="s">
        <v>233</v>
      </c>
      <c r="AA31" s="4" t="s">
        <v>234</v>
      </c>
      <c r="AB31" s="4">
        <v>519</v>
      </c>
      <c r="AC31" s="4">
        <v>727.47</v>
      </c>
      <c r="AD31" s="4">
        <v>395.07499999999999</v>
      </c>
      <c r="AE31" s="4">
        <v>1.841</v>
      </c>
      <c r="AF31" s="4">
        <v>2.1</v>
      </c>
      <c r="AG31" s="4">
        <v>12.430999999999999</v>
      </c>
      <c r="AH31" s="4">
        <v>41.795253000000002</v>
      </c>
      <c r="AI31" s="4">
        <v>1.541093</v>
      </c>
      <c r="AJ31" s="4">
        <v>12.799702999999999</v>
      </c>
      <c r="AK31" s="4">
        <v>100</v>
      </c>
      <c r="AL31" s="4">
        <v>0</v>
      </c>
      <c r="AM31" s="4">
        <v>31</v>
      </c>
      <c r="AN31" s="4">
        <v>72</v>
      </c>
      <c r="AO31" s="4">
        <v>17.405564999999999</v>
      </c>
      <c r="AP31" s="4">
        <v>57.8</v>
      </c>
      <c r="AQ31" s="4">
        <v>0</v>
      </c>
      <c r="AR31" s="4">
        <v>5</v>
      </c>
      <c r="AS31" s="4">
        <v>349</v>
      </c>
      <c r="AT31" s="4">
        <v>0</v>
      </c>
      <c r="AU31" s="4">
        <v>4.2610000000000001</v>
      </c>
      <c r="AV31" s="4">
        <v>6329</v>
      </c>
      <c r="AW31" s="4">
        <v>0</v>
      </c>
      <c r="AX31" s="4">
        <v>0.45</v>
      </c>
      <c r="AY31">
        <v>0.87666666666666659</v>
      </c>
      <c r="AZ31" t="s">
        <v>69</v>
      </c>
      <c r="BA31" t="s">
        <v>235</v>
      </c>
      <c r="BB31">
        <v>1</v>
      </c>
      <c r="BC31" t="s">
        <v>240</v>
      </c>
      <c r="BD31">
        <v>3</v>
      </c>
      <c r="BE31">
        <v>19722.027000000002</v>
      </c>
      <c r="BF31">
        <v>3.6886167938011645E-2</v>
      </c>
      <c r="BG31">
        <v>3.2336873892323537E-2</v>
      </c>
      <c r="BH31">
        <v>155347.54999999999</v>
      </c>
      <c r="BI31">
        <v>4.682854670060777E-3</v>
      </c>
      <c r="BJ31">
        <v>4.105302594086614E-3</v>
      </c>
      <c r="BK31">
        <v>1</v>
      </c>
      <c r="BL31" t="s">
        <v>69</v>
      </c>
      <c r="BM31">
        <v>0</v>
      </c>
      <c r="BN31" t="s">
        <v>429</v>
      </c>
    </row>
    <row r="32" spans="1:66" x14ac:dyDescent="0.25">
      <c r="A32" s="140" t="str">
        <f t="shared" si="20"/>
        <v>성원운수</v>
      </c>
      <c r="B32" s="140" t="str">
        <f t="shared" si="21"/>
        <v>537</v>
      </c>
      <c r="C32" s="141" t="str">
        <f t="shared" si="22"/>
        <v>71바6609</v>
      </c>
      <c r="D32" s="115" t="str">
        <f t="shared" si="23"/>
        <v>중형</v>
      </c>
      <c r="E32" s="111" t="str">
        <f t="shared" si="16"/>
        <v>D</v>
      </c>
      <c r="F32" s="161">
        <f t="shared" si="17"/>
        <v>0.80600000000000005</v>
      </c>
      <c r="G32" s="162">
        <f t="shared" si="18"/>
        <v>2.0150000000000001</v>
      </c>
      <c r="H32" s="163">
        <f t="shared" si="19"/>
        <v>2.5</v>
      </c>
      <c r="I32" s="164">
        <f t="shared" si="24"/>
        <v>3350.2249999999999</v>
      </c>
      <c r="J32" s="165">
        <f t="shared" si="25"/>
        <v>2.8566616656518173E-2</v>
      </c>
      <c r="K32" s="165">
        <f t="shared" si="26"/>
        <v>0.36841311526638454</v>
      </c>
      <c r="L32" s="165">
        <f t="shared" si="27"/>
        <v>0.20894119051705484</v>
      </c>
      <c r="M32" s="166">
        <f t="shared" si="28"/>
        <v>13.256</v>
      </c>
      <c r="N32" s="167">
        <f t="shared" si="29"/>
        <v>0</v>
      </c>
      <c r="O32" s="167">
        <f t="shared" si="30"/>
        <v>12.954000000000001</v>
      </c>
      <c r="P32" s="168">
        <f t="shared" si="31"/>
        <v>0</v>
      </c>
      <c r="Q32" s="169">
        <f t="shared" si="32"/>
        <v>78</v>
      </c>
      <c r="R32" s="170">
        <f t="shared" si="33"/>
        <v>23.059974207602366</v>
      </c>
      <c r="S32" s="142">
        <f t="shared" si="34"/>
        <v>0</v>
      </c>
      <c r="T32" s="142">
        <f t="shared" si="35"/>
        <v>434</v>
      </c>
      <c r="U32" t="s">
        <v>117</v>
      </c>
      <c r="V32" s="5" t="s">
        <v>120</v>
      </c>
      <c r="W32" t="s">
        <v>117</v>
      </c>
      <c r="X32" s="5" t="s">
        <v>120</v>
      </c>
      <c r="Y32" t="s">
        <v>236</v>
      </c>
      <c r="Z32" t="s">
        <v>194</v>
      </c>
      <c r="AA32" t="s">
        <v>48</v>
      </c>
      <c r="AB32">
        <v>519</v>
      </c>
      <c r="AC32" s="1">
        <v>3350.2249999999999</v>
      </c>
      <c r="AD32" s="1">
        <v>1662.5709999999999</v>
      </c>
      <c r="AE32" s="28">
        <v>2.0150000000000001</v>
      </c>
      <c r="AF32">
        <v>2.5</v>
      </c>
      <c r="AG32">
        <v>13.256</v>
      </c>
      <c r="AH32">
        <v>240.92576600000001</v>
      </c>
      <c r="AI32">
        <v>6.8824339999999999</v>
      </c>
      <c r="AJ32">
        <v>88.760211999999996</v>
      </c>
      <c r="AK32">
        <v>700</v>
      </c>
      <c r="AL32">
        <v>0</v>
      </c>
      <c r="AM32">
        <v>434</v>
      </c>
      <c r="AN32">
        <v>78</v>
      </c>
      <c r="AO32">
        <v>13.905631</v>
      </c>
      <c r="AP32">
        <v>453.6</v>
      </c>
      <c r="AQ32">
        <v>0</v>
      </c>
      <c r="AR32">
        <v>25</v>
      </c>
      <c r="AS32">
        <v>7000</v>
      </c>
      <c r="AT32">
        <v>0</v>
      </c>
      <c r="AU32">
        <v>12.954000000000001</v>
      </c>
      <c r="AV32">
        <v>23938</v>
      </c>
      <c r="AW32">
        <v>0</v>
      </c>
      <c r="AX32">
        <v>0.59</v>
      </c>
      <c r="AY32">
        <v>0.80600000000000005</v>
      </c>
      <c r="AZ32" t="s">
        <v>67</v>
      </c>
      <c r="BA32" t="s">
        <v>235</v>
      </c>
      <c r="BB32">
        <v>1</v>
      </c>
      <c r="BC32" t="s">
        <v>243</v>
      </c>
      <c r="BD32">
        <v>12</v>
      </c>
      <c r="BE32">
        <v>19722.027000000002</v>
      </c>
      <c r="BF32">
        <v>0.16987224487624927</v>
      </c>
      <c r="BG32">
        <v>0.13691702937025693</v>
      </c>
      <c r="BH32">
        <v>155347.54999999999</v>
      </c>
      <c r="BI32">
        <v>2.1565998305090747E-2</v>
      </c>
      <c r="BJ32">
        <v>1.7382194633903142E-2</v>
      </c>
      <c r="BK32">
        <v>1</v>
      </c>
      <c r="BL32" t="s">
        <v>67</v>
      </c>
      <c r="BM32">
        <v>0</v>
      </c>
      <c r="BN32" t="s">
        <v>429</v>
      </c>
    </row>
    <row r="33" spans="1:66" x14ac:dyDescent="0.25">
      <c r="A33" s="143" t="str">
        <f t="shared" si="20"/>
        <v>성원운수</v>
      </c>
      <c r="B33" s="143" t="str">
        <f t="shared" si="21"/>
        <v>537</v>
      </c>
      <c r="C33" s="144" t="str">
        <f t="shared" si="22"/>
        <v>71바6610</v>
      </c>
      <c r="D33" s="132" t="str">
        <f t="shared" si="23"/>
        <v>하이</v>
      </c>
      <c r="E33" s="128" t="str">
        <f t="shared" si="16"/>
        <v>F</v>
      </c>
      <c r="F33" s="151">
        <f t="shared" si="17"/>
        <v>0.78159999999999996</v>
      </c>
      <c r="G33" s="152">
        <f t="shared" si="18"/>
        <v>1.954</v>
      </c>
      <c r="H33" s="153">
        <f t="shared" si="19"/>
        <v>2.5</v>
      </c>
      <c r="I33" s="154">
        <f t="shared" si="24"/>
        <v>3708.9140000000002</v>
      </c>
      <c r="J33" s="155">
        <f t="shared" si="25"/>
        <v>2.5027096194555905E-2</v>
      </c>
      <c r="K33" s="155">
        <f t="shared" si="26"/>
        <v>0.33101258666595196</v>
      </c>
      <c r="L33" s="155">
        <f t="shared" si="27"/>
        <v>7.5493796836486368E-2</v>
      </c>
      <c r="M33" s="156">
        <f t="shared" si="28"/>
        <v>11.375</v>
      </c>
      <c r="N33" s="157">
        <f t="shared" si="29"/>
        <v>0</v>
      </c>
      <c r="O33" s="157">
        <f t="shared" si="30"/>
        <v>1.5369999999999999</v>
      </c>
      <c r="P33" s="158">
        <f t="shared" si="31"/>
        <v>0</v>
      </c>
      <c r="Q33" s="159">
        <f t="shared" si="32"/>
        <v>73</v>
      </c>
      <c r="R33" s="160">
        <f t="shared" si="33"/>
        <v>21.755137371334136</v>
      </c>
      <c r="S33" s="145">
        <f t="shared" si="34"/>
        <v>0</v>
      </c>
      <c r="T33" s="145">
        <f t="shared" si="35"/>
        <v>57</v>
      </c>
      <c r="U33" t="s">
        <v>117</v>
      </c>
      <c r="V33" t="s">
        <v>120</v>
      </c>
      <c r="W33" t="s">
        <v>117</v>
      </c>
      <c r="X33" s="4" t="s">
        <v>120</v>
      </c>
      <c r="Y33" s="4" t="s">
        <v>237</v>
      </c>
      <c r="Z33" s="4" t="s">
        <v>238</v>
      </c>
      <c r="AA33" s="4" t="s">
        <v>239</v>
      </c>
      <c r="AB33" s="4">
        <v>519</v>
      </c>
      <c r="AC33" s="4">
        <v>3708.9140000000002</v>
      </c>
      <c r="AD33" s="4">
        <v>1898.423</v>
      </c>
      <c r="AE33" s="4">
        <v>1.954</v>
      </c>
      <c r="AF33" s="4">
        <v>2.5</v>
      </c>
      <c r="AG33" s="4">
        <v>11.375</v>
      </c>
      <c r="AH33" s="4">
        <v>264.74381799999998</v>
      </c>
      <c r="AI33" s="4">
        <v>6.625769</v>
      </c>
      <c r="AJ33" s="4">
        <v>87.633536000000007</v>
      </c>
      <c r="AK33" s="4">
        <v>280</v>
      </c>
      <c r="AL33" s="4">
        <v>0</v>
      </c>
      <c r="AM33" s="4">
        <v>57</v>
      </c>
      <c r="AN33" s="4">
        <v>73</v>
      </c>
      <c r="AO33" s="4">
        <v>14.009444999999999</v>
      </c>
      <c r="AP33" s="4">
        <v>14.1</v>
      </c>
      <c r="AQ33" s="4">
        <v>0</v>
      </c>
      <c r="AR33" s="4">
        <v>17</v>
      </c>
      <c r="AS33" s="4">
        <v>1258</v>
      </c>
      <c r="AT33" s="4">
        <v>0</v>
      </c>
      <c r="AU33" s="4">
        <v>1.5369999999999999</v>
      </c>
      <c r="AV33" s="4">
        <v>29976</v>
      </c>
      <c r="AW33" s="4">
        <v>0</v>
      </c>
      <c r="AX33" s="4">
        <v>0.55000000000000004</v>
      </c>
      <c r="AY33">
        <v>0.78159999999999996</v>
      </c>
      <c r="AZ33" t="s">
        <v>70</v>
      </c>
      <c r="BA33" t="s">
        <v>235</v>
      </c>
      <c r="BB33">
        <v>1</v>
      </c>
      <c r="BC33" t="s">
        <v>503</v>
      </c>
      <c r="BD33">
        <v>7</v>
      </c>
      <c r="BE33">
        <v>19722.027000000002</v>
      </c>
      <c r="BF33">
        <v>0.18805947279151378</v>
      </c>
      <c r="BG33">
        <v>0.14698728393384716</v>
      </c>
      <c r="BH33">
        <v>155347.54999999999</v>
      </c>
      <c r="BI33">
        <v>2.3874943634450627E-2</v>
      </c>
      <c r="BJ33">
        <v>1.8660655944686608E-2</v>
      </c>
      <c r="BK33">
        <v>1</v>
      </c>
      <c r="BL33" t="s">
        <v>67</v>
      </c>
      <c r="BM33">
        <v>-1</v>
      </c>
      <c r="BN33" t="s">
        <v>431</v>
      </c>
    </row>
    <row r="34" spans="1:66" x14ac:dyDescent="0.25">
      <c r="A34" s="140" t="str">
        <f t="shared" si="20"/>
        <v>성원운수</v>
      </c>
      <c r="B34" s="140" t="str">
        <f t="shared" si="21"/>
        <v>537</v>
      </c>
      <c r="C34" s="141" t="str">
        <f t="shared" si="22"/>
        <v>71바6612</v>
      </c>
      <c r="D34" s="115" t="str">
        <f t="shared" si="23"/>
        <v>중형</v>
      </c>
      <c r="E34" s="111" t="str">
        <f t="shared" si="16"/>
        <v>F</v>
      </c>
      <c r="F34" s="161">
        <f t="shared" si="17"/>
        <v>0.74884615384615383</v>
      </c>
      <c r="G34" s="162">
        <f t="shared" si="18"/>
        <v>1.9470000000000001</v>
      </c>
      <c r="H34" s="163">
        <f t="shared" si="19"/>
        <v>2.6</v>
      </c>
      <c r="I34" s="164">
        <f t="shared" si="24"/>
        <v>4851.5529999999999</v>
      </c>
      <c r="J34" s="165">
        <f t="shared" si="25"/>
        <v>2.196689663705579E-2</v>
      </c>
      <c r="K34" s="165">
        <f t="shared" si="26"/>
        <v>0.35020584432149998</v>
      </c>
      <c r="L34" s="165">
        <f t="shared" si="27"/>
        <v>0.19189731617896372</v>
      </c>
      <c r="M34" s="166">
        <f t="shared" si="28"/>
        <v>12.055</v>
      </c>
      <c r="N34" s="167">
        <f t="shared" si="29"/>
        <v>0</v>
      </c>
      <c r="O34" s="167">
        <f t="shared" si="30"/>
        <v>9.5850000000000009</v>
      </c>
      <c r="P34" s="168">
        <f t="shared" si="31"/>
        <v>0.14833333333333334</v>
      </c>
      <c r="Q34" s="169">
        <f t="shared" si="32"/>
        <v>94</v>
      </c>
      <c r="R34" s="170">
        <f t="shared" si="33"/>
        <v>22.077538023951558</v>
      </c>
      <c r="S34" s="142">
        <f t="shared" si="34"/>
        <v>0</v>
      </c>
      <c r="T34" s="142">
        <f t="shared" si="35"/>
        <v>465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436</v>
      </c>
      <c r="Z34" s="4" t="s">
        <v>194</v>
      </c>
      <c r="AA34" s="4" t="s">
        <v>48</v>
      </c>
      <c r="AB34" s="4">
        <v>519</v>
      </c>
      <c r="AC34" s="4">
        <v>4851.5529999999999</v>
      </c>
      <c r="AD34" s="4">
        <v>2492.2950000000001</v>
      </c>
      <c r="AE34" s="4">
        <v>1.9470000000000001</v>
      </c>
      <c r="AF34" s="4">
        <v>2.6</v>
      </c>
      <c r="AG34" s="4">
        <v>12.055</v>
      </c>
      <c r="AH34" s="4">
        <v>350.01767100000001</v>
      </c>
      <c r="AI34" s="4">
        <v>7.6888019999999999</v>
      </c>
      <c r="AJ34" s="4">
        <v>122.57823399999999</v>
      </c>
      <c r="AK34" s="4">
        <v>931</v>
      </c>
      <c r="AL34" s="4">
        <v>0</v>
      </c>
      <c r="AM34" s="4">
        <v>465</v>
      </c>
      <c r="AN34" s="4">
        <v>94</v>
      </c>
      <c r="AO34" s="4">
        <v>13.86088</v>
      </c>
      <c r="AP34" s="4">
        <v>236.9</v>
      </c>
      <c r="AQ34" s="4">
        <v>8.9</v>
      </c>
      <c r="AR34" s="4">
        <v>40</v>
      </c>
      <c r="AS34" s="4">
        <v>6391</v>
      </c>
      <c r="AT34" s="4">
        <v>0</v>
      </c>
      <c r="AU34" s="4">
        <v>9.5850000000000009</v>
      </c>
      <c r="AV34" s="4">
        <v>39151</v>
      </c>
      <c r="AW34" s="4">
        <v>0</v>
      </c>
      <c r="AX34" s="4">
        <v>0.56000000000000005</v>
      </c>
      <c r="AY34">
        <v>0.74884615384615383</v>
      </c>
      <c r="AZ34" t="s">
        <v>70</v>
      </c>
      <c r="BA34" t="s">
        <v>235</v>
      </c>
      <c r="BB34">
        <v>2</v>
      </c>
      <c r="BC34" t="s">
        <v>504</v>
      </c>
      <c r="BD34">
        <v>10</v>
      </c>
      <c r="BE34">
        <v>19722.027000000002</v>
      </c>
      <c r="BF34">
        <v>0.24599667164029335</v>
      </c>
      <c r="BG34">
        <v>0.18421366141678891</v>
      </c>
      <c r="BH34">
        <v>155347.54999999999</v>
      </c>
      <c r="BI34">
        <v>3.1230315508677157E-2</v>
      </c>
      <c r="BJ34">
        <v>2.3386701652074779E-2</v>
      </c>
      <c r="BK34">
        <v>1</v>
      </c>
      <c r="BL34" t="s">
        <v>70</v>
      </c>
      <c r="BM34">
        <v>0</v>
      </c>
      <c r="BN34" t="s">
        <v>429</v>
      </c>
    </row>
    <row r="35" spans="1:66" x14ac:dyDescent="0.25">
      <c r="A35" s="143" t="str">
        <f t="shared" si="20"/>
        <v>성원운수</v>
      </c>
      <c r="B35" s="143" t="str">
        <f t="shared" si="21"/>
        <v>537</v>
      </c>
      <c r="C35" s="144" t="str">
        <f t="shared" si="22"/>
        <v>71바6613</v>
      </c>
      <c r="D35" s="132" t="str">
        <f t="shared" si="23"/>
        <v>하이</v>
      </c>
      <c r="E35" s="128" t="str">
        <f t="shared" si="16"/>
        <v>F</v>
      </c>
      <c r="F35" s="151">
        <f t="shared" si="17"/>
        <v>0.74160000000000004</v>
      </c>
      <c r="G35" s="152">
        <f t="shared" si="18"/>
        <v>1.8540000000000001</v>
      </c>
      <c r="H35" s="153">
        <f t="shared" si="19"/>
        <v>2.5</v>
      </c>
      <c r="I35" s="154">
        <f t="shared" si="24"/>
        <v>4865.6629999999996</v>
      </c>
      <c r="J35" s="155">
        <f t="shared" si="25"/>
        <v>2.0744852585666568E-2</v>
      </c>
      <c r="K35" s="155">
        <f t="shared" si="26"/>
        <v>0.34541518290604478</v>
      </c>
      <c r="L35" s="155">
        <f t="shared" si="27"/>
        <v>9.4951088885522908E-2</v>
      </c>
      <c r="M35" s="156">
        <f t="shared" si="28"/>
        <v>15.96</v>
      </c>
      <c r="N35" s="157">
        <f t="shared" si="29"/>
        <v>0</v>
      </c>
      <c r="O35" s="157">
        <f t="shared" si="30"/>
        <v>2.96</v>
      </c>
      <c r="P35" s="158">
        <f t="shared" si="31"/>
        <v>0</v>
      </c>
      <c r="Q35" s="159">
        <f t="shared" si="32"/>
        <v>76</v>
      </c>
      <c r="R35" s="160">
        <f t="shared" si="33"/>
        <v>22.524702284958781</v>
      </c>
      <c r="S35" s="145">
        <f t="shared" si="34"/>
        <v>0</v>
      </c>
      <c r="T35" s="145">
        <f t="shared" si="35"/>
        <v>144</v>
      </c>
      <c r="U35" t="s">
        <v>117</v>
      </c>
      <c r="V35" t="s">
        <v>120</v>
      </c>
      <c r="W35" t="s">
        <v>117</v>
      </c>
      <c r="X35" s="4" t="s">
        <v>120</v>
      </c>
      <c r="Y35" s="4" t="s">
        <v>241</v>
      </c>
      <c r="Z35" s="4" t="s">
        <v>238</v>
      </c>
      <c r="AA35" s="4" t="s">
        <v>239</v>
      </c>
      <c r="AB35" s="4">
        <v>519</v>
      </c>
      <c r="AC35" s="4">
        <v>4865.6629999999996</v>
      </c>
      <c r="AD35" s="4">
        <v>2623.8490000000002</v>
      </c>
      <c r="AE35" s="4">
        <v>1.8540000000000001</v>
      </c>
      <c r="AF35" s="4">
        <v>2.5</v>
      </c>
      <c r="AG35" s="4">
        <v>15.96</v>
      </c>
      <c r="AH35" s="4">
        <v>340.802952</v>
      </c>
      <c r="AI35" s="4">
        <v>7.0699069999999997</v>
      </c>
      <c r="AJ35" s="4">
        <v>117.718514</v>
      </c>
      <c r="AK35" s="4">
        <v>462</v>
      </c>
      <c r="AL35" s="4">
        <v>0</v>
      </c>
      <c r="AM35" s="4">
        <v>144</v>
      </c>
      <c r="AN35" s="4">
        <v>76</v>
      </c>
      <c r="AO35" s="4">
        <v>14.277056</v>
      </c>
      <c r="AP35" s="4">
        <v>106.1</v>
      </c>
      <c r="AQ35" s="4">
        <v>0</v>
      </c>
      <c r="AR35" s="4">
        <v>16</v>
      </c>
      <c r="AS35" s="4">
        <v>1482</v>
      </c>
      <c r="AT35" s="4">
        <v>0</v>
      </c>
      <c r="AU35" s="4">
        <v>2.96</v>
      </c>
      <c r="AV35" s="4">
        <v>38144</v>
      </c>
      <c r="AW35" s="4">
        <v>0</v>
      </c>
      <c r="AX35" s="4">
        <v>0.63</v>
      </c>
      <c r="AY35">
        <v>0.74160000000000004</v>
      </c>
      <c r="AZ35" t="s">
        <v>70</v>
      </c>
      <c r="BA35" t="s">
        <v>235</v>
      </c>
      <c r="BB35">
        <v>3</v>
      </c>
      <c r="BC35" t="s">
        <v>505</v>
      </c>
      <c r="BD35">
        <v>8</v>
      </c>
      <c r="BE35">
        <v>19722.027000000002</v>
      </c>
      <c r="BF35">
        <v>0.2467121153418966</v>
      </c>
      <c r="BG35">
        <v>0.18296170473755052</v>
      </c>
      <c r="BH35">
        <v>155347.54999999999</v>
      </c>
      <c r="BI35">
        <v>3.1321144105587763E-2</v>
      </c>
      <c r="BJ35">
        <v>2.3227760468703885E-2</v>
      </c>
      <c r="BK35">
        <v>1</v>
      </c>
      <c r="BL35" t="s">
        <v>70</v>
      </c>
      <c r="BM35">
        <v>0</v>
      </c>
      <c r="BN35" t="s">
        <v>429</v>
      </c>
    </row>
    <row r="36" spans="1:66" x14ac:dyDescent="0.25">
      <c r="A36" s="140" t="str">
        <f t="shared" si="20"/>
        <v>성원운수</v>
      </c>
      <c r="B36" s="140" t="str">
        <f t="shared" si="21"/>
        <v>537</v>
      </c>
      <c r="C36" s="141" t="str">
        <f t="shared" si="22"/>
        <v>71바6614</v>
      </c>
      <c r="D36" s="115" t="str">
        <f t="shared" si="23"/>
        <v>하이</v>
      </c>
      <c r="E36" s="111" t="str">
        <f t="shared" si="16"/>
        <v>F</v>
      </c>
      <c r="F36" s="161">
        <f t="shared" si="17"/>
        <v>0.73799999999999999</v>
      </c>
      <c r="G36" s="162">
        <f t="shared" si="18"/>
        <v>1.845</v>
      </c>
      <c r="H36" s="163">
        <f t="shared" si="19"/>
        <v>2.5</v>
      </c>
      <c r="I36" s="164">
        <f t="shared" si="24"/>
        <v>2218.2020000000002</v>
      </c>
      <c r="J36" s="165">
        <f t="shared" si="25"/>
        <v>2.0342690650817195E-2</v>
      </c>
      <c r="K36" s="165">
        <f t="shared" si="26"/>
        <v>0.35156395007163982</v>
      </c>
      <c r="L36" s="165">
        <f t="shared" si="27"/>
        <v>9.6023716505530141E-2</v>
      </c>
      <c r="M36" s="166">
        <f t="shared" si="28"/>
        <v>13.988</v>
      </c>
      <c r="N36" s="167">
        <f t="shared" si="29"/>
        <v>0.09</v>
      </c>
      <c r="O36" s="167">
        <f t="shared" si="30"/>
        <v>3.516</v>
      </c>
      <c r="P36" s="168">
        <f t="shared" si="31"/>
        <v>0</v>
      </c>
      <c r="Q36" s="169">
        <f t="shared" si="32"/>
        <v>89</v>
      </c>
      <c r="R36" s="170">
        <f t="shared" si="33"/>
        <v>22.641893845420888</v>
      </c>
      <c r="S36" s="142">
        <f t="shared" si="34"/>
        <v>2</v>
      </c>
      <c r="T36" s="142">
        <f t="shared" si="35"/>
        <v>78</v>
      </c>
      <c r="U36" t="s">
        <v>117</v>
      </c>
      <c r="V36" s="5" t="s">
        <v>120</v>
      </c>
      <c r="W36" t="s">
        <v>117</v>
      </c>
      <c r="X36" s="5" t="s">
        <v>120</v>
      </c>
      <c r="Y36" t="s">
        <v>242</v>
      </c>
      <c r="Z36" t="s">
        <v>238</v>
      </c>
      <c r="AA36" t="s">
        <v>239</v>
      </c>
      <c r="AB36">
        <v>519</v>
      </c>
      <c r="AC36" s="1">
        <v>2218.2020000000002</v>
      </c>
      <c r="AD36" s="1">
        <v>1202.2329999999999</v>
      </c>
      <c r="AE36" s="28">
        <v>1.845</v>
      </c>
      <c r="AF36">
        <v>2.5</v>
      </c>
      <c r="AG36">
        <v>13.988</v>
      </c>
      <c r="AH36">
        <v>155.978285</v>
      </c>
      <c r="AI36">
        <v>3.1730179999999999</v>
      </c>
      <c r="AJ36">
        <v>54.836342000000002</v>
      </c>
      <c r="AK36">
        <v>213</v>
      </c>
      <c r="AL36">
        <v>2</v>
      </c>
      <c r="AM36">
        <v>78</v>
      </c>
      <c r="AN36">
        <v>89</v>
      </c>
      <c r="AO36">
        <v>14.221223</v>
      </c>
      <c r="AP36">
        <v>305.7</v>
      </c>
      <c r="AQ36">
        <v>0</v>
      </c>
      <c r="AR36">
        <v>18</v>
      </c>
      <c r="AS36">
        <v>4418</v>
      </c>
      <c r="AT36">
        <v>0.09</v>
      </c>
      <c r="AU36">
        <v>3.516</v>
      </c>
      <c r="AV36">
        <v>18509</v>
      </c>
      <c r="AW36">
        <v>0</v>
      </c>
      <c r="AX36">
        <v>0.56999999999999995</v>
      </c>
      <c r="AY36">
        <v>0.73799999999999999</v>
      </c>
      <c r="AZ36" t="s">
        <v>70</v>
      </c>
      <c r="BA36" t="s">
        <v>235</v>
      </c>
      <c r="BB36">
        <v>4</v>
      </c>
      <c r="BC36" t="s">
        <v>506</v>
      </c>
      <c r="BD36">
        <v>7</v>
      </c>
      <c r="BE36">
        <v>19722.027000000002</v>
      </c>
      <c r="BF36">
        <v>0.11247332741203528</v>
      </c>
      <c r="BG36">
        <v>8.3005315630082038E-2</v>
      </c>
      <c r="BH36">
        <v>155347.54999999999</v>
      </c>
      <c r="BI36">
        <v>1.4278963524046567E-2</v>
      </c>
      <c r="BJ36">
        <v>1.0537875080746367E-2</v>
      </c>
      <c r="BK36">
        <v>1</v>
      </c>
      <c r="BL36" t="s">
        <v>70</v>
      </c>
      <c r="BM36">
        <v>0</v>
      </c>
      <c r="BN36" t="s">
        <v>429</v>
      </c>
    </row>
    <row r="37" spans="1:66" x14ac:dyDescent="0.25">
      <c r="A37" s="143" t="str">
        <f t="shared" si="20"/>
        <v>성원운수</v>
      </c>
      <c r="B37" s="143" t="str">
        <f t="shared" si="21"/>
        <v>538</v>
      </c>
      <c r="C37" s="144" t="str">
        <f t="shared" si="22"/>
        <v>71바6301</v>
      </c>
      <c r="D37" s="132" t="str">
        <f t="shared" si="23"/>
        <v>중형</v>
      </c>
      <c r="E37" s="128" t="str">
        <f t="shared" si="16"/>
        <v>D</v>
      </c>
      <c r="F37" s="151">
        <f t="shared" si="17"/>
        <v>0.83791666666666675</v>
      </c>
      <c r="G37" s="152">
        <f t="shared" si="18"/>
        <v>2.0110000000000001</v>
      </c>
      <c r="H37" s="153">
        <f t="shared" si="19"/>
        <v>2.4</v>
      </c>
      <c r="I37" s="154">
        <f t="shared" si="24"/>
        <v>1707.2090000000001</v>
      </c>
      <c r="J37" s="155">
        <f t="shared" si="25"/>
        <v>3.3650878828186459E-2</v>
      </c>
      <c r="K37" s="155">
        <f t="shared" si="26"/>
        <v>0.39902380047329611</v>
      </c>
      <c r="L37" s="155">
        <f t="shared" si="27"/>
        <v>0.10484949411583468</v>
      </c>
      <c r="M37" s="156">
        <f t="shared" si="28"/>
        <v>12.74</v>
      </c>
      <c r="N37" s="157">
        <f t="shared" si="29"/>
        <v>0</v>
      </c>
      <c r="O37" s="157">
        <f t="shared" si="30"/>
        <v>5.7990000000000004</v>
      </c>
      <c r="P37" s="158">
        <f t="shared" si="31"/>
        <v>0</v>
      </c>
      <c r="Q37" s="159">
        <f t="shared" si="32"/>
        <v>72</v>
      </c>
      <c r="R37" s="160">
        <f t="shared" si="33"/>
        <v>21.003102234853873</v>
      </c>
      <c r="S37" s="145">
        <f t="shared" si="34"/>
        <v>0</v>
      </c>
      <c r="T37" s="145">
        <f t="shared" si="35"/>
        <v>99</v>
      </c>
      <c r="U37" t="s">
        <v>117</v>
      </c>
      <c r="V37" t="s">
        <v>121</v>
      </c>
      <c r="W37" s="4" t="s">
        <v>117</v>
      </c>
      <c r="X37" s="4" t="s">
        <v>121</v>
      </c>
      <c r="Y37" s="4" t="s">
        <v>244</v>
      </c>
      <c r="Z37" s="4" t="s">
        <v>194</v>
      </c>
      <c r="AA37" s="4" t="s">
        <v>48</v>
      </c>
      <c r="AB37" s="4">
        <v>519</v>
      </c>
      <c r="AC37" s="4">
        <v>1707.2090000000001</v>
      </c>
      <c r="AD37" s="4">
        <v>848.87400000000002</v>
      </c>
      <c r="AE37" s="4">
        <v>2.0110000000000001</v>
      </c>
      <c r="AF37" s="4">
        <v>2.4</v>
      </c>
      <c r="AG37" s="4">
        <v>12.74</v>
      </c>
      <c r="AH37" s="4">
        <v>143.275218</v>
      </c>
      <c r="AI37" s="4">
        <v>4.8213369999999998</v>
      </c>
      <c r="AJ37" s="4">
        <v>57.170222000000003</v>
      </c>
      <c r="AK37" s="4">
        <v>179</v>
      </c>
      <c r="AL37" s="4">
        <v>0</v>
      </c>
      <c r="AM37" s="4">
        <v>99</v>
      </c>
      <c r="AN37" s="4">
        <v>72</v>
      </c>
      <c r="AO37" s="4">
        <v>11.915590999999999</v>
      </c>
      <c r="AP37" s="4">
        <v>30.3</v>
      </c>
      <c r="AQ37" s="4">
        <v>0</v>
      </c>
      <c r="AR37" s="4">
        <v>62</v>
      </c>
      <c r="AS37" s="4">
        <v>12337</v>
      </c>
      <c r="AT37" s="4">
        <v>0</v>
      </c>
      <c r="AU37" s="4">
        <v>5.7990000000000004</v>
      </c>
      <c r="AV37" s="4">
        <v>13017</v>
      </c>
      <c r="AW37" s="4">
        <v>0</v>
      </c>
      <c r="AX37" s="4">
        <v>0.63</v>
      </c>
      <c r="AY37">
        <v>0.83791666666666675</v>
      </c>
      <c r="AZ37" t="s">
        <v>67</v>
      </c>
      <c r="BA37" t="s">
        <v>507</v>
      </c>
      <c r="BB37">
        <v>1</v>
      </c>
      <c r="BC37" t="s">
        <v>508</v>
      </c>
      <c r="BD37">
        <v>8</v>
      </c>
      <c r="BE37">
        <v>19564.745000000003</v>
      </c>
      <c r="BF37">
        <v>8.7259455719969764E-2</v>
      </c>
      <c r="BG37">
        <v>7.311615227202467E-2</v>
      </c>
      <c r="BH37">
        <v>155347.54999999999</v>
      </c>
      <c r="BI37">
        <v>1.0989610071095425E-2</v>
      </c>
      <c r="BJ37">
        <v>9.2083774387387088E-3</v>
      </c>
      <c r="BK37">
        <v>1</v>
      </c>
      <c r="BL37" t="s">
        <v>68</v>
      </c>
      <c r="BM37">
        <v>-2</v>
      </c>
      <c r="BN37" t="s">
        <v>431</v>
      </c>
    </row>
    <row r="38" spans="1:66" x14ac:dyDescent="0.25">
      <c r="A38" s="140" t="str">
        <f t="shared" si="20"/>
        <v>성원운수</v>
      </c>
      <c r="B38" s="140" t="str">
        <f t="shared" si="21"/>
        <v>538</v>
      </c>
      <c r="C38" s="141" t="str">
        <f t="shared" si="22"/>
        <v>71바6302</v>
      </c>
      <c r="D38" s="115" t="str">
        <f t="shared" si="23"/>
        <v>중형</v>
      </c>
      <c r="E38" s="111" t="str">
        <f t="shared" si="16"/>
        <v>F</v>
      </c>
      <c r="F38" s="161">
        <f t="shared" si="17"/>
        <v>0.75039999999999996</v>
      </c>
      <c r="G38" s="162">
        <f t="shared" si="18"/>
        <v>1.8759999999999999</v>
      </c>
      <c r="H38" s="163">
        <f t="shared" si="19"/>
        <v>2.5</v>
      </c>
      <c r="I38" s="164">
        <f t="shared" si="24"/>
        <v>3587.067</v>
      </c>
      <c r="J38" s="165">
        <f t="shared" si="25"/>
        <v>4.3199936705987908E-2</v>
      </c>
      <c r="K38" s="165">
        <f t="shared" si="26"/>
        <v>0.43623268152770073</v>
      </c>
      <c r="L38" s="165">
        <f t="shared" si="27"/>
        <v>0.14970448001110656</v>
      </c>
      <c r="M38" s="166">
        <f t="shared" si="28"/>
        <v>14.411</v>
      </c>
      <c r="N38" s="167">
        <f t="shared" si="29"/>
        <v>0</v>
      </c>
      <c r="O38" s="167">
        <f t="shared" si="30"/>
        <v>3.9590000000000001</v>
      </c>
      <c r="P38" s="168">
        <f t="shared" si="31"/>
        <v>0</v>
      </c>
      <c r="Q38" s="169">
        <f t="shared" si="32"/>
        <v>72</v>
      </c>
      <c r="R38" s="170">
        <f t="shared" si="33"/>
        <v>21.252691782068201</v>
      </c>
      <c r="S38" s="142">
        <f t="shared" si="34"/>
        <v>0</v>
      </c>
      <c r="T38" s="142">
        <f t="shared" si="35"/>
        <v>142</v>
      </c>
      <c r="U38" t="s">
        <v>117</v>
      </c>
      <c r="V38" t="s">
        <v>121</v>
      </c>
      <c r="W38" t="s">
        <v>117</v>
      </c>
      <c r="X38" s="4" t="s">
        <v>121</v>
      </c>
      <c r="Y38" s="4" t="s">
        <v>245</v>
      </c>
      <c r="Z38" s="4" t="s">
        <v>194</v>
      </c>
      <c r="AA38" s="4" t="s">
        <v>48</v>
      </c>
      <c r="AB38" s="4">
        <v>519</v>
      </c>
      <c r="AC38" s="4">
        <v>3587.067</v>
      </c>
      <c r="AD38" s="4">
        <v>1912.06</v>
      </c>
      <c r="AE38" s="4">
        <v>1.8759999999999999</v>
      </c>
      <c r="AF38" s="4">
        <v>2.5</v>
      </c>
      <c r="AG38" s="4">
        <v>14.411</v>
      </c>
      <c r="AH38" s="4">
        <v>324.226563</v>
      </c>
      <c r="AI38" s="4">
        <v>14.006567</v>
      </c>
      <c r="AJ38" s="4">
        <v>141.43822299999999</v>
      </c>
      <c r="AK38" s="4">
        <v>537</v>
      </c>
      <c r="AL38" s="4">
        <v>0</v>
      </c>
      <c r="AM38" s="4">
        <v>142</v>
      </c>
      <c r="AN38" s="4">
        <v>72</v>
      </c>
      <c r="AO38" s="4">
        <v>11.063458000000001</v>
      </c>
      <c r="AP38" s="4">
        <v>85.3</v>
      </c>
      <c r="AQ38" s="4">
        <v>0</v>
      </c>
      <c r="AR38" s="4">
        <v>241</v>
      </c>
      <c r="AS38" s="4">
        <v>55037</v>
      </c>
      <c r="AT38" s="4">
        <v>0</v>
      </c>
      <c r="AU38" s="4">
        <v>3.9590000000000001</v>
      </c>
      <c r="AV38" s="4">
        <v>29871</v>
      </c>
      <c r="AW38" s="4">
        <v>0</v>
      </c>
      <c r="AX38" s="4">
        <v>0.63</v>
      </c>
      <c r="AY38">
        <v>0.75039999999999996</v>
      </c>
      <c r="AZ38" t="s">
        <v>70</v>
      </c>
      <c r="BA38" t="s">
        <v>507</v>
      </c>
      <c r="BB38">
        <v>4</v>
      </c>
      <c r="BC38" t="s">
        <v>509</v>
      </c>
      <c r="BD38">
        <v>10</v>
      </c>
      <c r="BE38">
        <v>19564.745000000003</v>
      </c>
      <c r="BF38">
        <v>0.1833434067246979</v>
      </c>
      <c r="BG38">
        <v>0.1375808924062133</v>
      </c>
      <c r="BH38">
        <v>155347.54999999999</v>
      </c>
      <c r="BI38">
        <v>2.3090592674297087E-2</v>
      </c>
      <c r="BJ38">
        <v>1.7327180742792533E-2</v>
      </c>
      <c r="BK38">
        <v>1</v>
      </c>
      <c r="BL38" t="s">
        <v>67</v>
      </c>
      <c r="BM38">
        <v>-1</v>
      </c>
      <c r="BN38" t="s">
        <v>431</v>
      </c>
    </row>
    <row r="39" spans="1:66" x14ac:dyDescent="0.25">
      <c r="A39" s="143" t="str">
        <f t="shared" si="20"/>
        <v>성원운수</v>
      </c>
      <c r="B39" s="143" t="str">
        <f t="shared" si="21"/>
        <v>538</v>
      </c>
      <c r="C39" s="144" t="str">
        <f t="shared" si="22"/>
        <v>71바6303</v>
      </c>
      <c r="D39" s="132" t="str">
        <f t="shared" si="23"/>
        <v>중형</v>
      </c>
      <c r="E39" s="128" t="str">
        <f t="shared" si="16"/>
        <v>F</v>
      </c>
      <c r="F39" s="151">
        <f t="shared" si="17"/>
        <v>0.76239999999999997</v>
      </c>
      <c r="G39" s="152">
        <f t="shared" si="18"/>
        <v>1.9059999999999999</v>
      </c>
      <c r="H39" s="153">
        <f t="shared" si="19"/>
        <v>2.5</v>
      </c>
      <c r="I39" s="154">
        <f t="shared" si="24"/>
        <v>1069.182</v>
      </c>
      <c r="J39" s="155">
        <f t="shared" si="25"/>
        <v>2.0456762668504703E-2</v>
      </c>
      <c r="K39" s="155">
        <f t="shared" si="26"/>
        <v>0.41512885127953797</v>
      </c>
      <c r="L39" s="155">
        <f t="shared" si="27"/>
        <v>0.11036474613302506</v>
      </c>
      <c r="M39" s="156">
        <f t="shared" si="28"/>
        <v>13.29</v>
      </c>
      <c r="N39" s="157">
        <f t="shared" si="29"/>
        <v>9.4E-2</v>
      </c>
      <c r="O39" s="157">
        <f t="shared" si="30"/>
        <v>4.1150000000000002</v>
      </c>
      <c r="P39" s="158">
        <f t="shared" si="31"/>
        <v>0</v>
      </c>
      <c r="Q39" s="159">
        <f t="shared" si="32"/>
        <v>67</v>
      </c>
      <c r="R39" s="160">
        <f t="shared" si="33"/>
        <v>20.45887902743603</v>
      </c>
      <c r="S39" s="145">
        <f t="shared" si="34"/>
        <v>1</v>
      </c>
      <c r="T39" s="145">
        <f t="shared" si="35"/>
        <v>44</v>
      </c>
      <c r="U39" t="s">
        <v>117</v>
      </c>
      <c r="V39" s="5" t="s">
        <v>121</v>
      </c>
      <c r="W39" t="s">
        <v>117</v>
      </c>
      <c r="X39" s="5" t="s">
        <v>121</v>
      </c>
      <c r="Y39" t="s">
        <v>246</v>
      </c>
      <c r="Z39" t="s">
        <v>194</v>
      </c>
      <c r="AA39" t="s">
        <v>48</v>
      </c>
      <c r="AB39">
        <v>519</v>
      </c>
      <c r="AC39" s="1">
        <v>1069.182</v>
      </c>
      <c r="AD39" s="1">
        <v>560.98599999999999</v>
      </c>
      <c r="AE39" s="28">
        <v>1.9059999999999999</v>
      </c>
      <c r="AF39">
        <v>2.5</v>
      </c>
      <c r="AG39">
        <v>13.29</v>
      </c>
      <c r="AH39">
        <v>92.591629999999995</v>
      </c>
      <c r="AI39">
        <v>1.8941250000000001</v>
      </c>
      <c r="AJ39">
        <v>38.437457000000002</v>
      </c>
      <c r="AK39">
        <v>118</v>
      </c>
      <c r="AL39">
        <v>1</v>
      </c>
      <c r="AM39">
        <v>44</v>
      </c>
      <c r="AN39">
        <v>67</v>
      </c>
      <c r="AO39">
        <v>11.547285</v>
      </c>
      <c r="AP39">
        <v>14</v>
      </c>
      <c r="AQ39">
        <v>0</v>
      </c>
      <c r="AR39">
        <v>56</v>
      </c>
      <c r="AS39">
        <v>9591</v>
      </c>
      <c r="AT39">
        <v>9.4E-2</v>
      </c>
      <c r="AU39">
        <v>4.1150000000000002</v>
      </c>
      <c r="AV39">
        <v>8926</v>
      </c>
      <c r="AW39">
        <v>0</v>
      </c>
      <c r="AX39">
        <v>0.63</v>
      </c>
      <c r="AY39">
        <v>0.76239999999999997</v>
      </c>
      <c r="AZ39" t="s">
        <v>70</v>
      </c>
      <c r="BA39" t="s">
        <v>507</v>
      </c>
      <c r="BB39">
        <v>2</v>
      </c>
      <c r="BC39" t="s">
        <v>510</v>
      </c>
      <c r="BD39">
        <v>6</v>
      </c>
      <c r="BE39">
        <v>19564.745000000003</v>
      </c>
      <c r="BF39">
        <v>5.464839945524462E-2</v>
      </c>
      <c r="BG39">
        <v>4.1663939744678496E-2</v>
      </c>
      <c r="BH39">
        <v>155347.54999999999</v>
      </c>
      <c r="BI39">
        <v>6.8825160100690359E-3</v>
      </c>
      <c r="BJ39">
        <v>5.2472302060766326E-3</v>
      </c>
      <c r="BK39">
        <v>1</v>
      </c>
      <c r="BL39" t="s">
        <v>69</v>
      </c>
      <c r="BM39">
        <v>-2</v>
      </c>
      <c r="BN39" t="s">
        <v>431</v>
      </c>
    </row>
    <row r="40" spans="1:66" x14ac:dyDescent="0.25">
      <c r="A40" s="140" t="str">
        <f t="shared" si="20"/>
        <v>성원운수</v>
      </c>
      <c r="B40" s="140" t="str">
        <f t="shared" si="21"/>
        <v>538</v>
      </c>
      <c r="C40" s="141" t="str">
        <f t="shared" si="22"/>
        <v>71바6305</v>
      </c>
      <c r="D40" s="115" t="str">
        <f t="shared" si="23"/>
        <v>중형</v>
      </c>
      <c r="E40" s="111" t="str">
        <f t="shared" si="16"/>
        <v>C</v>
      </c>
      <c r="F40" s="161">
        <f t="shared" si="17"/>
        <v>0.8528</v>
      </c>
      <c r="G40" s="162">
        <f t="shared" si="18"/>
        <v>2.1320000000000001</v>
      </c>
      <c r="H40" s="163">
        <f t="shared" si="19"/>
        <v>2.5</v>
      </c>
      <c r="I40" s="164">
        <f t="shared" si="24"/>
        <v>4391.7669999999998</v>
      </c>
      <c r="J40" s="165">
        <f t="shared" si="25"/>
        <v>2.7140860597087216E-2</v>
      </c>
      <c r="K40" s="165">
        <f t="shared" si="26"/>
        <v>0.41830242631168096</v>
      </c>
      <c r="L40" s="165">
        <f t="shared" si="27"/>
        <v>0.19240547141959036</v>
      </c>
      <c r="M40" s="166">
        <f t="shared" si="28"/>
        <v>11.696</v>
      </c>
      <c r="N40" s="167">
        <f t="shared" si="29"/>
        <v>2.3E-2</v>
      </c>
      <c r="O40" s="167">
        <f t="shared" si="30"/>
        <v>4.7359999999999998</v>
      </c>
      <c r="P40" s="168">
        <f t="shared" si="31"/>
        <v>0</v>
      </c>
      <c r="Q40" s="169">
        <f t="shared" si="32"/>
        <v>76</v>
      </c>
      <c r="R40" s="170">
        <f t="shared" si="33"/>
        <v>21.086033367028442</v>
      </c>
      <c r="S40" s="142">
        <f t="shared" si="34"/>
        <v>1</v>
      </c>
      <c r="T40" s="142">
        <f t="shared" si="35"/>
        <v>208</v>
      </c>
      <c r="U40" t="s">
        <v>117</v>
      </c>
      <c r="V40" t="s">
        <v>121</v>
      </c>
      <c r="W40" s="4" t="s">
        <v>117</v>
      </c>
      <c r="X40" s="4" t="s">
        <v>121</v>
      </c>
      <c r="Y40" s="4" t="s">
        <v>247</v>
      </c>
      <c r="Z40" s="4" t="s">
        <v>194</v>
      </c>
      <c r="AA40" s="4" t="s">
        <v>48</v>
      </c>
      <c r="AB40" s="4">
        <v>519</v>
      </c>
      <c r="AC40" s="4">
        <v>4391.7669999999998</v>
      </c>
      <c r="AD40" s="4">
        <v>2060.3969999999999</v>
      </c>
      <c r="AE40" s="4">
        <v>2.1320000000000001</v>
      </c>
      <c r="AF40" s="4">
        <v>2.5</v>
      </c>
      <c r="AG40" s="4">
        <v>11.696</v>
      </c>
      <c r="AH40" s="4">
        <v>375.57652100000001</v>
      </c>
      <c r="AI40" s="4">
        <v>10.19347</v>
      </c>
      <c r="AJ40" s="4">
        <v>157.10457</v>
      </c>
      <c r="AK40" s="4">
        <v>845</v>
      </c>
      <c r="AL40" s="4">
        <v>1</v>
      </c>
      <c r="AM40" s="4">
        <v>208</v>
      </c>
      <c r="AN40" s="4">
        <v>76</v>
      </c>
      <c r="AO40" s="4">
        <v>11.693401</v>
      </c>
      <c r="AP40" s="4">
        <v>280.7</v>
      </c>
      <c r="AQ40" s="4">
        <v>0</v>
      </c>
      <c r="AR40" s="4">
        <v>221</v>
      </c>
      <c r="AS40" s="4">
        <v>44759</v>
      </c>
      <c r="AT40" s="4">
        <v>2.3E-2</v>
      </c>
      <c r="AU40" s="4">
        <v>4.7359999999999998</v>
      </c>
      <c r="AV40" s="4">
        <v>35233</v>
      </c>
      <c r="AW40" s="4">
        <v>0</v>
      </c>
      <c r="AX40" s="4">
        <v>0.63</v>
      </c>
      <c r="AY40">
        <v>0.8528</v>
      </c>
      <c r="AZ40" t="s">
        <v>69</v>
      </c>
      <c r="BA40" t="s">
        <v>507</v>
      </c>
      <c r="BB40">
        <v>1</v>
      </c>
      <c r="BC40" t="s">
        <v>511</v>
      </c>
      <c r="BD40">
        <v>6</v>
      </c>
      <c r="BE40">
        <v>19564.745000000003</v>
      </c>
      <c r="BF40">
        <v>0.22447351089932424</v>
      </c>
      <c r="BG40">
        <v>0.1914310100949437</v>
      </c>
      <c r="BH40">
        <v>155347.54999999999</v>
      </c>
      <c r="BI40">
        <v>2.8270590685208749E-2</v>
      </c>
      <c r="BJ40">
        <v>2.410915973634602E-2</v>
      </c>
      <c r="BK40">
        <v>1</v>
      </c>
      <c r="BL40" t="s">
        <v>69</v>
      </c>
      <c r="BM40">
        <v>0</v>
      </c>
      <c r="BN40" t="s">
        <v>429</v>
      </c>
    </row>
    <row r="41" spans="1:66" x14ac:dyDescent="0.25">
      <c r="A41" s="143" t="str">
        <f t="shared" si="20"/>
        <v>성원운수</v>
      </c>
      <c r="B41" s="143" t="str">
        <f t="shared" si="21"/>
        <v>538</v>
      </c>
      <c r="C41" s="144" t="str">
        <f t="shared" si="22"/>
        <v>71바6306</v>
      </c>
      <c r="D41" s="132" t="str">
        <f t="shared" si="23"/>
        <v>중형</v>
      </c>
      <c r="E41" s="128" t="str">
        <f t="shared" si="16"/>
        <v>F</v>
      </c>
      <c r="F41" s="151">
        <f t="shared" si="17"/>
        <v>0.75880000000000003</v>
      </c>
      <c r="G41" s="152">
        <f t="shared" si="18"/>
        <v>1.897</v>
      </c>
      <c r="H41" s="153">
        <f t="shared" si="19"/>
        <v>2.5</v>
      </c>
      <c r="I41" s="154">
        <f t="shared" si="24"/>
        <v>1754.8969999999999</v>
      </c>
      <c r="J41" s="155">
        <f t="shared" si="25"/>
        <v>3.1738078890123499E-2</v>
      </c>
      <c r="K41" s="155">
        <f t="shared" si="26"/>
        <v>0.38057988589979014</v>
      </c>
      <c r="L41" s="155">
        <f t="shared" si="27"/>
        <v>0.17322953996730292</v>
      </c>
      <c r="M41" s="156">
        <f t="shared" si="28"/>
        <v>13.941000000000001</v>
      </c>
      <c r="N41" s="157">
        <f t="shared" si="29"/>
        <v>0</v>
      </c>
      <c r="O41" s="157">
        <f t="shared" si="30"/>
        <v>5.2990000000000004</v>
      </c>
      <c r="P41" s="158">
        <f t="shared" si="31"/>
        <v>0</v>
      </c>
      <c r="Q41" s="159">
        <f t="shared" si="32"/>
        <v>78</v>
      </c>
      <c r="R41" s="160">
        <f t="shared" si="33"/>
        <v>21.023568108252881</v>
      </c>
      <c r="S41" s="145">
        <f t="shared" si="34"/>
        <v>0</v>
      </c>
      <c r="T41" s="145">
        <f t="shared" si="35"/>
        <v>93</v>
      </c>
      <c r="U41" t="s">
        <v>117</v>
      </c>
      <c r="V41" t="s">
        <v>121</v>
      </c>
      <c r="W41" t="s">
        <v>117</v>
      </c>
      <c r="X41" s="4" t="s">
        <v>121</v>
      </c>
      <c r="Y41" s="4" t="s">
        <v>437</v>
      </c>
      <c r="Z41" s="4" t="s">
        <v>194</v>
      </c>
      <c r="AA41" s="4" t="s">
        <v>48</v>
      </c>
      <c r="AB41" s="4">
        <v>519</v>
      </c>
      <c r="AC41" s="4">
        <v>1754.8969999999999</v>
      </c>
      <c r="AD41" s="4">
        <v>924.84799999999996</v>
      </c>
      <c r="AE41" s="4">
        <v>1.897</v>
      </c>
      <c r="AF41" s="4">
        <v>2.5</v>
      </c>
      <c r="AG41" s="4">
        <v>13.941000000000001</v>
      </c>
      <c r="AH41" s="4">
        <v>142.03742500000001</v>
      </c>
      <c r="AI41" s="4">
        <v>4.5079950000000002</v>
      </c>
      <c r="AJ41" s="4">
        <v>54.056587</v>
      </c>
      <c r="AK41" s="4">
        <v>304</v>
      </c>
      <c r="AL41" s="4">
        <v>0</v>
      </c>
      <c r="AM41" s="4">
        <v>93</v>
      </c>
      <c r="AN41" s="4">
        <v>78</v>
      </c>
      <c r="AO41" s="4">
        <v>12.355173000000001</v>
      </c>
      <c r="AP41" s="4">
        <v>24.1</v>
      </c>
      <c r="AQ41" s="4">
        <v>0</v>
      </c>
      <c r="AR41" s="4">
        <v>36</v>
      </c>
      <c r="AS41" s="4">
        <v>7571</v>
      </c>
      <c r="AT41" s="4">
        <v>0</v>
      </c>
      <c r="AU41" s="4">
        <v>5.2990000000000004</v>
      </c>
      <c r="AV41" s="4">
        <v>12738</v>
      </c>
      <c r="AW41" s="4">
        <v>0</v>
      </c>
      <c r="AX41" s="4">
        <v>0.63</v>
      </c>
      <c r="AY41">
        <v>0.75880000000000003</v>
      </c>
      <c r="AZ41" t="s">
        <v>70</v>
      </c>
      <c r="BA41" t="s">
        <v>507</v>
      </c>
      <c r="BB41">
        <v>3</v>
      </c>
      <c r="BC41" t="s">
        <v>512</v>
      </c>
      <c r="BD41">
        <v>6</v>
      </c>
      <c r="BE41">
        <v>19564.745000000003</v>
      </c>
      <c r="BF41">
        <v>8.96969012374043E-2</v>
      </c>
      <c r="BG41">
        <v>6.806200865894238E-2</v>
      </c>
      <c r="BH41">
        <v>155347.54999999999</v>
      </c>
      <c r="BI41">
        <v>1.1296586267372739E-2</v>
      </c>
      <c r="BJ41">
        <v>8.5718496596824349E-3</v>
      </c>
      <c r="BK41">
        <v>1</v>
      </c>
      <c r="BL41" t="s">
        <v>70</v>
      </c>
      <c r="BM41">
        <v>0</v>
      </c>
      <c r="BN41" t="s">
        <v>429</v>
      </c>
    </row>
    <row r="42" spans="1:66" x14ac:dyDescent="0.25">
      <c r="A42" s="140" t="str">
        <f t="shared" si="20"/>
        <v>성원운수</v>
      </c>
      <c r="B42" s="140" t="str">
        <f t="shared" si="21"/>
        <v>538</v>
      </c>
      <c r="C42" s="141" t="str">
        <f t="shared" si="22"/>
        <v>71바6307</v>
      </c>
      <c r="D42" s="115" t="str">
        <f t="shared" si="23"/>
        <v>중형</v>
      </c>
      <c r="E42" s="111" t="str">
        <f t="shared" si="16"/>
        <v>F</v>
      </c>
      <c r="F42" s="161">
        <f t="shared" si="17"/>
        <v>0.78</v>
      </c>
      <c r="G42" s="162">
        <f t="shared" si="18"/>
        <v>1.95</v>
      </c>
      <c r="H42" s="163">
        <f t="shared" si="19"/>
        <v>2.5</v>
      </c>
      <c r="I42" s="164">
        <f t="shared" si="24"/>
        <v>3697.433</v>
      </c>
      <c r="J42" s="165">
        <f t="shared" si="25"/>
        <v>3.5921462131750806E-2</v>
      </c>
      <c r="K42" s="165">
        <f t="shared" si="26"/>
        <v>0.42415225170175919</v>
      </c>
      <c r="L42" s="165">
        <f t="shared" si="27"/>
        <v>0.19986839518119734</v>
      </c>
      <c r="M42" s="166">
        <f t="shared" si="28"/>
        <v>15.852</v>
      </c>
      <c r="N42" s="167">
        <f t="shared" si="29"/>
        <v>8.1000000000000003E-2</v>
      </c>
      <c r="O42" s="167">
        <f t="shared" si="30"/>
        <v>9.7639999999999993</v>
      </c>
      <c r="P42" s="168">
        <f t="shared" si="31"/>
        <v>0</v>
      </c>
      <c r="Q42" s="169">
        <f t="shared" si="32"/>
        <v>79</v>
      </c>
      <c r="R42" s="170">
        <f t="shared" si="33"/>
        <v>22.499461174539643</v>
      </c>
      <c r="S42" s="142">
        <f t="shared" si="34"/>
        <v>3</v>
      </c>
      <c r="T42" s="142">
        <f t="shared" si="35"/>
        <v>361</v>
      </c>
      <c r="U42" t="s">
        <v>117</v>
      </c>
      <c r="V42" t="s">
        <v>121</v>
      </c>
      <c r="W42" t="s">
        <v>117</v>
      </c>
      <c r="X42" s="4" t="s">
        <v>121</v>
      </c>
      <c r="Y42" s="4" t="s">
        <v>248</v>
      </c>
      <c r="Z42" s="4" t="s">
        <v>194</v>
      </c>
      <c r="AA42" s="4" t="s">
        <v>48</v>
      </c>
      <c r="AB42" s="4">
        <v>519</v>
      </c>
      <c r="AC42" s="4">
        <v>3697.433</v>
      </c>
      <c r="AD42" s="4">
        <v>1896.53</v>
      </c>
      <c r="AE42" s="4">
        <v>1.95</v>
      </c>
      <c r="AF42" s="4">
        <v>2.5</v>
      </c>
      <c r="AG42" s="4">
        <v>15.852</v>
      </c>
      <c r="AH42" s="4">
        <v>304.36430899999999</v>
      </c>
      <c r="AI42" s="4">
        <v>10.933211</v>
      </c>
      <c r="AJ42" s="4">
        <v>129.09680700000001</v>
      </c>
      <c r="AK42" s="4">
        <v>739</v>
      </c>
      <c r="AL42" s="4">
        <v>3</v>
      </c>
      <c r="AM42" s="4">
        <v>361</v>
      </c>
      <c r="AN42" s="4">
        <v>79</v>
      </c>
      <c r="AO42" s="4">
        <v>12.14805</v>
      </c>
      <c r="AP42" s="4">
        <v>216.3</v>
      </c>
      <c r="AQ42" s="4">
        <v>0</v>
      </c>
      <c r="AR42" s="4">
        <v>186</v>
      </c>
      <c r="AS42" s="4">
        <v>28218</v>
      </c>
      <c r="AT42" s="4">
        <v>8.1000000000000003E-2</v>
      </c>
      <c r="AU42" s="4">
        <v>9.7639999999999993</v>
      </c>
      <c r="AV42" s="4">
        <v>26199</v>
      </c>
      <c r="AW42" s="4">
        <v>0</v>
      </c>
      <c r="AX42" s="4">
        <v>0.66</v>
      </c>
      <c r="AY42">
        <v>0.78</v>
      </c>
      <c r="AZ42" t="s">
        <v>70</v>
      </c>
      <c r="BA42" t="s">
        <v>507</v>
      </c>
      <c r="BB42">
        <v>1</v>
      </c>
      <c r="BC42" t="s">
        <v>513</v>
      </c>
      <c r="BD42">
        <v>8</v>
      </c>
      <c r="BE42">
        <v>19564.745000000003</v>
      </c>
      <c r="BF42">
        <v>0.18898447181396943</v>
      </c>
      <c r="BG42">
        <v>0.14740788801489615</v>
      </c>
      <c r="BH42">
        <v>155347.54999999999</v>
      </c>
      <c r="BI42">
        <v>2.3801038381358445E-2</v>
      </c>
      <c r="BJ42">
        <v>1.8564809937459587E-2</v>
      </c>
      <c r="BK42">
        <v>1</v>
      </c>
      <c r="BL42" t="s">
        <v>67</v>
      </c>
      <c r="BM42">
        <v>-1</v>
      </c>
      <c r="BN42" t="s">
        <v>431</v>
      </c>
    </row>
    <row r="43" spans="1:66" x14ac:dyDescent="0.25">
      <c r="A43" s="143" t="str">
        <f t="shared" si="20"/>
        <v>성원운수</v>
      </c>
      <c r="B43" s="143" t="str">
        <f t="shared" si="21"/>
        <v>538</v>
      </c>
      <c r="C43" s="144" t="str">
        <f t="shared" si="22"/>
        <v>71바6308</v>
      </c>
      <c r="D43" s="132" t="str">
        <f t="shared" si="23"/>
        <v>중형</v>
      </c>
      <c r="E43" s="128" t="str">
        <f t="shared" si="16"/>
        <v>F</v>
      </c>
      <c r="F43" s="151">
        <f t="shared" si="17"/>
        <v>0.69269230769230761</v>
      </c>
      <c r="G43" s="152">
        <f t="shared" si="18"/>
        <v>1.8009999999999999</v>
      </c>
      <c r="H43" s="153">
        <f t="shared" si="19"/>
        <v>2.6</v>
      </c>
      <c r="I43" s="154">
        <f t="shared" si="24"/>
        <v>1323.2570000000001</v>
      </c>
      <c r="J43" s="155">
        <f t="shared" si="25"/>
        <v>4.7447121655565062E-2</v>
      </c>
      <c r="K43" s="155">
        <f t="shared" si="26"/>
        <v>0.44342029797534482</v>
      </c>
      <c r="L43" s="155">
        <f t="shared" si="27"/>
        <v>0.21386624064713053</v>
      </c>
      <c r="M43" s="156">
        <f t="shared" si="28"/>
        <v>26.515000000000001</v>
      </c>
      <c r="N43" s="157" t="str">
        <f t="shared" si="29"/>
        <v>속도계이상</v>
      </c>
      <c r="O43" s="157" t="str">
        <f t="shared" si="30"/>
        <v>속도계이상</v>
      </c>
      <c r="P43" s="158">
        <f t="shared" si="31"/>
        <v>0</v>
      </c>
      <c r="Q43" s="159">
        <f t="shared" si="32"/>
        <v>101</v>
      </c>
      <c r="R43" s="160">
        <f t="shared" si="33"/>
        <v>18.980242607885458</v>
      </c>
      <c r="S43" s="145" t="str">
        <f t="shared" si="34"/>
        <v>속도계이상</v>
      </c>
      <c r="T43" s="145" t="str">
        <f t="shared" si="35"/>
        <v>속도계이상</v>
      </c>
      <c r="U43" t="s">
        <v>117</v>
      </c>
      <c r="V43" t="s">
        <v>121</v>
      </c>
      <c r="W43" s="4" t="s">
        <v>117</v>
      </c>
      <c r="X43" s="4" t="s">
        <v>121</v>
      </c>
      <c r="Y43" s="4" t="s">
        <v>358</v>
      </c>
      <c r="Z43" s="4" t="s">
        <v>194</v>
      </c>
      <c r="AA43" s="4" t="s">
        <v>195</v>
      </c>
      <c r="AB43" s="4">
        <v>519</v>
      </c>
      <c r="AC43" s="4">
        <v>1323.2570000000001</v>
      </c>
      <c r="AD43" s="4">
        <v>734.75599999999997</v>
      </c>
      <c r="AE43" s="4">
        <v>1.8009999999999999</v>
      </c>
      <c r="AF43" s="4">
        <v>2.6</v>
      </c>
      <c r="AG43" s="4">
        <v>26.515000000000001</v>
      </c>
      <c r="AH43" s="4">
        <v>136.93408099999999</v>
      </c>
      <c r="AI43" s="4">
        <v>6.497128</v>
      </c>
      <c r="AJ43" s="4">
        <v>60.719351000000003</v>
      </c>
      <c r="AK43" s="4">
        <v>283</v>
      </c>
      <c r="AL43" s="4">
        <v>1734</v>
      </c>
      <c r="AM43" s="4">
        <v>448</v>
      </c>
      <c r="AN43" s="4">
        <v>101</v>
      </c>
      <c r="AO43" s="4">
        <v>9.6634589999999996</v>
      </c>
      <c r="AP43" s="4">
        <v>22.2</v>
      </c>
      <c r="AQ43" s="4">
        <v>0</v>
      </c>
      <c r="AR43" s="4">
        <v>57</v>
      </c>
      <c r="AS43" s="4">
        <v>12141</v>
      </c>
      <c r="AT43" s="4">
        <v>131.04</v>
      </c>
      <c r="AU43" s="4">
        <v>33.856000000000002</v>
      </c>
      <c r="AV43" s="4">
        <v>12257</v>
      </c>
      <c r="AW43" s="4">
        <v>17</v>
      </c>
      <c r="AX43" s="4">
        <v>1.06</v>
      </c>
      <c r="AY43">
        <v>0.69269230769230761</v>
      </c>
      <c r="AZ43" t="s">
        <v>70</v>
      </c>
      <c r="BA43" t="s">
        <v>507</v>
      </c>
      <c r="BB43">
        <v>5</v>
      </c>
      <c r="BC43" t="s">
        <v>514</v>
      </c>
      <c r="BD43">
        <v>6</v>
      </c>
      <c r="BE43">
        <v>19564.745000000003</v>
      </c>
      <c r="BF43">
        <v>6.7634768559467554E-2</v>
      </c>
      <c r="BG43">
        <v>4.6850083913692712E-2</v>
      </c>
      <c r="BH43">
        <v>155347.54999999999</v>
      </c>
      <c r="BI43">
        <v>8.5180422864731386E-3</v>
      </c>
      <c r="BJ43">
        <v>5.9003823684377387E-3</v>
      </c>
      <c r="BK43">
        <v>1</v>
      </c>
      <c r="BL43" t="s">
        <v>70</v>
      </c>
      <c r="BM43">
        <v>0</v>
      </c>
      <c r="BN43" t="s">
        <v>429</v>
      </c>
    </row>
    <row r="44" spans="1:66" x14ac:dyDescent="0.25">
      <c r="A44" s="140" t="str">
        <f t="shared" si="20"/>
        <v>성원운수</v>
      </c>
      <c r="B44" s="140" t="str">
        <f t="shared" si="21"/>
        <v>538</v>
      </c>
      <c r="C44" s="141" t="str">
        <f t="shared" si="22"/>
        <v>71바6309</v>
      </c>
      <c r="D44" s="115" t="str">
        <f t="shared" si="23"/>
        <v>중형</v>
      </c>
      <c r="E44" s="111" t="str">
        <f t="shared" si="16"/>
        <v>D</v>
      </c>
      <c r="F44" s="161">
        <f t="shared" si="17"/>
        <v>0.80920000000000003</v>
      </c>
      <c r="G44" s="162">
        <f t="shared" si="18"/>
        <v>2.0230000000000001</v>
      </c>
      <c r="H44" s="163">
        <f t="shared" si="19"/>
        <v>2.5</v>
      </c>
      <c r="I44" s="164">
        <f t="shared" si="24"/>
        <v>2033.933</v>
      </c>
      <c r="J44" s="165">
        <f t="shared" si="25"/>
        <v>2.1006046252806228E-2</v>
      </c>
      <c r="K44" s="165">
        <f t="shared" si="26"/>
        <v>0.41964688605744382</v>
      </c>
      <c r="L44" s="165">
        <f t="shared" si="27"/>
        <v>0.12094793682977759</v>
      </c>
      <c r="M44" s="166">
        <f t="shared" si="28"/>
        <v>13.941000000000001</v>
      </c>
      <c r="N44" s="167">
        <f t="shared" si="29"/>
        <v>4.9000000000000002E-2</v>
      </c>
      <c r="O44" s="167">
        <f t="shared" si="30"/>
        <v>5.5069999999999997</v>
      </c>
      <c r="P44" s="168">
        <f t="shared" si="31"/>
        <v>0</v>
      </c>
      <c r="Q44" s="169">
        <f t="shared" si="32"/>
        <v>77</v>
      </c>
      <c r="R44" s="170">
        <f t="shared" si="33"/>
        <v>20.466267315784673</v>
      </c>
      <c r="S44" s="142">
        <f t="shared" si="34"/>
        <v>1</v>
      </c>
      <c r="T44" s="142">
        <f t="shared" si="35"/>
        <v>112</v>
      </c>
      <c r="U44" t="s">
        <v>117</v>
      </c>
      <c r="V44" t="s">
        <v>121</v>
      </c>
      <c r="W44" t="s">
        <v>117</v>
      </c>
      <c r="X44" s="4" t="s">
        <v>121</v>
      </c>
      <c r="Y44" s="4" t="s">
        <v>249</v>
      </c>
      <c r="Z44" s="4" t="s">
        <v>194</v>
      </c>
      <c r="AA44" s="4" t="s">
        <v>48</v>
      </c>
      <c r="AB44" s="4">
        <v>519</v>
      </c>
      <c r="AC44" s="4">
        <v>2033.933</v>
      </c>
      <c r="AD44" s="4">
        <v>1005.5650000000001</v>
      </c>
      <c r="AE44" s="4">
        <v>2.0230000000000001</v>
      </c>
      <c r="AF44" s="4">
        <v>2.5</v>
      </c>
      <c r="AG44" s="4">
        <v>13.941000000000001</v>
      </c>
      <c r="AH44" s="4">
        <v>177.67103599999999</v>
      </c>
      <c r="AI44" s="4">
        <v>3.7321659999999999</v>
      </c>
      <c r="AJ44" s="4">
        <v>74.559096999999994</v>
      </c>
      <c r="AK44" s="4">
        <v>246</v>
      </c>
      <c r="AL44" s="4">
        <v>1</v>
      </c>
      <c r="AM44" s="4">
        <v>112</v>
      </c>
      <c r="AN44" s="4">
        <v>77</v>
      </c>
      <c r="AO44" s="4">
        <v>11.447746</v>
      </c>
      <c r="AP44" s="4">
        <v>64.099999999999994</v>
      </c>
      <c r="AQ44" s="4">
        <v>0</v>
      </c>
      <c r="AR44" s="4">
        <v>121</v>
      </c>
      <c r="AS44" s="4">
        <v>32744</v>
      </c>
      <c r="AT44" s="4">
        <v>4.9000000000000002E-2</v>
      </c>
      <c r="AU44" s="4">
        <v>5.5069999999999997</v>
      </c>
      <c r="AV44" s="4">
        <v>16329</v>
      </c>
      <c r="AW44" s="4">
        <v>0</v>
      </c>
      <c r="AX44" s="4">
        <v>0.69</v>
      </c>
      <c r="AY44">
        <v>0.80920000000000003</v>
      </c>
      <c r="AZ44" t="s">
        <v>67</v>
      </c>
      <c r="BA44" t="s">
        <v>507</v>
      </c>
      <c r="BB44">
        <v>2</v>
      </c>
      <c r="BC44" t="s">
        <v>515</v>
      </c>
      <c r="BD44">
        <v>9</v>
      </c>
      <c r="BE44">
        <v>19564.745000000003</v>
      </c>
      <c r="BF44">
        <v>0.10395908558992206</v>
      </c>
      <c r="BG44">
        <v>8.412369205936493E-2</v>
      </c>
      <c r="BH44">
        <v>155347.54999999999</v>
      </c>
      <c r="BI44">
        <v>1.3092790970955127E-2</v>
      </c>
      <c r="BJ44">
        <v>1.059468645369689E-2</v>
      </c>
      <c r="BK44">
        <v>1</v>
      </c>
      <c r="BL44" t="s">
        <v>68</v>
      </c>
      <c r="BM44">
        <v>-2</v>
      </c>
      <c r="BN44" t="s">
        <v>431</v>
      </c>
    </row>
    <row r="45" spans="1:66" x14ac:dyDescent="0.25">
      <c r="A45" s="143" t="str">
        <f t="shared" si="20"/>
        <v>성원운수</v>
      </c>
      <c r="B45" s="143" t="str">
        <f t="shared" si="21"/>
        <v>539</v>
      </c>
      <c r="C45" s="144" t="str">
        <f t="shared" si="22"/>
        <v>71바6601</v>
      </c>
      <c r="D45" s="132" t="str">
        <f t="shared" si="23"/>
        <v>중형</v>
      </c>
      <c r="E45" s="128" t="str">
        <f t="shared" si="16"/>
        <v>이상</v>
      </c>
      <c r="F45" s="151">
        <f t="shared" si="17"/>
        <v>0.64349999999999996</v>
      </c>
      <c r="G45" s="152">
        <f t="shared" si="18"/>
        <v>2.5739999999999998</v>
      </c>
      <c r="H45" s="153">
        <f t="shared" si="19"/>
        <v>4</v>
      </c>
      <c r="I45" s="154">
        <f t="shared" si="24"/>
        <v>4463.7700000000004</v>
      </c>
      <c r="J45" s="155">
        <f t="shared" si="25"/>
        <v>2.8369253436841806E-2</v>
      </c>
      <c r="K45" s="155">
        <f t="shared" si="26"/>
        <v>0.36116347972873075</v>
      </c>
      <c r="L45" s="155">
        <f t="shared" si="27"/>
        <v>0.18034083297302503</v>
      </c>
      <c r="M45" s="156">
        <f t="shared" si="28"/>
        <v>14.332000000000001</v>
      </c>
      <c r="N45" s="157">
        <f t="shared" si="29"/>
        <v>0.29099999999999998</v>
      </c>
      <c r="O45" s="157">
        <f t="shared" si="30"/>
        <v>0.40300000000000002</v>
      </c>
      <c r="P45" s="158">
        <f t="shared" si="31"/>
        <v>0</v>
      </c>
      <c r="Q45" s="159">
        <f t="shared" si="32"/>
        <v>60</v>
      </c>
      <c r="R45" s="160">
        <f t="shared" si="33"/>
        <v>18.301932967389526</v>
      </c>
      <c r="S45" s="145">
        <f t="shared" si="34"/>
        <v>13</v>
      </c>
      <c r="T45" s="145">
        <f t="shared" si="35"/>
        <v>18</v>
      </c>
      <c r="U45" t="s">
        <v>117</v>
      </c>
      <c r="V45" t="s">
        <v>122</v>
      </c>
      <c r="W45" t="s">
        <v>117</v>
      </c>
      <c r="X45" s="4" t="s">
        <v>122</v>
      </c>
      <c r="Y45" s="4" t="s">
        <v>250</v>
      </c>
      <c r="Z45" s="4" t="s">
        <v>194</v>
      </c>
      <c r="AA45" s="4" t="s">
        <v>195</v>
      </c>
      <c r="AB45" s="4">
        <v>519</v>
      </c>
      <c r="AC45" s="4">
        <v>4463.7700000000004</v>
      </c>
      <c r="AD45" s="4">
        <v>1734.1759999999999</v>
      </c>
      <c r="AE45" s="4">
        <v>2.5739999999999998</v>
      </c>
      <c r="AF45" s="4">
        <v>4</v>
      </c>
      <c r="AG45" s="4">
        <v>14.332000000000001</v>
      </c>
      <c r="AH45" s="4">
        <v>399.52362599999998</v>
      </c>
      <c r="AI45" s="4">
        <v>11.334187</v>
      </c>
      <c r="AJ45" s="4">
        <v>144.29334299999999</v>
      </c>
      <c r="AK45" s="4">
        <v>805</v>
      </c>
      <c r="AL45" s="4">
        <v>13</v>
      </c>
      <c r="AM45" s="4">
        <v>18</v>
      </c>
      <c r="AN45" s="4">
        <v>60</v>
      </c>
      <c r="AO45" s="4">
        <v>11.17273</v>
      </c>
      <c r="AP45" s="4">
        <v>0</v>
      </c>
      <c r="AQ45" s="4">
        <v>0</v>
      </c>
      <c r="AR45" s="4">
        <v>84</v>
      </c>
      <c r="AS45" s="4">
        <v>50606</v>
      </c>
      <c r="AT45" s="4">
        <v>0.29099999999999998</v>
      </c>
      <c r="AU45" s="4">
        <v>0.40300000000000002</v>
      </c>
      <c r="AV45" s="4">
        <v>34906</v>
      </c>
      <c r="AW45" s="4">
        <v>0</v>
      </c>
      <c r="AX45" s="4">
        <v>1</v>
      </c>
      <c r="AY45">
        <v>0.64349999999999996</v>
      </c>
      <c r="AZ45" t="s">
        <v>124</v>
      </c>
      <c r="BA45" t="s">
        <v>516</v>
      </c>
      <c r="BB45">
        <v>2</v>
      </c>
      <c r="BC45" t="s">
        <v>517</v>
      </c>
      <c r="BD45">
        <v>7</v>
      </c>
      <c r="BE45">
        <v>5035.4369999999999</v>
      </c>
      <c r="BF45">
        <v>0.88647122384809907</v>
      </c>
      <c r="BG45">
        <v>0.57044423254625176</v>
      </c>
      <c r="BH45">
        <v>155347.54999999999</v>
      </c>
      <c r="BI45">
        <v>2.8734086890974467E-2</v>
      </c>
      <c r="BJ45">
        <v>1.8490384914342069E-2</v>
      </c>
      <c r="BK45">
        <v>1</v>
      </c>
      <c r="BL45" t="s">
        <v>70</v>
      </c>
      <c r="BM45">
        <v>-1</v>
      </c>
      <c r="BN45" t="s">
        <v>431</v>
      </c>
    </row>
    <row r="46" spans="1:66" x14ac:dyDescent="0.25">
      <c r="A46" s="140" t="str">
        <f t="shared" ref="A46:A50" si="36">W46</f>
        <v>성원운수</v>
      </c>
      <c r="B46" s="140" t="str">
        <f t="shared" ref="B46:B50" si="37">V46</f>
        <v>539</v>
      </c>
      <c r="C46" s="141" t="str">
        <f t="shared" ref="C46:C50" si="38">Y46</f>
        <v>71바6605</v>
      </c>
      <c r="D46" s="115" t="str">
        <f t="shared" ref="D46:D50" si="39">Z46</f>
        <v>중형</v>
      </c>
      <c r="E46" s="111" t="str">
        <f t="shared" ref="E46:E50" si="40">AZ46</f>
        <v>이상</v>
      </c>
      <c r="F46" s="161">
        <f t="shared" ref="F46:F50" si="41">G46/H46</f>
        <v>0.61799999999999999</v>
      </c>
      <c r="G46" s="162">
        <f t="shared" ref="G46:G50" si="42">AE46</f>
        <v>2.472</v>
      </c>
      <c r="H46" s="163">
        <f t="shared" ref="H46:H50" si="43">AF46</f>
        <v>4</v>
      </c>
      <c r="I46" s="164">
        <f t="shared" ref="I46:I50" si="44">AC46</f>
        <v>4087.895</v>
      </c>
      <c r="J46" s="165">
        <f t="shared" ref="J46:J50" si="45">AI46/AH46</f>
        <v>3.124925893333734E-2</v>
      </c>
      <c r="K46" s="165">
        <f t="shared" ref="K46:K50" si="46">AJ46/AH46</f>
        <v>0.39845443958508775</v>
      </c>
      <c r="L46" s="165">
        <f t="shared" ref="L46:L50" si="47">AK46/AC46</f>
        <v>0.17955451399803565</v>
      </c>
      <c r="M46" s="166">
        <f t="shared" ref="M46:M50" si="48">AG46</f>
        <v>16.559000000000001</v>
      </c>
      <c r="N46" s="167">
        <f t="shared" ref="N46:N50" si="49">IF(AW46=0,AT46,"속도계이상")</f>
        <v>1.2230000000000001</v>
      </c>
      <c r="O46" s="167">
        <f t="shared" ref="O46:O50" si="50">IF(AW46=0,AU46,"속도계이상")</f>
        <v>0.26900000000000002</v>
      </c>
      <c r="P46" s="168">
        <f t="shared" ref="P46:P50" si="51">AQ46/60</f>
        <v>0</v>
      </c>
      <c r="Q46" s="169">
        <f t="shared" ref="Q46:Q50" si="52">AN46</f>
        <v>57</v>
      </c>
      <c r="R46" s="170">
        <f t="shared" ref="R46:R50" si="53">AC46/(AH46-AI46-AJ46)</f>
        <v>18.847252337515819</v>
      </c>
      <c r="S46" s="142">
        <f t="shared" ref="S46:S50" si="54">IF(AW46=0,AL46,"속도계이상")</f>
        <v>50</v>
      </c>
      <c r="T46" s="142">
        <f t="shared" ref="T46:T50" si="55">IF(AW46=0,AM46,"속도계이상")</f>
        <v>11</v>
      </c>
      <c r="U46" t="s">
        <v>117</v>
      </c>
      <c r="V46" t="s">
        <v>122</v>
      </c>
      <c r="W46" t="s">
        <v>117</v>
      </c>
      <c r="X46" s="4" t="s">
        <v>122</v>
      </c>
      <c r="Y46" s="4" t="s">
        <v>251</v>
      </c>
      <c r="Z46" s="4" t="s">
        <v>194</v>
      </c>
      <c r="AA46" s="4" t="s">
        <v>195</v>
      </c>
      <c r="AB46" s="4">
        <v>519</v>
      </c>
      <c r="AC46" s="4">
        <v>4087.895</v>
      </c>
      <c r="AD46" s="4">
        <v>1653.557</v>
      </c>
      <c r="AE46" s="4">
        <v>2.472</v>
      </c>
      <c r="AF46" s="4">
        <v>4</v>
      </c>
      <c r="AG46" s="4">
        <v>16.559000000000001</v>
      </c>
      <c r="AH46" s="4">
        <v>380.32172300000002</v>
      </c>
      <c r="AI46" s="4">
        <v>11.884772</v>
      </c>
      <c r="AJ46" s="4">
        <v>151.54087899999999</v>
      </c>
      <c r="AK46" s="4">
        <v>734</v>
      </c>
      <c r="AL46" s="4">
        <v>50</v>
      </c>
      <c r="AM46" s="4">
        <v>11</v>
      </c>
      <c r="AN46" s="4">
        <v>57</v>
      </c>
      <c r="AO46" s="4">
        <v>10.748518000000001</v>
      </c>
      <c r="AP46" s="4">
        <v>0</v>
      </c>
      <c r="AQ46" s="4">
        <v>0</v>
      </c>
      <c r="AR46" s="4">
        <v>109</v>
      </c>
      <c r="AS46" s="4">
        <v>82108</v>
      </c>
      <c r="AT46" s="4">
        <v>1.2230000000000001</v>
      </c>
      <c r="AU46" s="4">
        <v>0.26900000000000002</v>
      </c>
      <c r="AV46" s="4">
        <v>29949</v>
      </c>
      <c r="AW46" s="4">
        <v>0</v>
      </c>
      <c r="AX46" s="4">
        <v>1.03</v>
      </c>
      <c r="AY46">
        <v>0.61799999999999999</v>
      </c>
      <c r="AZ46" t="s">
        <v>124</v>
      </c>
      <c r="BA46" t="s">
        <v>516</v>
      </c>
      <c r="BB46">
        <v>3</v>
      </c>
      <c r="BC46" t="s">
        <v>518</v>
      </c>
      <c r="BD46">
        <v>6</v>
      </c>
      <c r="BE46">
        <v>5035.4369999999999</v>
      </c>
      <c r="BF46">
        <v>0.81182526958434786</v>
      </c>
      <c r="BG46">
        <v>0.50170801660312703</v>
      </c>
      <c r="BH46">
        <v>155347.54999999999</v>
      </c>
      <c r="BI46">
        <v>2.6314512201833888E-2</v>
      </c>
      <c r="BJ46">
        <v>1.6262368540733343E-2</v>
      </c>
      <c r="BK46">
        <v>1</v>
      </c>
      <c r="BL46" t="s">
        <v>70</v>
      </c>
      <c r="BM46">
        <v>-1</v>
      </c>
      <c r="BN46" t="s">
        <v>431</v>
      </c>
    </row>
    <row r="47" spans="1:66" x14ac:dyDescent="0.25">
      <c r="A47" s="143" t="str">
        <f t="shared" si="36"/>
        <v>성원운수</v>
      </c>
      <c r="B47" s="143" t="str">
        <f t="shared" si="37"/>
        <v>539</v>
      </c>
      <c r="C47" s="144" t="str">
        <f t="shared" si="38"/>
        <v>71바6615</v>
      </c>
      <c r="D47" s="132" t="str">
        <f t="shared" si="39"/>
        <v>중형</v>
      </c>
      <c r="E47" s="128" t="str">
        <f t="shared" si="40"/>
        <v>F</v>
      </c>
      <c r="F47" s="151">
        <f t="shared" si="41"/>
        <v>0.67384615384615387</v>
      </c>
      <c r="G47" s="152">
        <f t="shared" si="42"/>
        <v>2.6280000000000001</v>
      </c>
      <c r="H47" s="153">
        <f t="shared" si="43"/>
        <v>3.9</v>
      </c>
      <c r="I47" s="154">
        <f t="shared" si="44"/>
        <v>4359.9369999999999</v>
      </c>
      <c r="J47" s="155">
        <f t="shared" si="45"/>
        <v>3.3690846960891183E-2</v>
      </c>
      <c r="K47" s="155">
        <f t="shared" si="46"/>
        <v>0.37076307060470065</v>
      </c>
      <c r="L47" s="155">
        <f t="shared" si="47"/>
        <v>0.20527819553355933</v>
      </c>
      <c r="M47" s="156">
        <f t="shared" si="48"/>
        <v>15.11</v>
      </c>
      <c r="N47" s="157">
        <f t="shared" si="49"/>
        <v>1.032</v>
      </c>
      <c r="O47" s="157">
        <f t="shared" si="50"/>
        <v>0.13800000000000001</v>
      </c>
      <c r="P47" s="158">
        <f t="shared" si="51"/>
        <v>0</v>
      </c>
      <c r="Q47" s="159">
        <f t="shared" si="52"/>
        <v>130</v>
      </c>
      <c r="R47" s="160">
        <f t="shared" si="53"/>
        <v>17.764624612574828</v>
      </c>
      <c r="S47" s="145">
        <f t="shared" si="54"/>
        <v>45</v>
      </c>
      <c r="T47" s="145">
        <f t="shared" si="55"/>
        <v>6</v>
      </c>
      <c r="U47" t="s">
        <v>117</v>
      </c>
      <c r="V47" t="s">
        <v>122</v>
      </c>
      <c r="W47" t="s">
        <v>117</v>
      </c>
      <c r="X47" s="4" t="s">
        <v>122</v>
      </c>
      <c r="Y47" s="4" t="s">
        <v>252</v>
      </c>
      <c r="Z47" s="4" t="s">
        <v>194</v>
      </c>
      <c r="AA47" s="4" t="s">
        <v>195</v>
      </c>
      <c r="AB47" s="4">
        <v>519</v>
      </c>
      <c r="AC47" s="4">
        <v>4359.9369999999999</v>
      </c>
      <c r="AD47" s="4">
        <v>1659.337</v>
      </c>
      <c r="AE47" s="4">
        <v>2.6280000000000001</v>
      </c>
      <c r="AF47" s="4">
        <v>3.9</v>
      </c>
      <c r="AG47" s="4">
        <v>15.11</v>
      </c>
      <c r="AH47" s="4">
        <v>412.10587600000002</v>
      </c>
      <c r="AI47" s="4">
        <v>13.884195999999999</v>
      </c>
      <c r="AJ47" s="4">
        <v>152.79364000000001</v>
      </c>
      <c r="AK47" s="4">
        <v>895</v>
      </c>
      <c r="AL47" s="4">
        <v>45</v>
      </c>
      <c r="AM47" s="4">
        <v>6</v>
      </c>
      <c r="AN47" s="4">
        <v>130</v>
      </c>
      <c r="AO47" s="4">
        <v>10.579651999999999</v>
      </c>
      <c r="AP47" s="4">
        <v>0</v>
      </c>
      <c r="AQ47" s="4">
        <v>0</v>
      </c>
      <c r="AR47" s="4">
        <v>101</v>
      </c>
      <c r="AS47" s="4">
        <v>89375</v>
      </c>
      <c r="AT47" s="4">
        <v>1.032</v>
      </c>
      <c r="AU47" s="4">
        <v>0.13800000000000001</v>
      </c>
      <c r="AV47" s="4">
        <v>33336</v>
      </c>
      <c r="AW47" s="4">
        <v>0</v>
      </c>
      <c r="AX47" s="4">
        <v>1.0900000000000001</v>
      </c>
      <c r="AY47">
        <v>0.67384615384615387</v>
      </c>
      <c r="AZ47" t="s">
        <v>70</v>
      </c>
      <c r="BA47" t="s">
        <v>516</v>
      </c>
      <c r="BB47">
        <v>2</v>
      </c>
      <c r="BC47" t="s">
        <v>519</v>
      </c>
      <c r="BD47">
        <v>8</v>
      </c>
      <c r="BE47">
        <v>5035.4369999999999</v>
      </c>
      <c r="BF47">
        <v>0.86585076925796112</v>
      </c>
      <c r="BG47">
        <v>0.58345021066921077</v>
      </c>
      <c r="BH47">
        <v>155347.54999999999</v>
      </c>
      <c r="BI47">
        <v>2.8065695274885252E-2</v>
      </c>
      <c r="BJ47">
        <v>1.89119608159996E-2</v>
      </c>
      <c r="BK47">
        <v>1</v>
      </c>
      <c r="BL47" t="s">
        <v>70</v>
      </c>
      <c r="BM47">
        <v>0</v>
      </c>
      <c r="BN47" t="s">
        <v>429</v>
      </c>
    </row>
    <row r="48" spans="1:66" x14ac:dyDescent="0.25">
      <c r="A48" s="140" t="str">
        <f t="shared" si="36"/>
        <v>성원운수</v>
      </c>
      <c r="B48" s="140" t="str">
        <f t="shared" si="37"/>
        <v>539</v>
      </c>
      <c r="C48" s="141" t="str">
        <f t="shared" si="38"/>
        <v>71바6616</v>
      </c>
      <c r="D48" s="115" t="str">
        <f t="shared" si="39"/>
        <v>중형</v>
      </c>
      <c r="E48" s="111" t="str">
        <f t="shared" si="40"/>
        <v>이상</v>
      </c>
      <c r="F48" s="161">
        <f t="shared" si="41"/>
        <v>0.64400000000000002</v>
      </c>
      <c r="G48" s="162">
        <f t="shared" si="42"/>
        <v>2.5760000000000001</v>
      </c>
      <c r="H48" s="163">
        <f t="shared" si="43"/>
        <v>4</v>
      </c>
      <c r="I48" s="164">
        <f t="shared" si="44"/>
        <v>3837.393</v>
      </c>
      <c r="J48" s="165">
        <f t="shared" si="45"/>
        <v>3.0130663829150982E-2</v>
      </c>
      <c r="K48" s="165">
        <f t="shared" si="46"/>
        <v>0.37258160962333303</v>
      </c>
      <c r="L48" s="165">
        <f t="shared" si="47"/>
        <v>0.17616126364956625</v>
      </c>
      <c r="M48" s="166">
        <f t="shared" si="48"/>
        <v>14.553000000000001</v>
      </c>
      <c r="N48" s="167">
        <f t="shared" si="49"/>
        <v>0.156</v>
      </c>
      <c r="O48" s="167">
        <f t="shared" si="50"/>
        <v>0.182</v>
      </c>
      <c r="P48" s="168">
        <f t="shared" si="51"/>
        <v>0</v>
      </c>
      <c r="Q48" s="169">
        <f t="shared" si="52"/>
        <v>58</v>
      </c>
      <c r="R48" s="170">
        <f t="shared" si="53"/>
        <v>17.970258292565347</v>
      </c>
      <c r="S48" s="142">
        <f t="shared" si="54"/>
        <v>6</v>
      </c>
      <c r="T48" s="142">
        <f t="shared" si="55"/>
        <v>7</v>
      </c>
      <c r="U48" t="s">
        <v>117</v>
      </c>
      <c r="V48" t="s">
        <v>122</v>
      </c>
      <c r="W48" t="s">
        <v>117</v>
      </c>
      <c r="X48" s="4" t="s">
        <v>122</v>
      </c>
      <c r="Y48" s="4" t="s">
        <v>253</v>
      </c>
      <c r="Z48" s="4" t="s">
        <v>194</v>
      </c>
      <c r="AA48" s="4" t="s">
        <v>195</v>
      </c>
      <c r="AB48" s="4">
        <v>519</v>
      </c>
      <c r="AC48" s="4">
        <v>3837.393</v>
      </c>
      <c r="AD48" s="4">
        <v>1489.45</v>
      </c>
      <c r="AE48" s="4">
        <v>2.5760000000000001</v>
      </c>
      <c r="AF48" s="4">
        <v>4</v>
      </c>
      <c r="AG48" s="4">
        <v>14.553000000000001</v>
      </c>
      <c r="AH48" s="4">
        <v>357.51837599999999</v>
      </c>
      <c r="AI48" s="4">
        <v>10.772266</v>
      </c>
      <c r="AJ48" s="4">
        <v>133.20477199999999</v>
      </c>
      <c r="AK48" s="4">
        <v>676</v>
      </c>
      <c r="AL48" s="4">
        <v>6</v>
      </c>
      <c r="AM48" s="4">
        <v>7</v>
      </c>
      <c r="AN48" s="4">
        <v>58</v>
      </c>
      <c r="AO48" s="4">
        <v>10.733414</v>
      </c>
      <c r="AP48" s="4">
        <v>0</v>
      </c>
      <c r="AQ48" s="4">
        <v>0</v>
      </c>
      <c r="AR48" s="4">
        <v>82</v>
      </c>
      <c r="AS48" s="4">
        <v>53055</v>
      </c>
      <c r="AT48" s="4">
        <v>0.156</v>
      </c>
      <c r="AU48" s="4">
        <v>0.182</v>
      </c>
      <c r="AV48" s="4">
        <v>28976</v>
      </c>
      <c r="AW48" s="4">
        <v>0</v>
      </c>
      <c r="AX48" s="4">
        <v>1.03</v>
      </c>
      <c r="AY48">
        <v>0.64400000000000002</v>
      </c>
      <c r="AZ48" t="s">
        <v>124</v>
      </c>
      <c r="BA48" t="s">
        <v>516</v>
      </c>
      <c r="BB48">
        <v>1</v>
      </c>
      <c r="BC48" t="s">
        <v>520</v>
      </c>
      <c r="BD48">
        <v>7</v>
      </c>
      <c r="BE48">
        <v>5035.4369999999999</v>
      </c>
      <c r="BF48">
        <v>0.76207745226481838</v>
      </c>
      <c r="BG48">
        <v>0.49077787925854305</v>
      </c>
      <c r="BH48">
        <v>155347.54999999999</v>
      </c>
      <c r="BI48">
        <v>2.4701985966305875E-2</v>
      </c>
      <c r="BJ48">
        <v>1.5908078962300985E-2</v>
      </c>
      <c r="BK48">
        <v>1</v>
      </c>
      <c r="BL48" t="s">
        <v>70</v>
      </c>
      <c r="BM48">
        <v>-1</v>
      </c>
      <c r="BN48" t="s">
        <v>431</v>
      </c>
    </row>
    <row r="49" spans="1:66" x14ac:dyDescent="0.25">
      <c r="A49" s="143" t="str">
        <f t="shared" si="36"/>
        <v>성원운수</v>
      </c>
      <c r="B49" s="143" t="str">
        <f t="shared" si="37"/>
        <v>539</v>
      </c>
      <c r="C49" s="144" t="str">
        <f t="shared" si="38"/>
        <v>71바6617</v>
      </c>
      <c r="D49" s="132" t="str">
        <f t="shared" si="39"/>
        <v>중형</v>
      </c>
      <c r="E49" s="128" t="str">
        <f t="shared" si="40"/>
        <v>F</v>
      </c>
      <c r="F49" s="151">
        <f t="shared" si="41"/>
        <v>0.71564102564102561</v>
      </c>
      <c r="G49" s="152">
        <f t="shared" si="42"/>
        <v>2.7909999999999999</v>
      </c>
      <c r="H49" s="153">
        <f t="shared" si="43"/>
        <v>3.9</v>
      </c>
      <c r="I49" s="154">
        <f t="shared" si="44"/>
        <v>675.5</v>
      </c>
      <c r="J49" s="155">
        <f t="shared" si="45"/>
        <v>2.6945445921769097E-2</v>
      </c>
      <c r="K49" s="155">
        <f t="shared" si="46"/>
        <v>0.38024099112234128</v>
      </c>
      <c r="L49" s="155">
        <f t="shared" si="47"/>
        <v>0.23242042931162102</v>
      </c>
      <c r="M49" s="156">
        <f t="shared" si="48"/>
        <v>13.356999999999999</v>
      </c>
      <c r="N49" s="157">
        <f t="shared" si="49"/>
        <v>0.74</v>
      </c>
      <c r="O49" s="157">
        <f t="shared" si="50"/>
        <v>0.44400000000000001</v>
      </c>
      <c r="P49" s="158">
        <f t="shared" si="51"/>
        <v>0</v>
      </c>
      <c r="Q49" s="159">
        <f t="shared" si="52"/>
        <v>55</v>
      </c>
      <c r="R49" s="160">
        <f t="shared" si="53"/>
        <v>17.868778725450568</v>
      </c>
      <c r="S49" s="145">
        <f t="shared" si="54"/>
        <v>5</v>
      </c>
      <c r="T49" s="145">
        <f t="shared" si="55"/>
        <v>3</v>
      </c>
      <c r="U49" t="s">
        <v>117</v>
      </c>
      <c r="V49" t="s">
        <v>122</v>
      </c>
      <c r="W49" t="s">
        <v>117</v>
      </c>
      <c r="X49" s="4" t="s">
        <v>122</v>
      </c>
      <c r="Y49" s="4" t="s">
        <v>313</v>
      </c>
      <c r="Z49" s="4" t="s">
        <v>194</v>
      </c>
      <c r="AA49" s="4" t="s">
        <v>195</v>
      </c>
      <c r="AB49" s="4">
        <v>519</v>
      </c>
      <c r="AC49" s="4">
        <v>675.5</v>
      </c>
      <c r="AD49" s="4">
        <v>242.05</v>
      </c>
      <c r="AE49" s="4">
        <v>2.7909999999999999</v>
      </c>
      <c r="AF49" s="4">
        <v>3.9</v>
      </c>
      <c r="AG49" s="4">
        <v>13.356999999999999</v>
      </c>
      <c r="AH49" s="4">
        <v>63.769402999999997</v>
      </c>
      <c r="AI49" s="4">
        <v>1.7182949999999999</v>
      </c>
      <c r="AJ49" s="4">
        <v>24.247741000000001</v>
      </c>
      <c r="AK49" s="4">
        <v>157</v>
      </c>
      <c r="AL49" s="4">
        <v>5</v>
      </c>
      <c r="AM49" s="4">
        <v>3</v>
      </c>
      <c r="AN49" s="4">
        <v>55</v>
      </c>
      <c r="AO49" s="4">
        <v>10.592854000000001</v>
      </c>
      <c r="AP49" s="4">
        <v>0</v>
      </c>
      <c r="AQ49" s="4">
        <v>0</v>
      </c>
      <c r="AR49" s="4">
        <v>16</v>
      </c>
      <c r="AS49" s="4">
        <v>15366</v>
      </c>
      <c r="AT49" s="4">
        <v>0.74</v>
      </c>
      <c r="AU49" s="4">
        <v>0.44400000000000001</v>
      </c>
      <c r="AV49" s="4">
        <v>5671</v>
      </c>
      <c r="AW49" s="4">
        <v>0</v>
      </c>
      <c r="AX49" s="4">
        <v>1.06</v>
      </c>
      <c r="AY49">
        <v>0.71564102564102561</v>
      </c>
      <c r="AZ49" t="s">
        <v>70</v>
      </c>
      <c r="BA49" t="s">
        <v>516</v>
      </c>
      <c r="BB49">
        <v>1</v>
      </c>
      <c r="BC49" t="s">
        <v>521</v>
      </c>
      <c r="BD49">
        <v>6</v>
      </c>
      <c r="BE49">
        <v>5035.4369999999999</v>
      </c>
      <c r="BF49">
        <v>0.13414923074203888</v>
      </c>
      <c r="BG49">
        <v>9.6002693077187312E-2</v>
      </c>
      <c r="BH49">
        <v>155347.54999999999</v>
      </c>
      <c r="BI49">
        <v>4.3483144729350416E-3</v>
      </c>
      <c r="BJ49">
        <v>3.1118322292209488E-3</v>
      </c>
      <c r="BK49">
        <v>1</v>
      </c>
      <c r="BL49" t="s">
        <v>70</v>
      </c>
      <c r="BM49">
        <v>0</v>
      </c>
      <c r="BN49" t="s">
        <v>429</v>
      </c>
    </row>
    <row r="50" spans="1:66" x14ac:dyDescent="0.25">
      <c r="A50" s="140" t="str">
        <f t="shared" si="36"/>
        <v>성원운수</v>
      </c>
      <c r="B50" s="140" t="str">
        <f t="shared" si="37"/>
        <v>순환54</v>
      </c>
      <c r="C50" s="141" t="str">
        <f t="shared" si="38"/>
        <v>72바1927</v>
      </c>
      <c r="D50" s="115" t="str">
        <f t="shared" si="39"/>
        <v>중형</v>
      </c>
      <c r="E50" s="111" t="str">
        <f t="shared" si="40"/>
        <v>D</v>
      </c>
      <c r="F50" s="161">
        <f t="shared" si="41"/>
        <v>0.84875</v>
      </c>
      <c r="G50" s="162">
        <f t="shared" si="42"/>
        <v>2.7160000000000002</v>
      </c>
      <c r="H50" s="163">
        <f t="shared" si="43"/>
        <v>3.2</v>
      </c>
      <c r="I50" s="164">
        <f t="shared" si="44"/>
        <v>5286.6779999999999</v>
      </c>
      <c r="J50" s="165">
        <f t="shared" si="45"/>
        <v>4.0054044264197348E-2</v>
      </c>
      <c r="K50" s="165">
        <f t="shared" si="46"/>
        <v>0.2553655394806234</v>
      </c>
      <c r="L50" s="165">
        <f t="shared" si="47"/>
        <v>0.1725090879376425</v>
      </c>
      <c r="M50" s="166">
        <f t="shared" si="48"/>
        <v>5.3570000000000002</v>
      </c>
      <c r="N50" s="167">
        <f t="shared" si="49"/>
        <v>0</v>
      </c>
      <c r="O50" s="167">
        <f t="shared" si="50"/>
        <v>4.7670000000000003</v>
      </c>
      <c r="P50" s="168">
        <f t="shared" si="51"/>
        <v>0</v>
      </c>
      <c r="Q50" s="169">
        <f t="shared" si="52"/>
        <v>80</v>
      </c>
      <c r="R50" s="170">
        <f t="shared" si="53"/>
        <v>24.859875363604878</v>
      </c>
      <c r="S50" s="142">
        <f t="shared" si="54"/>
        <v>0</v>
      </c>
      <c r="T50" s="142">
        <f t="shared" si="55"/>
        <v>252</v>
      </c>
      <c r="U50" t="s">
        <v>117</v>
      </c>
      <c r="V50" t="s">
        <v>123</v>
      </c>
      <c r="W50" t="s">
        <v>117</v>
      </c>
      <c r="X50" s="4" t="s">
        <v>123</v>
      </c>
      <c r="Y50" s="4" t="s">
        <v>254</v>
      </c>
      <c r="Z50" s="4" t="s">
        <v>194</v>
      </c>
      <c r="AA50" s="4" t="s">
        <v>196</v>
      </c>
      <c r="AB50" s="4">
        <v>519</v>
      </c>
      <c r="AC50" s="4">
        <v>5286.6779999999999</v>
      </c>
      <c r="AD50" s="4">
        <v>1946.4349999999999</v>
      </c>
      <c r="AE50" s="4">
        <v>2.7160000000000002</v>
      </c>
      <c r="AF50" s="4">
        <v>3.2</v>
      </c>
      <c r="AG50" s="4">
        <v>5.3570000000000002</v>
      </c>
      <c r="AH50" s="4">
        <v>301.82370400000002</v>
      </c>
      <c r="AI50" s="4">
        <v>12.089259999999999</v>
      </c>
      <c r="AJ50" s="4">
        <v>77.075372999999999</v>
      </c>
      <c r="AK50" s="4">
        <v>912</v>
      </c>
      <c r="AL50" s="4">
        <v>0</v>
      </c>
      <c r="AM50" s="4">
        <v>252</v>
      </c>
      <c r="AN50" s="4">
        <v>80</v>
      </c>
      <c r="AO50" s="4">
        <v>17.515781</v>
      </c>
      <c r="AP50" s="4">
        <v>794.1</v>
      </c>
      <c r="AQ50" s="4">
        <v>0</v>
      </c>
      <c r="AR50" s="4">
        <v>27</v>
      </c>
      <c r="AS50" s="4">
        <v>7906</v>
      </c>
      <c r="AT50" s="4">
        <v>0</v>
      </c>
      <c r="AU50" s="4">
        <v>4.7670000000000003</v>
      </c>
      <c r="AV50" s="4">
        <v>47460</v>
      </c>
      <c r="AW50" s="4">
        <v>0</v>
      </c>
      <c r="AX50" s="4">
        <v>0.45</v>
      </c>
      <c r="AY50">
        <v>0.84875</v>
      </c>
      <c r="AZ50" t="s">
        <v>67</v>
      </c>
      <c r="BA50" t="s">
        <v>522</v>
      </c>
      <c r="BB50">
        <v>1</v>
      </c>
      <c r="BC50" t="s">
        <v>523</v>
      </c>
      <c r="BD50">
        <v>5</v>
      </c>
      <c r="BE50">
        <v>5286.6779999999999</v>
      </c>
      <c r="BF50">
        <v>1</v>
      </c>
      <c r="BG50">
        <v>0.84875</v>
      </c>
      <c r="BH50">
        <v>155347.54999999999</v>
      </c>
      <c r="BI50">
        <v>3.4031293058693235E-2</v>
      </c>
      <c r="BJ50">
        <v>2.8884059983565882E-2</v>
      </c>
      <c r="BK50">
        <v>1</v>
      </c>
      <c r="BL50" t="s">
        <v>69</v>
      </c>
      <c r="BM50">
        <v>-1</v>
      </c>
      <c r="BN50" t="s">
        <v>431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1" priority="1" operator="containsText" text="F">
      <formula>NOT(ISERROR(SEARCH("F",E1)))</formula>
    </cfRule>
    <cfRule type="containsText" dxfId="20" priority="2" operator="containsText" text="D">
      <formula>NOT(ISERROR(SEARCH("D",E1)))</formula>
    </cfRule>
    <cfRule type="containsText" dxfId="19" priority="3" operator="containsText" text="C">
      <formula>NOT(ISERROR(SEARCH("C",E1)))</formula>
    </cfRule>
    <cfRule type="containsText" dxfId="18" priority="4" operator="containsText" text="B">
      <formula>NOT(ISERROR(SEARCH("B",E1)))</formula>
    </cfRule>
    <cfRule type="containsText" dxfId="17" priority="5" operator="containsText" text="A">
      <formula>NOT(ISERROR(SEARCH("A",E1)))</formula>
    </cfRule>
    <cfRule type="containsText" dxfId="1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68" ht="45" customHeight="1" x14ac:dyDescent="0.25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158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1" t="s">
        <v>38</v>
      </c>
      <c r="B4" s="122" t="s">
        <v>49</v>
      </c>
      <c r="C4" s="123" t="s">
        <v>142</v>
      </c>
      <c r="D4" s="123" t="s">
        <v>159</v>
      </c>
      <c r="E4" s="124" t="s">
        <v>148</v>
      </c>
      <c r="F4" s="122" t="s">
        <v>152</v>
      </c>
      <c r="G4" s="124" t="s">
        <v>150</v>
      </c>
      <c r="H4" s="124" t="s">
        <v>154</v>
      </c>
      <c r="I4" s="125" t="s">
        <v>156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182</v>
      </c>
      <c r="Q4" s="218" t="s">
        <v>43</v>
      </c>
      <c r="R4" s="218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190</v>
      </c>
      <c r="AN4" s="13" t="s">
        <v>191</v>
      </c>
      <c r="AO4" t="s">
        <v>192</v>
      </c>
      <c r="AP4" t="s">
        <v>37</v>
      </c>
      <c r="AQ4" t="s">
        <v>31</v>
      </c>
      <c r="AR4" t="s">
        <v>0</v>
      </c>
      <c r="AS4" t="s">
        <v>9</v>
      </c>
      <c r="AT4" t="s">
        <v>144</v>
      </c>
      <c r="AU4" t="s">
        <v>30</v>
      </c>
      <c r="AV4" t="s">
        <v>145</v>
      </c>
      <c r="AW4" t="s">
        <v>153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65</v>
      </c>
      <c r="BF4" t="s">
        <v>0</v>
      </c>
      <c r="BG4" t="s">
        <v>172</v>
      </c>
      <c r="BH4" t="s">
        <v>74</v>
      </c>
      <c r="BI4" t="s">
        <v>168</v>
      </c>
      <c r="BJ4" t="s">
        <v>169</v>
      </c>
      <c r="BK4" t="s">
        <v>173</v>
      </c>
      <c r="BL4" t="s">
        <v>174</v>
      </c>
      <c r="BM4" t="s">
        <v>170</v>
      </c>
      <c r="BN4" t="s">
        <v>65</v>
      </c>
      <c r="BO4" t="s">
        <v>171</v>
      </c>
      <c r="BP4" t="s">
        <v>175</v>
      </c>
    </row>
    <row r="5" spans="1:68" ht="16.5" x14ac:dyDescent="0.25">
      <c r="A5" s="126" t="str">
        <f>BF5</f>
        <v>성원운수</v>
      </c>
      <c r="B5" s="127">
        <f>IF(BH5="NULL", E5, BH5)</f>
        <v>2</v>
      </c>
      <c r="C5" s="128" t="str">
        <f>BN5</f>
        <v>F</v>
      </c>
      <c r="D5" s="129">
        <f>BM5</f>
        <v>0.73805249332540701</v>
      </c>
      <c r="E5" s="130">
        <f>U5</f>
        <v>2</v>
      </c>
      <c r="F5" s="131" t="str">
        <f>BG5</f>
        <v>537</v>
      </c>
      <c r="G5" s="132" t="str">
        <f>BK5</f>
        <v>71바6613</v>
      </c>
      <c r="H5" s="133">
        <f>BJ5</f>
        <v>5</v>
      </c>
      <c r="I5" s="134">
        <f>W5</f>
        <v>1399.546</v>
      </c>
      <c r="J5" s="135">
        <f>AB5/AA5</f>
        <v>4.1340363958058381E-2</v>
      </c>
      <c r="K5" s="135">
        <f>AC5/AA5</f>
        <v>0.33662256228075782</v>
      </c>
      <c r="L5" s="135">
        <f>AD5/I5</f>
        <v>0.13075668824032935</v>
      </c>
      <c r="M5" s="136">
        <f>Z5</f>
        <v>13.739000000000001</v>
      </c>
      <c r="N5" s="137">
        <f>AE5*100/W5</f>
        <v>0</v>
      </c>
      <c r="O5" s="137">
        <f>AF5*100/W5</f>
        <v>2.2864557506505681</v>
      </c>
      <c r="P5" s="219">
        <f>AK5</f>
        <v>7</v>
      </c>
      <c r="Q5" s="220">
        <f>AE5</f>
        <v>0</v>
      </c>
      <c r="R5" s="220">
        <f>AF5</f>
        <v>32</v>
      </c>
      <c r="T5">
        <v>519</v>
      </c>
      <c r="U5">
        <v>2</v>
      </c>
      <c r="V5" t="s">
        <v>524</v>
      </c>
      <c r="W5">
        <v>1399.546</v>
      </c>
      <c r="X5">
        <v>755.73900000000003</v>
      </c>
      <c r="Y5">
        <v>1.8520000000000001</v>
      </c>
      <c r="Z5">
        <v>13.739000000000001</v>
      </c>
      <c r="AA5">
        <v>101.72941400000001</v>
      </c>
      <c r="AB5">
        <v>4.2055309999999997</v>
      </c>
      <c r="AC5">
        <v>34.244416000000001</v>
      </c>
      <c r="AD5" s="1">
        <v>183</v>
      </c>
      <c r="AE5">
        <v>0</v>
      </c>
      <c r="AF5">
        <v>32</v>
      </c>
      <c r="AG5">
        <v>67</v>
      </c>
      <c r="AH5">
        <v>13.757535000000001</v>
      </c>
      <c r="AI5">
        <v>82.8</v>
      </c>
      <c r="AJ5">
        <v>0</v>
      </c>
      <c r="AK5">
        <v>7</v>
      </c>
      <c r="AL5">
        <v>1184</v>
      </c>
      <c r="AM5" t="s">
        <v>525</v>
      </c>
      <c r="AN5" t="s">
        <v>526</v>
      </c>
      <c r="AO5">
        <v>355.78699999999998</v>
      </c>
      <c r="AR5" t="s">
        <v>117</v>
      </c>
      <c r="AS5" t="s">
        <v>120</v>
      </c>
      <c r="AT5" t="s">
        <v>241</v>
      </c>
      <c r="AU5" t="s">
        <v>524</v>
      </c>
      <c r="AV5" t="s">
        <v>239</v>
      </c>
      <c r="AW5">
        <v>5</v>
      </c>
      <c r="BB5">
        <v>0.73805249332540701</v>
      </c>
      <c r="BC5" t="s">
        <v>70</v>
      </c>
      <c r="BF5" t="s">
        <v>117</v>
      </c>
      <c r="BG5" t="s">
        <v>120</v>
      </c>
      <c r="BH5" t="s">
        <v>524</v>
      </c>
      <c r="BI5">
        <v>2</v>
      </c>
      <c r="BJ5">
        <v>5</v>
      </c>
      <c r="BK5" t="s">
        <v>241</v>
      </c>
      <c r="BL5" t="s">
        <v>436</v>
      </c>
      <c r="BM5">
        <v>0.73805249332540701</v>
      </c>
      <c r="BN5" t="s">
        <v>70</v>
      </c>
      <c r="BO5" t="s">
        <v>189</v>
      </c>
      <c r="BP5">
        <v>1358.942</v>
      </c>
    </row>
    <row r="6" spans="1:68" ht="16.5" x14ac:dyDescent="0.25">
      <c r="A6" s="109" t="str">
        <f t="shared" ref="A6:A7" si="0">BF6</f>
        <v>성원운수</v>
      </c>
      <c r="B6" s="110">
        <f t="shared" ref="B6:B69" si="1">IF(BH6="NULL", E6, BH6)</f>
        <v>1765</v>
      </c>
      <c r="C6" s="111" t="str">
        <f t="shared" ref="C6:C7" si="2">BN6</f>
        <v>F</v>
      </c>
      <c r="D6" s="112">
        <f t="shared" ref="D6:D7" si="3">BM6</f>
        <v>0.72883386952125817</v>
      </c>
      <c r="E6" s="113">
        <f t="shared" ref="E6:E7" si="4">U6</f>
        <v>1765</v>
      </c>
      <c r="F6" s="114" t="str">
        <f t="shared" ref="F6:F7" si="5">BG6</f>
        <v>535</v>
      </c>
      <c r="G6" s="115" t="str">
        <f t="shared" ref="G6:G7" si="6">BK6</f>
        <v>71바6959</v>
      </c>
      <c r="H6" s="116">
        <f t="shared" ref="H6:H7" si="7">BJ6</f>
        <v>9</v>
      </c>
      <c r="I6" s="117">
        <f t="shared" ref="I6:I69" si="8">W6</f>
        <v>1311.1310000000001</v>
      </c>
      <c r="J6" s="118">
        <f t="shared" ref="J6:J7" si="9">AB6/AA6</f>
        <v>3.4538441860136597E-2</v>
      </c>
      <c r="K6" s="118">
        <f t="shared" ref="K6:K7" si="10">AC6/AA6</f>
        <v>0.35347490152272054</v>
      </c>
      <c r="L6" s="118">
        <f t="shared" ref="L6:L7" si="11">AD6/I6</f>
        <v>0.16016706187253599</v>
      </c>
      <c r="M6" s="119">
        <f t="shared" ref="M6:M7" si="12">Z6</f>
        <v>11.782999999999999</v>
      </c>
      <c r="N6" s="120">
        <f t="shared" ref="N6:N7" si="13">AE6*100/W6</f>
        <v>0</v>
      </c>
      <c r="O6" s="120">
        <f t="shared" ref="O6:O7" si="14">AF6*100/W6</f>
        <v>4.0423115615449561</v>
      </c>
      <c r="P6" s="221">
        <f t="shared" ref="P6:P7" si="15">AK6</f>
        <v>23</v>
      </c>
      <c r="Q6" s="222">
        <f t="shared" ref="Q6:Q7" si="16">AE6</f>
        <v>0</v>
      </c>
      <c r="R6" s="222">
        <f t="shared" ref="R6:R7" si="17">AF6</f>
        <v>53</v>
      </c>
      <c r="T6">
        <v>519</v>
      </c>
      <c r="U6">
        <v>1765</v>
      </c>
      <c r="V6" t="s">
        <v>524</v>
      </c>
      <c r="W6">
        <v>1311.1310000000001</v>
      </c>
      <c r="X6">
        <v>610.66899999999998</v>
      </c>
      <c r="Y6">
        <v>2.1469999999999998</v>
      </c>
      <c r="Z6">
        <v>11.782999999999999</v>
      </c>
      <c r="AA6">
        <v>103.636088</v>
      </c>
      <c r="AB6">
        <v>3.5794290000000002</v>
      </c>
      <c r="AC6">
        <v>36.632756000000001</v>
      </c>
      <c r="AD6" s="1">
        <v>210</v>
      </c>
      <c r="AE6">
        <v>0</v>
      </c>
      <c r="AF6">
        <v>53</v>
      </c>
      <c r="AG6">
        <v>68</v>
      </c>
      <c r="AH6">
        <v>12.651297</v>
      </c>
      <c r="AI6">
        <v>7.9</v>
      </c>
      <c r="AJ6">
        <v>0</v>
      </c>
      <c r="AK6">
        <v>23</v>
      </c>
      <c r="AL6">
        <v>5645</v>
      </c>
      <c r="AM6" t="s">
        <v>527</v>
      </c>
      <c r="AN6" t="s">
        <v>528</v>
      </c>
      <c r="AO6">
        <v>244.869</v>
      </c>
      <c r="AR6" t="s">
        <v>117</v>
      </c>
      <c r="AS6" t="s">
        <v>118</v>
      </c>
      <c r="AT6" t="s">
        <v>206</v>
      </c>
      <c r="AU6" t="s">
        <v>524</v>
      </c>
      <c r="AV6" t="s">
        <v>48</v>
      </c>
      <c r="AW6">
        <v>9</v>
      </c>
      <c r="BB6">
        <v>0.72883386952125817</v>
      </c>
      <c r="BC6" t="s">
        <v>70</v>
      </c>
      <c r="BF6" t="s">
        <v>117</v>
      </c>
      <c r="BG6" t="s">
        <v>118</v>
      </c>
      <c r="BH6" t="s">
        <v>524</v>
      </c>
      <c r="BI6">
        <v>1765</v>
      </c>
      <c r="BJ6">
        <v>9</v>
      </c>
      <c r="BK6" t="s">
        <v>206</v>
      </c>
      <c r="BL6" t="s">
        <v>208</v>
      </c>
      <c r="BM6">
        <v>0.72883386952125817</v>
      </c>
      <c r="BN6" t="s">
        <v>70</v>
      </c>
      <c r="BO6" t="s">
        <v>189</v>
      </c>
      <c r="BP6">
        <v>1282.481</v>
      </c>
    </row>
    <row r="7" spans="1:68" ht="16.5" x14ac:dyDescent="0.25">
      <c r="A7" s="126" t="str">
        <f t="shared" si="0"/>
        <v>성원운수</v>
      </c>
      <c r="B7" s="127">
        <f t="shared" si="1"/>
        <v>2400</v>
      </c>
      <c r="C7" s="128" t="str">
        <f t="shared" si="2"/>
        <v>F</v>
      </c>
      <c r="D7" s="129">
        <f t="shared" si="3"/>
        <v>0.70874465479369531</v>
      </c>
      <c r="E7" s="130">
        <f t="shared" si="4"/>
        <v>2400</v>
      </c>
      <c r="F7" s="131" t="str">
        <f t="shared" si="5"/>
        <v>538</v>
      </c>
      <c r="G7" s="132" t="str">
        <f t="shared" si="6"/>
        <v>71바6309</v>
      </c>
      <c r="H7" s="133">
        <f t="shared" si="7"/>
        <v>4</v>
      </c>
      <c r="I7" s="134">
        <f t="shared" si="8"/>
        <v>818.54100000000005</v>
      </c>
      <c r="J7" s="135">
        <f t="shared" si="9"/>
        <v>1.9828355031376321E-2</v>
      </c>
      <c r="K7" s="135">
        <f t="shared" si="10"/>
        <v>0.4496420258110857</v>
      </c>
      <c r="L7" s="135">
        <f t="shared" si="11"/>
        <v>0.21135166106523678</v>
      </c>
      <c r="M7" s="136">
        <f t="shared" si="12"/>
        <v>16.722999999999999</v>
      </c>
      <c r="N7" s="137">
        <f t="shared" si="13"/>
        <v>0.12216859021111953</v>
      </c>
      <c r="O7" s="137">
        <f t="shared" si="14"/>
        <v>6.8414410518226942</v>
      </c>
      <c r="P7" s="219">
        <f t="shared" si="15"/>
        <v>64</v>
      </c>
      <c r="Q7" s="220">
        <f t="shared" si="16"/>
        <v>1</v>
      </c>
      <c r="R7" s="220">
        <f t="shared" si="17"/>
        <v>56</v>
      </c>
      <c r="T7">
        <v>519</v>
      </c>
      <c r="U7">
        <v>2400</v>
      </c>
      <c r="V7" t="s">
        <v>524</v>
      </c>
      <c r="W7">
        <v>818.54100000000005</v>
      </c>
      <c r="X7">
        <v>466.01799999999997</v>
      </c>
      <c r="Y7">
        <v>1.756</v>
      </c>
      <c r="Z7">
        <v>16.722999999999999</v>
      </c>
      <c r="AA7">
        <v>73.126641000000006</v>
      </c>
      <c r="AB7">
        <v>1.449981</v>
      </c>
      <c r="AC7">
        <v>32.880811000000001</v>
      </c>
      <c r="AD7" s="1">
        <v>173</v>
      </c>
      <c r="AE7">
        <v>1</v>
      </c>
      <c r="AF7">
        <v>56</v>
      </c>
      <c r="AG7">
        <v>72</v>
      </c>
      <c r="AH7">
        <v>11.193471000000001</v>
      </c>
      <c r="AI7">
        <v>55.7</v>
      </c>
      <c r="AJ7">
        <v>0</v>
      </c>
      <c r="AK7">
        <v>64</v>
      </c>
      <c r="AL7">
        <v>17486</v>
      </c>
      <c r="AM7" t="s">
        <v>529</v>
      </c>
      <c r="AN7" t="s">
        <v>530</v>
      </c>
      <c r="AO7">
        <v>335.07299999999998</v>
      </c>
      <c r="AR7" t="s">
        <v>117</v>
      </c>
      <c r="AS7" t="s">
        <v>121</v>
      </c>
      <c r="AT7" t="s">
        <v>249</v>
      </c>
      <c r="AU7" t="s">
        <v>524</v>
      </c>
      <c r="AV7" t="s">
        <v>48</v>
      </c>
      <c r="AW7">
        <v>4</v>
      </c>
      <c r="BB7">
        <v>0.70874465479369531</v>
      </c>
      <c r="BC7" t="s">
        <v>70</v>
      </c>
      <c r="BF7" t="s">
        <v>117</v>
      </c>
      <c r="BG7" t="s">
        <v>121</v>
      </c>
      <c r="BH7" t="s">
        <v>524</v>
      </c>
      <c r="BI7">
        <v>2400</v>
      </c>
      <c r="BJ7">
        <v>4</v>
      </c>
      <c r="BK7" t="s">
        <v>249</v>
      </c>
      <c r="BL7" t="s">
        <v>245</v>
      </c>
      <c r="BM7">
        <v>0.70874465479369531</v>
      </c>
      <c r="BN7" t="s">
        <v>70</v>
      </c>
      <c r="BO7" t="s">
        <v>189</v>
      </c>
      <c r="BP7">
        <v>787.89599999999996</v>
      </c>
    </row>
    <row r="8" spans="1:68" ht="16.5" x14ac:dyDescent="0.25">
      <c r="A8" s="109" t="str">
        <f t="shared" ref="A8:A71" si="18">BF8</f>
        <v>성원운수</v>
      </c>
      <c r="B8" s="110">
        <f t="shared" si="1"/>
        <v>2590</v>
      </c>
      <c r="C8" s="111" t="str">
        <f t="shared" ref="C8:C71" si="19">BN8</f>
        <v>D</v>
      </c>
      <c r="D8" s="112">
        <f t="shared" ref="D8:D71" si="20">BM8</f>
        <v>0.82244608463079971</v>
      </c>
      <c r="E8" s="113">
        <f t="shared" ref="E8:E71" si="21">U8</f>
        <v>2590</v>
      </c>
      <c r="F8" s="114" t="str">
        <f t="shared" ref="F8:F71" si="22">BG8</f>
        <v>538</v>
      </c>
      <c r="G8" s="115" t="str">
        <f t="shared" ref="G8:G71" si="23">BK8</f>
        <v>71바6307</v>
      </c>
      <c r="H8" s="116">
        <f t="shared" ref="H8:H71" si="24">BJ8</f>
        <v>6</v>
      </c>
      <c r="I8" s="117">
        <f t="shared" si="8"/>
        <v>1046.27</v>
      </c>
      <c r="J8" s="118">
        <f t="shared" ref="J8:J71" si="25">AB8/AA8</f>
        <v>3.1498603891224657E-2</v>
      </c>
      <c r="K8" s="118">
        <f t="shared" ref="K8:K71" si="26">AC8/AA8</f>
        <v>0.40082870730342229</v>
      </c>
      <c r="L8" s="118">
        <f t="shared" ref="L8:L71" si="27">AD8/I8</f>
        <v>0.23607672971603888</v>
      </c>
      <c r="M8" s="119">
        <f t="shared" ref="M8:M71" si="28">Z8</f>
        <v>13.122</v>
      </c>
      <c r="N8" s="120">
        <f t="shared" ref="N8:N71" si="29">AE8*100/W8</f>
        <v>14.336643505022604</v>
      </c>
      <c r="O8" s="120">
        <f t="shared" ref="O8:O71" si="30">AF8*100/W8</f>
        <v>5.3523469085417723</v>
      </c>
      <c r="P8" s="221">
        <f t="shared" ref="P8:P71" si="31">AK8</f>
        <v>38</v>
      </c>
      <c r="Q8" s="222">
        <f t="shared" ref="Q8:Q71" si="32">AE8</f>
        <v>150</v>
      </c>
      <c r="R8" s="222">
        <f t="shared" ref="R8:R71" si="33">AF8</f>
        <v>56</v>
      </c>
      <c r="T8">
        <v>519</v>
      </c>
      <c r="U8">
        <v>2590</v>
      </c>
      <c r="V8" t="s">
        <v>524</v>
      </c>
      <c r="W8">
        <v>1046.27</v>
      </c>
      <c r="X8">
        <v>511.25099999999998</v>
      </c>
      <c r="Y8">
        <v>2.0459999999999998</v>
      </c>
      <c r="Z8">
        <v>13.122</v>
      </c>
      <c r="AA8">
        <v>94.429963000000001</v>
      </c>
      <c r="AB8">
        <v>2.9744120000000001</v>
      </c>
      <c r="AC8">
        <v>37.850239999999999</v>
      </c>
      <c r="AD8" s="1">
        <v>247</v>
      </c>
      <c r="AE8">
        <v>150</v>
      </c>
      <c r="AF8">
        <v>56</v>
      </c>
      <c r="AG8">
        <v>67</v>
      </c>
      <c r="AH8">
        <v>11.079851</v>
      </c>
      <c r="AI8">
        <v>39.5</v>
      </c>
      <c r="AJ8">
        <v>0</v>
      </c>
      <c r="AK8">
        <v>38</v>
      </c>
      <c r="AL8">
        <v>4692</v>
      </c>
      <c r="AM8" t="s">
        <v>531</v>
      </c>
      <c r="AN8" t="s">
        <v>532</v>
      </c>
      <c r="AO8">
        <v>421.51799999999997</v>
      </c>
      <c r="AR8" t="s">
        <v>117</v>
      </c>
      <c r="AS8" t="s">
        <v>121</v>
      </c>
      <c r="AT8" t="s">
        <v>248</v>
      </c>
      <c r="AU8" t="s">
        <v>524</v>
      </c>
      <c r="AV8" t="s">
        <v>48</v>
      </c>
      <c r="AW8">
        <v>6</v>
      </c>
      <c r="BB8">
        <v>0.82244608463079971</v>
      </c>
      <c r="BC8" t="s">
        <v>67</v>
      </c>
      <c r="BF8" t="s">
        <v>117</v>
      </c>
      <c r="BG8" t="s">
        <v>121</v>
      </c>
      <c r="BH8" t="s">
        <v>524</v>
      </c>
      <c r="BI8">
        <v>2590</v>
      </c>
      <c r="BJ8">
        <v>6</v>
      </c>
      <c r="BK8" t="s">
        <v>248</v>
      </c>
      <c r="BL8" t="s">
        <v>247</v>
      </c>
      <c r="BM8">
        <v>0.82244608463079971</v>
      </c>
      <c r="BN8" t="s">
        <v>67</v>
      </c>
      <c r="BO8" t="s">
        <v>180</v>
      </c>
      <c r="BP8">
        <v>1046.2699999999998</v>
      </c>
    </row>
    <row r="9" spans="1:68" ht="16.5" x14ac:dyDescent="0.25">
      <c r="A9" s="126" t="str">
        <f t="shared" si="18"/>
        <v>성원운수</v>
      </c>
      <c r="B9" s="127">
        <f t="shared" si="1"/>
        <v>2900</v>
      </c>
      <c r="C9" s="128" t="str">
        <f t="shared" si="19"/>
        <v>F</v>
      </c>
      <c r="D9" s="129">
        <f t="shared" si="20"/>
        <v>0.70045214567699754</v>
      </c>
      <c r="E9" s="130">
        <f t="shared" si="21"/>
        <v>2900</v>
      </c>
      <c r="F9" s="131" t="str">
        <f t="shared" si="22"/>
        <v>537</v>
      </c>
      <c r="G9" s="132" t="str">
        <f t="shared" si="23"/>
        <v>71바6612</v>
      </c>
      <c r="H9" s="133">
        <f t="shared" si="24"/>
        <v>2</v>
      </c>
      <c r="I9" s="134">
        <f t="shared" si="8"/>
        <v>1957.08</v>
      </c>
      <c r="J9" s="135">
        <f t="shared" si="25"/>
        <v>1.5943460591149938E-2</v>
      </c>
      <c r="K9" s="135">
        <f t="shared" si="26"/>
        <v>0.37687418390445321</v>
      </c>
      <c r="L9" s="135">
        <f t="shared" si="27"/>
        <v>0.23708790647290862</v>
      </c>
      <c r="M9" s="136">
        <f t="shared" si="28"/>
        <v>14.526999999999999</v>
      </c>
      <c r="N9" s="137">
        <f t="shared" si="29"/>
        <v>0</v>
      </c>
      <c r="O9" s="137">
        <f t="shared" si="30"/>
        <v>14.05154618104523</v>
      </c>
      <c r="P9" s="219">
        <f t="shared" si="31"/>
        <v>28</v>
      </c>
      <c r="Q9" s="220">
        <f t="shared" si="32"/>
        <v>0</v>
      </c>
      <c r="R9" s="220">
        <f t="shared" si="33"/>
        <v>275</v>
      </c>
      <c r="T9">
        <v>519</v>
      </c>
      <c r="U9">
        <v>2900</v>
      </c>
      <c r="V9" t="s">
        <v>524</v>
      </c>
      <c r="W9">
        <v>1957.08</v>
      </c>
      <c r="X9">
        <v>1077.586</v>
      </c>
      <c r="Y9">
        <v>1.8160000000000001</v>
      </c>
      <c r="Z9">
        <v>14.526999999999999</v>
      </c>
      <c r="AA9">
        <v>139.640512</v>
      </c>
      <c r="AB9">
        <v>2.226353</v>
      </c>
      <c r="AC9">
        <v>52.626904000000003</v>
      </c>
      <c r="AD9" s="1">
        <v>464</v>
      </c>
      <c r="AE9">
        <v>0</v>
      </c>
      <c r="AF9">
        <v>275</v>
      </c>
      <c r="AG9">
        <v>68</v>
      </c>
      <c r="AH9">
        <v>14.015129999999999</v>
      </c>
      <c r="AI9">
        <v>192</v>
      </c>
      <c r="AJ9">
        <v>0</v>
      </c>
      <c r="AK9">
        <v>28</v>
      </c>
      <c r="AL9">
        <v>3538</v>
      </c>
      <c r="AM9" t="s">
        <v>533</v>
      </c>
      <c r="AN9" t="s">
        <v>534</v>
      </c>
      <c r="AO9">
        <v>1832.874</v>
      </c>
      <c r="AR9" t="s">
        <v>117</v>
      </c>
      <c r="AS9" t="s">
        <v>120</v>
      </c>
      <c r="AT9" t="s">
        <v>436</v>
      </c>
      <c r="AU9" t="s">
        <v>524</v>
      </c>
      <c r="AV9" t="s">
        <v>48</v>
      </c>
      <c r="AW9">
        <v>2</v>
      </c>
      <c r="BB9">
        <v>0.70045214567699754</v>
      </c>
      <c r="BC9" t="s">
        <v>70</v>
      </c>
      <c r="BF9" t="s">
        <v>117</v>
      </c>
      <c r="BG9" t="s">
        <v>120</v>
      </c>
      <c r="BH9" t="s">
        <v>524</v>
      </c>
      <c r="BI9">
        <v>2900</v>
      </c>
      <c r="BJ9">
        <v>2</v>
      </c>
      <c r="BK9" t="s">
        <v>436</v>
      </c>
      <c r="BL9" t="s">
        <v>241</v>
      </c>
      <c r="BM9">
        <v>0.70045214567699754</v>
      </c>
      <c r="BN9" t="s">
        <v>70</v>
      </c>
      <c r="BO9" t="s">
        <v>189</v>
      </c>
      <c r="BP9">
        <v>1957.08</v>
      </c>
    </row>
    <row r="10" spans="1:68" ht="16.5" x14ac:dyDescent="0.25">
      <c r="A10" s="109" t="str">
        <f t="shared" si="18"/>
        <v>성원운수</v>
      </c>
      <c r="B10" s="110">
        <f t="shared" si="1"/>
        <v>4458</v>
      </c>
      <c r="C10" s="111" t="str">
        <f t="shared" si="19"/>
        <v>F</v>
      </c>
      <c r="D10" s="112">
        <f t="shared" si="20"/>
        <v>0.77808600469795886</v>
      </c>
      <c r="E10" s="113">
        <f t="shared" si="21"/>
        <v>4458</v>
      </c>
      <c r="F10" s="114" t="str">
        <f t="shared" si="22"/>
        <v>537</v>
      </c>
      <c r="G10" s="115" t="str">
        <f t="shared" si="23"/>
        <v>71바6612</v>
      </c>
      <c r="H10" s="116">
        <f t="shared" si="24"/>
        <v>4</v>
      </c>
      <c r="I10" s="117">
        <f t="shared" si="8"/>
        <v>1301.318</v>
      </c>
      <c r="J10" s="118">
        <f t="shared" si="25"/>
        <v>1.7289460959827377E-2</v>
      </c>
      <c r="K10" s="118">
        <f t="shared" si="26"/>
        <v>0.3564316350659909</v>
      </c>
      <c r="L10" s="118">
        <f t="shared" si="27"/>
        <v>0.12986833348958518</v>
      </c>
      <c r="M10" s="119">
        <f t="shared" si="28"/>
        <v>13.339</v>
      </c>
      <c r="N10" s="120">
        <f t="shared" si="29"/>
        <v>0</v>
      </c>
      <c r="O10" s="120">
        <f t="shared" si="30"/>
        <v>13.678439858666367</v>
      </c>
      <c r="P10" s="221">
        <f t="shared" si="31"/>
        <v>3</v>
      </c>
      <c r="Q10" s="222">
        <f t="shared" si="32"/>
        <v>0</v>
      </c>
      <c r="R10" s="222">
        <f t="shared" si="33"/>
        <v>178</v>
      </c>
      <c r="T10">
        <v>519</v>
      </c>
      <c r="U10">
        <v>4458</v>
      </c>
      <c r="V10" t="s">
        <v>524</v>
      </c>
      <c r="W10">
        <v>1301.318</v>
      </c>
      <c r="X10">
        <v>659.75800000000004</v>
      </c>
      <c r="Y10">
        <v>1.972</v>
      </c>
      <c r="Z10">
        <v>13.339</v>
      </c>
      <c r="AA10">
        <v>91.688862</v>
      </c>
      <c r="AB10">
        <v>1.585251</v>
      </c>
      <c r="AC10">
        <v>32.680810999999999</v>
      </c>
      <c r="AD10" s="1">
        <v>169</v>
      </c>
      <c r="AE10">
        <v>0</v>
      </c>
      <c r="AF10">
        <v>178</v>
      </c>
      <c r="AG10">
        <v>65</v>
      </c>
      <c r="AH10">
        <v>14.192759000000001</v>
      </c>
      <c r="AI10">
        <v>34</v>
      </c>
      <c r="AJ10">
        <v>0</v>
      </c>
      <c r="AK10">
        <v>3</v>
      </c>
      <c r="AL10">
        <v>954</v>
      </c>
      <c r="AM10" t="s">
        <v>535</v>
      </c>
      <c r="AN10" t="s">
        <v>536</v>
      </c>
      <c r="AO10">
        <v>573.15499999999997</v>
      </c>
      <c r="AR10" t="s">
        <v>117</v>
      </c>
      <c r="AS10" t="s">
        <v>120</v>
      </c>
      <c r="AT10" t="s">
        <v>436</v>
      </c>
      <c r="AU10" t="s">
        <v>524</v>
      </c>
      <c r="AV10" t="s">
        <v>48</v>
      </c>
      <c r="AW10">
        <v>4</v>
      </c>
      <c r="BB10">
        <v>0.77808600469795886</v>
      </c>
      <c r="BC10" t="s">
        <v>70</v>
      </c>
      <c r="BF10" t="s">
        <v>117</v>
      </c>
      <c r="BG10" t="s">
        <v>120</v>
      </c>
      <c r="BH10" t="s">
        <v>524</v>
      </c>
      <c r="BI10">
        <v>4458</v>
      </c>
      <c r="BJ10">
        <v>4</v>
      </c>
      <c r="BK10" t="s">
        <v>436</v>
      </c>
      <c r="BL10" t="s">
        <v>241</v>
      </c>
      <c r="BM10">
        <v>0.77808600469795886</v>
      </c>
      <c r="BN10" t="s">
        <v>70</v>
      </c>
      <c r="BO10" t="s">
        <v>189</v>
      </c>
      <c r="BP10">
        <v>1301.318</v>
      </c>
    </row>
    <row r="11" spans="1:68" ht="16.5" x14ac:dyDescent="0.25">
      <c r="A11" s="126" t="str">
        <f t="shared" si="18"/>
        <v>성원운수</v>
      </c>
      <c r="B11" s="127">
        <f t="shared" si="1"/>
        <v>4729</v>
      </c>
      <c r="C11" s="128" t="str">
        <f t="shared" si="19"/>
        <v>D</v>
      </c>
      <c r="D11" s="129">
        <f t="shared" si="20"/>
        <v>0.81882799020399366</v>
      </c>
      <c r="E11" s="130">
        <f t="shared" si="21"/>
        <v>4729</v>
      </c>
      <c r="F11" s="131" t="str">
        <f t="shared" si="22"/>
        <v>536</v>
      </c>
      <c r="G11" s="132" t="str">
        <f t="shared" si="23"/>
        <v>71바5566</v>
      </c>
      <c r="H11" s="133">
        <f t="shared" si="24"/>
        <v>9</v>
      </c>
      <c r="I11" s="134">
        <f t="shared" si="8"/>
        <v>1580.2249999999999</v>
      </c>
      <c r="J11" s="135">
        <f t="shared" si="25"/>
        <v>1.5376268361697951E-2</v>
      </c>
      <c r="K11" s="135">
        <f t="shared" si="26"/>
        <v>0.39604829581196666</v>
      </c>
      <c r="L11" s="135">
        <f t="shared" si="27"/>
        <v>0.21326076982708159</v>
      </c>
      <c r="M11" s="136">
        <f t="shared" si="28"/>
        <v>9.0749999999999993</v>
      </c>
      <c r="N11" s="137">
        <f t="shared" si="29"/>
        <v>0</v>
      </c>
      <c r="O11" s="137">
        <f t="shared" si="30"/>
        <v>3.5437991425271718</v>
      </c>
      <c r="P11" s="219">
        <f t="shared" si="31"/>
        <v>6</v>
      </c>
      <c r="Q11" s="220">
        <f t="shared" si="32"/>
        <v>0</v>
      </c>
      <c r="R11" s="220">
        <f t="shared" si="33"/>
        <v>56</v>
      </c>
      <c r="T11">
        <v>519</v>
      </c>
      <c r="U11">
        <v>4729</v>
      </c>
      <c r="V11" t="s">
        <v>524</v>
      </c>
      <c r="W11">
        <v>1580.2249999999999</v>
      </c>
      <c r="X11">
        <v>706.11900000000003</v>
      </c>
      <c r="Y11">
        <v>2.238</v>
      </c>
      <c r="Z11">
        <v>9.0749999999999993</v>
      </c>
      <c r="AA11">
        <v>126.744406</v>
      </c>
      <c r="AB11">
        <v>1.9488559999999999</v>
      </c>
      <c r="AC11">
        <v>50.196905999999998</v>
      </c>
      <c r="AD11" s="1">
        <v>337</v>
      </c>
      <c r="AE11">
        <v>0</v>
      </c>
      <c r="AF11">
        <v>56</v>
      </c>
      <c r="AG11">
        <v>62</v>
      </c>
      <c r="AH11">
        <v>12.467808</v>
      </c>
      <c r="AI11">
        <v>0</v>
      </c>
      <c r="AJ11">
        <v>0</v>
      </c>
      <c r="AK11">
        <v>6</v>
      </c>
      <c r="AL11">
        <v>644</v>
      </c>
      <c r="AM11" t="s">
        <v>537</v>
      </c>
      <c r="AN11" t="s">
        <v>538</v>
      </c>
      <c r="AO11">
        <v>384.06400000000002</v>
      </c>
      <c r="AR11" t="s">
        <v>117</v>
      </c>
      <c r="AS11" t="s">
        <v>119</v>
      </c>
      <c r="AT11" t="s">
        <v>229</v>
      </c>
      <c r="AU11" t="s">
        <v>524</v>
      </c>
      <c r="AV11" t="s">
        <v>48</v>
      </c>
      <c r="AW11">
        <v>9</v>
      </c>
      <c r="BB11">
        <v>0.81882799020399366</v>
      </c>
      <c r="BC11" t="s">
        <v>67</v>
      </c>
      <c r="BF11" t="s">
        <v>117</v>
      </c>
      <c r="BG11" t="s">
        <v>119</v>
      </c>
      <c r="BH11" t="s">
        <v>524</v>
      </c>
      <c r="BI11">
        <v>4729</v>
      </c>
      <c r="BJ11">
        <v>9</v>
      </c>
      <c r="BK11" t="s">
        <v>229</v>
      </c>
      <c r="BL11" t="s">
        <v>221</v>
      </c>
      <c r="BM11">
        <v>0.81882799020399366</v>
      </c>
      <c r="BN11" t="s">
        <v>67</v>
      </c>
      <c r="BO11" t="s">
        <v>180</v>
      </c>
      <c r="BP11">
        <v>1580.2250000000001</v>
      </c>
    </row>
    <row r="12" spans="1:68" ht="16.5" x14ac:dyDescent="0.25">
      <c r="A12" s="109" t="str">
        <f t="shared" si="18"/>
        <v>성원운수</v>
      </c>
      <c r="B12" s="110">
        <f t="shared" si="1"/>
        <v>5207</v>
      </c>
      <c r="C12" s="111" t="str">
        <f t="shared" si="19"/>
        <v>F</v>
      </c>
      <c r="D12" s="112">
        <f t="shared" si="20"/>
        <v>0.77613185826161912</v>
      </c>
      <c r="E12" s="113">
        <f t="shared" si="21"/>
        <v>5207</v>
      </c>
      <c r="F12" s="114" t="str">
        <f t="shared" si="22"/>
        <v>538</v>
      </c>
      <c r="G12" s="115" t="str">
        <f t="shared" si="23"/>
        <v>71바6302</v>
      </c>
      <c r="H12" s="116">
        <f t="shared" si="24"/>
        <v>5</v>
      </c>
      <c r="I12" s="117">
        <f t="shared" si="8"/>
        <v>821.31600000000003</v>
      </c>
      <c r="J12" s="118">
        <f t="shared" si="25"/>
        <v>2.9899016931149477E-2</v>
      </c>
      <c r="K12" s="118">
        <f t="shared" si="26"/>
        <v>0.42465795552910607</v>
      </c>
      <c r="L12" s="118">
        <f t="shared" si="27"/>
        <v>5.96603499749183E-2</v>
      </c>
      <c r="M12" s="119">
        <f t="shared" si="28"/>
        <v>14.121</v>
      </c>
      <c r="N12" s="120">
        <f t="shared" si="29"/>
        <v>0</v>
      </c>
      <c r="O12" s="120">
        <f t="shared" si="30"/>
        <v>2.6786279580575565</v>
      </c>
      <c r="P12" s="221">
        <f t="shared" si="31"/>
        <v>31</v>
      </c>
      <c r="Q12" s="222">
        <f t="shared" si="32"/>
        <v>0</v>
      </c>
      <c r="R12" s="222">
        <f t="shared" si="33"/>
        <v>22</v>
      </c>
      <c r="T12">
        <v>519</v>
      </c>
      <c r="U12">
        <v>5207</v>
      </c>
      <c r="V12" t="s">
        <v>524</v>
      </c>
      <c r="W12">
        <v>821.31600000000003</v>
      </c>
      <c r="X12">
        <v>428.50900000000001</v>
      </c>
      <c r="Y12">
        <v>1.917</v>
      </c>
      <c r="Z12">
        <v>14.121</v>
      </c>
      <c r="AA12">
        <v>71.146084999999999</v>
      </c>
      <c r="AB12">
        <v>2.1271979999999999</v>
      </c>
      <c r="AC12">
        <v>30.212751000000001</v>
      </c>
      <c r="AD12" s="1">
        <v>49</v>
      </c>
      <c r="AE12">
        <v>0</v>
      </c>
      <c r="AF12">
        <v>22</v>
      </c>
      <c r="AG12">
        <v>65</v>
      </c>
      <c r="AH12">
        <v>11.544078000000001</v>
      </c>
      <c r="AI12">
        <v>23.7</v>
      </c>
      <c r="AJ12">
        <v>0</v>
      </c>
      <c r="AK12">
        <v>31</v>
      </c>
      <c r="AL12">
        <v>5916</v>
      </c>
      <c r="AM12" t="s">
        <v>539</v>
      </c>
      <c r="AN12" t="s">
        <v>540</v>
      </c>
      <c r="AO12">
        <v>205.315</v>
      </c>
      <c r="AR12" t="s">
        <v>117</v>
      </c>
      <c r="AS12" t="s">
        <v>121</v>
      </c>
      <c r="AT12" t="s">
        <v>245</v>
      </c>
      <c r="AU12" t="s">
        <v>524</v>
      </c>
      <c r="AV12" t="s">
        <v>48</v>
      </c>
      <c r="AW12">
        <v>5</v>
      </c>
      <c r="BB12">
        <v>0.77613185826161912</v>
      </c>
      <c r="BC12" t="s">
        <v>70</v>
      </c>
      <c r="BF12" t="s">
        <v>117</v>
      </c>
      <c r="BG12" t="s">
        <v>121</v>
      </c>
      <c r="BH12" t="s">
        <v>524</v>
      </c>
      <c r="BI12">
        <v>5207</v>
      </c>
      <c r="BJ12">
        <v>5</v>
      </c>
      <c r="BK12" t="s">
        <v>245</v>
      </c>
      <c r="BL12" t="s">
        <v>247</v>
      </c>
      <c r="BM12">
        <v>0.77613185826161912</v>
      </c>
      <c r="BN12" t="s">
        <v>70</v>
      </c>
      <c r="BO12" t="s">
        <v>189</v>
      </c>
      <c r="BP12">
        <v>821.31600000000003</v>
      </c>
    </row>
    <row r="13" spans="1:68" ht="16.5" x14ac:dyDescent="0.25">
      <c r="A13" s="126" t="str">
        <f t="shared" si="18"/>
        <v>성원운수</v>
      </c>
      <c r="B13" s="127">
        <f t="shared" si="1"/>
        <v>5657</v>
      </c>
      <c r="C13" s="128" t="str">
        <f t="shared" si="19"/>
        <v>C</v>
      </c>
      <c r="D13" s="129">
        <f t="shared" si="20"/>
        <v>0.86094345275533146</v>
      </c>
      <c r="E13" s="130">
        <f t="shared" si="21"/>
        <v>5657</v>
      </c>
      <c r="F13" s="131" t="str">
        <f t="shared" si="22"/>
        <v>535</v>
      </c>
      <c r="G13" s="132" t="str">
        <f t="shared" si="23"/>
        <v>71바6962</v>
      </c>
      <c r="H13" s="133">
        <f t="shared" si="24"/>
        <v>7</v>
      </c>
      <c r="I13" s="134">
        <f t="shared" si="8"/>
        <v>1620.607</v>
      </c>
      <c r="J13" s="135">
        <f t="shared" si="25"/>
        <v>1.6284452762263535E-2</v>
      </c>
      <c r="K13" s="135">
        <f t="shared" si="26"/>
        <v>0.34796987481610697</v>
      </c>
      <c r="L13" s="135">
        <f t="shared" si="27"/>
        <v>0.14685855361602165</v>
      </c>
      <c r="M13" s="136">
        <f t="shared" si="28"/>
        <v>10.305999999999999</v>
      </c>
      <c r="N13" s="137">
        <f t="shared" si="29"/>
        <v>0</v>
      </c>
      <c r="O13" s="137">
        <f t="shared" si="30"/>
        <v>2.8384426329147043</v>
      </c>
      <c r="P13" s="219">
        <f t="shared" si="31"/>
        <v>9</v>
      </c>
      <c r="Q13" s="220">
        <f t="shared" si="32"/>
        <v>0</v>
      </c>
      <c r="R13" s="220">
        <f t="shared" si="33"/>
        <v>46</v>
      </c>
      <c r="T13">
        <v>519</v>
      </c>
      <c r="U13">
        <v>5657</v>
      </c>
      <c r="V13" t="s">
        <v>524</v>
      </c>
      <c r="W13">
        <v>1620.607</v>
      </c>
      <c r="X13">
        <v>664.23199999999997</v>
      </c>
      <c r="Y13">
        <v>2.44</v>
      </c>
      <c r="Z13">
        <v>10.305999999999999</v>
      </c>
      <c r="AA13">
        <v>126.362183</v>
      </c>
      <c r="AB13">
        <v>2.0577390000000002</v>
      </c>
      <c r="AC13">
        <v>43.970233</v>
      </c>
      <c r="AD13" s="1">
        <v>238</v>
      </c>
      <c r="AE13">
        <v>0</v>
      </c>
      <c r="AF13">
        <v>46</v>
      </c>
      <c r="AG13">
        <v>62</v>
      </c>
      <c r="AH13">
        <v>12.825094</v>
      </c>
      <c r="AI13">
        <v>0</v>
      </c>
      <c r="AJ13">
        <v>0</v>
      </c>
      <c r="AK13">
        <v>9</v>
      </c>
      <c r="AL13">
        <v>723</v>
      </c>
      <c r="AM13" t="s">
        <v>541</v>
      </c>
      <c r="AN13" t="s">
        <v>542</v>
      </c>
      <c r="AO13">
        <v>460.13799999999998</v>
      </c>
      <c r="AR13" t="s">
        <v>117</v>
      </c>
      <c r="AS13" t="s">
        <v>118</v>
      </c>
      <c r="AT13" t="s">
        <v>209</v>
      </c>
      <c r="AU13" t="s">
        <v>524</v>
      </c>
      <c r="AV13" t="s">
        <v>48</v>
      </c>
      <c r="AW13">
        <v>7</v>
      </c>
      <c r="BB13">
        <v>0.86094345275533146</v>
      </c>
      <c r="BC13" t="s">
        <v>69</v>
      </c>
      <c r="BF13" t="s">
        <v>117</v>
      </c>
      <c r="BG13" t="s">
        <v>118</v>
      </c>
      <c r="BH13" t="s">
        <v>524</v>
      </c>
      <c r="BI13">
        <v>5657</v>
      </c>
      <c r="BJ13">
        <v>7</v>
      </c>
      <c r="BK13" t="s">
        <v>209</v>
      </c>
      <c r="BL13" t="s">
        <v>210</v>
      </c>
      <c r="BM13">
        <v>0.86094345275533146</v>
      </c>
      <c r="BN13" t="s">
        <v>69</v>
      </c>
      <c r="BO13" t="s">
        <v>179</v>
      </c>
      <c r="BP13">
        <v>1583.047</v>
      </c>
    </row>
    <row r="14" spans="1:68" ht="16.5" x14ac:dyDescent="0.25">
      <c r="A14" s="109" t="str">
        <f t="shared" si="18"/>
        <v>성원운수</v>
      </c>
      <c r="B14" s="110">
        <f t="shared" si="1"/>
        <v>6239</v>
      </c>
      <c r="C14" s="111" t="str">
        <f t="shared" si="19"/>
        <v>F</v>
      </c>
      <c r="D14" s="112">
        <f t="shared" si="20"/>
        <v>0.68692307692307686</v>
      </c>
      <c r="E14" s="113">
        <f t="shared" si="21"/>
        <v>6239</v>
      </c>
      <c r="F14" s="114" t="str">
        <f t="shared" si="22"/>
        <v>539</v>
      </c>
      <c r="G14" s="115" t="str">
        <f t="shared" si="23"/>
        <v>71바6615</v>
      </c>
      <c r="H14" s="116">
        <f t="shared" si="24"/>
        <v>5</v>
      </c>
      <c r="I14" s="117">
        <f t="shared" si="8"/>
        <v>1564.1410000000001</v>
      </c>
      <c r="J14" s="118">
        <f t="shared" si="25"/>
        <v>2.9587175600968688E-2</v>
      </c>
      <c r="K14" s="118">
        <f t="shared" si="26"/>
        <v>0.36050990506055119</v>
      </c>
      <c r="L14" s="118">
        <f t="shared" si="27"/>
        <v>0.20778177926414562</v>
      </c>
      <c r="M14" s="119">
        <f t="shared" si="28"/>
        <v>16.384</v>
      </c>
      <c r="N14" s="120">
        <f t="shared" si="29"/>
        <v>0.57539569642378785</v>
      </c>
      <c r="O14" s="120">
        <f t="shared" si="30"/>
        <v>0.3835971309491919</v>
      </c>
      <c r="P14" s="221">
        <f t="shared" si="31"/>
        <v>25</v>
      </c>
      <c r="Q14" s="222">
        <f t="shared" si="32"/>
        <v>9</v>
      </c>
      <c r="R14" s="222">
        <f t="shared" si="33"/>
        <v>6</v>
      </c>
      <c r="T14">
        <v>519</v>
      </c>
      <c r="U14">
        <v>6239</v>
      </c>
      <c r="V14" t="s">
        <v>524</v>
      </c>
      <c r="W14">
        <v>1564.1410000000001</v>
      </c>
      <c r="X14">
        <v>645.10199999999998</v>
      </c>
      <c r="Y14">
        <v>2.4249999999999998</v>
      </c>
      <c r="Z14">
        <v>16.384</v>
      </c>
      <c r="AA14">
        <v>141.415188</v>
      </c>
      <c r="AB14">
        <v>4.1840760000000001</v>
      </c>
      <c r="AC14">
        <v>50.981575999999997</v>
      </c>
      <c r="AD14" s="1">
        <v>325</v>
      </c>
      <c r="AE14">
        <v>9</v>
      </c>
      <c r="AF14">
        <v>6</v>
      </c>
      <c r="AG14">
        <v>55</v>
      </c>
      <c r="AH14">
        <v>11.060629</v>
      </c>
      <c r="AI14">
        <v>0</v>
      </c>
      <c r="AJ14">
        <v>0</v>
      </c>
      <c r="AK14">
        <v>25</v>
      </c>
      <c r="AL14">
        <v>22340</v>
      </c>
      <c r="AM14" t="s">
        <v>543</v>
      </c>
      <c r="AN14" t="s">
        <v>544</v>
      </c>
      <c r="AO14">
        <v>458.88099999999997</v>
      </c>
      <c r="AR14" t="s">
        <v>117</v>
      </c>
      <c r="AS14" t="s">
        <v>122</v>
      </c>
      <c r="AT14" t="s">
        <v>252</v>
      </c>
      <c r="AU14" t="s">
        <v>524</v>
      </c>
      <c r="AV14" t="s">
        <v>195</v>
      </c>
      <c r="AW14">
        <v>5</v>
      </c>
      <c r="BB14">
        <v>0.68692307692307686</v>
      </c>
      <c r="BC14" t="s">
        <v>70</v>
      </c>
      <c r="BF14" t="s">
        <v>117</v>
      </c>
      <c r="BG14" t="s">
        <v>122</v>
      </c>
      <c r="BH14" t="s">
        <v>524</v>
      </c>
      <c r="BI14">
        <v>6239</v>
      </c>
      <c r="BJ14">
        <v>5</v>
      </c>
      <c r="BK14" t="s">
        <v>252</v>
      </c>
      <c r="BL14" t="s">
        <v>250</v>
      </c>
      <c r="BM14">
        <v>0.68692307692307686</v>
      </c>
      <c r="BN14" t="s">
        <v>70</v>
      </c>
      <c r="BO14" t="s">
        <v>189</v>
      </c>
      <c r="BP14">
        <v>1564.1410000000001</v>
      </c>
    </row>
    <row r="15" spans="1:68" ht="16.5" x14ac:dyDescent="0.25">
      <c r="A15" s="126" t="str">
        <f t="shared" si="18"/>
        <v>성원운수</v>
      </c>
      <c r="B15" s="127">
        <f t="shared" si="1"/>
        <v>6640</v>
      </c>
      <c r="C15" s="128" t="str">
        <f t="shared" si="19"/>
        <v>F</v>
      </c>
      <c r="D15" s="129">
        <f t="shared" si="20"/>
        <v>0.75986491499989173</v>
      </c>
      <c r="E15" s="130">
        <f t="shared" si="21"/>
        <v>6640</v>
      </c>
      <c r="F15" s="131" t="str">
        <f t="shared" si="22"/>
        <v>535</v>
      </c>
      <c r="G15" s="132" t="str">
        <f t="shared" si="23"/>
        <v>71바6956</v>
      </c>
      <c r="H15" s="133">
        <f t="shared" si="24"/>
        <v>3</v>
      </c>
      <c r="I15" s="134">
        <f t="shared" si="8"/>
        <v>471.30200000000002</v>
      </c>
      <c r="J15" s="135">
        <f t="shared" si="25"/>
        <v>9.9020214261304598E-2</v>
      </c>
      <c r="K15" s="135">
        <f t="shared" si="26"/>
        <v>0.3786117758290129</v>
      </c>
      <c r="L15" s="135">
        <f t="shared" si="27"/>
        <v>3.819207217452928E-2</v>
      </c>
      <c r="M15" s="136">
        <f t="shared" si="28"/>
        <v>32.734000000000002</v>
      </c>
      <c r="N15" s="137">
        <f t="shared" si="29"/>
        <v>0</v>
      </c>
      <c r="O15" s="137">
        <f t="shared" si="30"/>
        <v>15.064650691064328</v>
      </c>
      <c r="P15" s="219">
        <f t="shared" si="31"/>
        <v>11</v>
      </c>
      <c r="Q15" s="220">
        <f t="shared" si="32"/>
        <v>0</v>
      </c>
      <c r="R15" s="220">
        <f t="shared" si="33"/>
        <v>71</v>
      </c>
      <c r="T15">
        <v>519</v>
      </c>
      <c r="U15">
        <v>6640</v>
      </c>
      <c r="V15" t="s">
        <v>524</v>
      </c>
      <c r="W15">
        <v>471.30200000000002</v>
      </c>
      <c r="X15">
        <v>192.01499999999999</v>
      </c>
      <c r="Y15">
        <v>2.4550000000000001</v>
      </c>
      <c r="Z15">
        <v>32.734000000000002</v>
      </c>
      <c r="AA15">
        <v>38.336646999999999</v>
      </c>
      <c r="AB15">
        <v>3.796103</v>
      </c>
      <c r="AC15">
        <v>14.514706</v>
      </c>
      <c r="AD15" s="1">
        <v>18</v>
      </c>
      <c r="AE15">
        <v>0</v>
      </c>
      <c r="AF15">
        <v>71</v>
      </c>
      <c r="AG15">
        <v>90</v>
      </c>
      <c r="AH15">
        <v>12.293772000000001</v>
      </c>
      <c r="AI15">
        <v>34.1</v>
      </c>
      <c r="AJ15">
        <v>0</v>
      </c>
      <c r="AK15">
        <v>11</v>
      </c>
      <c r="AL15">
        <v>8851</v>
      </c>
      <c r="AM15" t="s">
        <v>545</v>
      </c>
      <c r="AN15" t="s">
        <v>546</v>
      </c>
      <c r="AO15">
        <v>291.33999999999997</v>
      </c>
      <c r="AR15" t="s">
        <v>117</v>
      </c>
      <c r="AS15" t="s">
        <v>118</v>
      </c>
      <c r="AT15" t="s">
        <v>201</v>
      </c>
      <c r="AU15" t="s">
        <v>524</v>
      </c>
      <c r="AV15" t="s">
        <v>202</v>
      </c>
      <c r="AW15">
        <v>3</v>
      </c>
      <c r="BB15">
        <v>0.75986491499989173</v>
      </c>
      <c r="BC15" t="s">
        <v>70</v>
      </c>
      <c r="BF15" t="s">
        <v>117</v>
      </c>
      <c r="BG15" t="s">
        <v>118</v>
      </c>
      <c r="BH15" t="s">
        <v>524</v>
      </c>
      <c r="BI15">
        <v>6640</v>
      </c>
      <c r="BJ15">
        <v>3</v>
      </c>
      <c r="BK15" t="s">
        <v>201</v>
      </c>
      <c r="BL15" t="s">
        <v>430</v>
      </c>
      <c r="BM15">
        <v>0.75986491499989173</v>
      </c>
      <c r="BN15" t="s">
        <v>70</v>
      </c>
      <c r="BO15" t="s">
        <v>189</v>
      </c>
      <c r="BP15">
        <v>471.30199999999996</v>
      </c>
    </row>
    <row r="16" spans="1:68" ht="16.5" x14ac:dyDescent="0.25">
      <c r="A16" s="109" t="str">
        <f t="shared" si="18"/>
        <v>성원운수</v>
      </c>
      <c r="B16" s="110">
        <f t="shared" si="1"/>
        <v>9619</v>
      </c>
      <c r="C16" s="111" t="str">
        <f t="shared" si="19"/>
        <v>D</v>
      </c>
      <c r="D16" s="112">
        <f t="shared" si="20"/>
        <v>0.8078711355317042</v>
      </c>
      <c r="E16" s="113">
        <f t="shared" si="21"/>
        <v>9619</v>
      </c>
      <c r="F16" s="114" t="str">
        <f t="shared" si="22"/>
        <v>537</v>
      </c>
      <c r="G16" s="115" t="str">
        <f t="shared" si="23"/>
        <v>71바6612</v>
      </c>
      <c r="H16" s="116">
        <f t="shared" si="24"/>
        <v>2</v>
      </c>
      <c r="I16" s="117">
        <f t="shared" si="8"/>
        <v>1674.9069999999999</v>
      </c>
      <c r="J16" s="118">
        <f t="shared" si="25"/>
        <v>2.5118636856445307E-2</v>
      </c>
      <c r="K16" s="118">
        <f t="shared" si="26"/>
        <v>0.30658882531091913</v>
      </c>
      <c r="L16" s="118">
        <f t="shared" si="27"/>
        <v>0.1325446726295848</v>
      </c>
      <c r="M16" s="119">
        <f t="shared" si="28"/>
        <v>9.6</v>
      </c>
      <c r="N16" s="120">
        <f t="shared" si="29"/>
        <v>0</v>
      </c>
      <c r="O16" s="120">
        <f t="shared" si="30"/>
        <v>2.2687826846505508</v>
      </c>
      <c r="P16" s="221">
        <f t="shared" si="31"/>
        <v>3</v>
      </c>
      <c r="Q16" s="222">
        <f t="shared" si="32"/>
        <v>0</v>
      </c>
      <c r="R16" s="222">
        <f t="shared" si="33"/>
        <v>38</v>
      </c>
      <c r="T16">
        <v>519</v>
      </c>
      <c r="U16">
        <v>9619</v>
      </c>
      <c r="V16" t="s">
        <v>524</v>
      </c>
      <c r="W16">
        <v>1674.9069999999999</v>
      </c>
      <c r="X16">
        <v>804.33799999999997</v>
      </c>
      <c r="Y16">
        <v>2.0819999999999999</v>
      </c>
      <c r="Z16">
        <v>9.6</v>
      </c>
      <c r="AA16">
        <v>121.334132</v>
      </c>
      <c r="AB16">
        <v>3.0477479999999999</v>
      </c>
      <c r="AC16">
        <v>37.199688999999999</v>
      </c>
      <c r="AD16" s="1">
        <v>222</v>
      </c>
      <c r="AE16">
        <v>0</v>
      </c>
      <c r="AF16">
        <v>38</v>
      </c>
      <c r="AG16">
        <v>66</v>
      </c>
      <c r="AH16">
        <v>13.804087000000001</v>
      </c>
      <c r="AI16">
        <v>4.0999999999999996</v>
      </c>
      <c r="AJ16">
        <v>0</v>
      </c>
      <c r="AK16">
        <v>3</v>
      </c>
      <c r="AL16">
        <v>528</v>
      </c>
      <c r="AM16" t="s">
        <v>547</v>
      </c>
      <c r="AN16" t="s">
        <v>548</v>
      </c>
      <c r="AO16">
        <v>1318.3420000000001</v>
      </c>
      <c r="AR16" t="s">
        <v>117</v>
      </c>
      <c r="AS16" t="s">
        <v>120</v>
      </c>
      <c r="AT16" t="s">
        <v>436</v>
      </c>
      <c r="AU16" t="s">
        <v>524</v>
      </c>
      <c r="AV16" t="s">
        <v>48</v>
      </c>
      <c r="AW16">
        <v>2</v>
      </c>
      <c r="BB16">
        <v>0.8078711355317042</v>
      </c>
      <c r="BC16" t="s">
        <v>67</v>
      </c>
      <c r="BF16" t="s">
        <v>117</v>
      </c>
      <c r="BG16" t="s">
        <v>120</v>
      </c>
      <c r="BH16" t="s">
        <v>524</v>
      </c>
      <c r="BI16">
        <v>9619</v>
      </c>
      <c r="BJ16">
        <v>2</v>
      </c>
      <c r="BK16" t="s">
        <v>436</v>
      </c>
      <c r="BL16" t="s">
        <v>237</v>
      </c>
      <c r="BM16">
        <v>0.8078711355317042</v>
      </c>
      <c r="BN16" t="s">
        <v>67</v>
      </c>
      <c r="BO16" t="s">
        <v>180</v>
      </c>
      <c r="BP16">
        <v>1674.9070000000002</v>
      </c>
    </row>
    <row r="17" spans="1:68" ht="16.5" x14ac:dyDescent="0.25">
      <c r="A17" s="126" t="str">
        <f t="shared" si="18"/>
        <v>성원운수</v>
      </c>
      <c r="B17" s="127">
        <f t="shared" si="1"/>
        <v>9850</v>
      </c>
      <c r="C17" s="128" t="str">
        <f t="shared" si="19"/>
        <v>F</v>
      </c>
      <c r="D17" s="129">
        <f t="shared" si="20"/>
        <v>0.70426812049810927</v>
      </c>
      <c r="E17" s="130">
        <f t="shared" si="21"/>
        <v>9850</v>
      </c>
      <c r="F17" s="131" t="str">
        <f t="shared" si="22"/>
        <v>535</v>
      </c>
      <c r="G17" s="132" t="str">
        <f t="shared" si="23"/>
        <v>71바6959</v>
      </c>
      <c r="H17" s="133">
        <f t="shared" si="24"/>
        <v>8</v>
      </c>
      <c r="I17" s="134">
        <f t="shared" si="8"/>
        <v>1612.1110000000001</v>
      </c>
      <c r="J17" s="135">
        <f t="shared" si="25"/>
        <v>2.4748234741432049E-2</v>
      </c>
      <c r="K17" s="135">
        <f t="shared" si="26"/>
        <v>0.39270318817338395</v>
      </c>
      <c r="L17" s="135">
        <f t="shared" si="27"/>
        <v>0.10545179581306746</v>
      </c>
      <c r="M17" s="136">
        <f t="shared" si="28"/>
        <v>13.492000000000001</v>
      </c>
      <c r="N17" s="137">
        <f t="shared" si="29"/>
        <v>0</v>
      </c>
      <c r="O17" s="137">
        <f t="shared" si="30"/>
        <v>5.0244679181520375</v>
      </c>
      <c r="P17" s="219">
        <f t="shared" si="31"/>
        <v>37</v>
      </c>
      <c r="Q17" s="220">
        <f t="shared" si="32"/>
        <v>0</v>
      </c>
      <c r="R17" s="220">
        <f t="shared" si="33"/>
        <v>81</v>
      </c>
      <c r="T17">
        <v>519</v>
      </c>
      <c r="U17">
        <v>9850</v>
      </c>
      <c r="V17" t="s">
        <v>524</v>
      </c>
      <c r="W17">
        <v>1612.1110000000001</v>
      </c>
      <c r="X17">
        <v>787.94799999999998</v>
      </c>
      <c r="Y17">
        <v>2.0459999999999998</v>
      </c>
      <c r="Z17">
        <v>13.492000000000001</v>
      </c>
      <c r="AA17">
        <v>127.965531</v>
      </c>
      <c r="AB17">
        <v>3.1669209999999999</v>
      </c>
      <c r="AC17">
        <v>50.252471999999997</v>
      </c>
      <c r="AD17" s="1">
        <v>170</v>
      </c>
      <c r="AE17">
        <v>0</v>
      </c>
      <c r="AF17">
        <v>81</v>
      </c>
      <c r="AG17">
        <v>64</v>
      </c>
      <c r="AH17">
        <v>12.598008999999999</v>
      </c>
      <c r="AI17">
        <v>43.8</v>
      </c>
      <c r="AJ17">
        <v>0</v>
      </c>
      <c r="AK17">
        <v>37</v>
      </c>
      <c r="AL17">
        <v>3136</v>
      </c>
      <c r="AM17" t="s">
        <v>549</v>
      </c>
      <c r="AN17" t="s">
        <v>550</v>
      </c>
      <c r="AO17">
        <v>347.185</v>
      </c>
      <c r="AR17" t="s">
        <v>117</v>
      </c>
      <c r="AS17" t="s">
        <v>118</v>
      </c>
      <c r="AT17" t="s">
        <v>206</v>
      </c>
      <c r="AU17" t="s">
        <v>524</v>
      </c>
      <c r="AV17" t="s">
        <v>48</v>
      </c>
      <c r="AW17">
        <v>8</v>
      </c>
      <c r="BB17">
        <v>0.70426812049810927</v>
      </c>
      <c r="BC17" t="s">
        <v>70</v>
      </c>
      <c r="BF17" t="s">
        <v>117</v>
      </c>
      <c r="BG17" t="s">
        <v>118</v>
      </c>
      <c r="BH17" t="s">
        <v>524</v>
      </c>
      <c r="BI17">
        <v>9850</v>
      </c>
      <c r="BJ17">
        <v>8</v>
      </c>
      <c r="BK17" t="s">
        <v>206</v>
      </c>
      <c r="BL17" t="s">
        <v>211</v>
      </c>
      <c r="BM17">
        <v>0.70426812049810927</v>
      </c>
      <c r="BN17" t="s">
        <v>70</v>
      </c>
      <c r="BO17" t="s">
        <v>189</v>
      </c>
      <c r="BP17">
        <v>1612.1110000000001</v>
      </c>
    </row>
    <row r="18" spans="1:68" ht="16.5" x14ac:dyDescent="0.25">
      <c r="A18" s="109" t="str">
        <f t="shared" si="18"/>
        <v>성원운수</v>
      </c>
      <c r="B18" s="110" t="str">
        <f t="shared" si="1"/>
        <v>강건구</v>
      </c>
      <c r="C18" s="111" t="str">
        <f t="shared" si="19"/>
        <v>D</v>
      </c>
      <c r="D18" s="112">
        <f t="shared" si="20"/>
        <v>0.82785714285714296</v>
      </c>
      <c r="E18" s="113">
        <f t="shared" si="21"/>
        <v>4191</v>
      </c>
      <c r="F18" s="114" t="str">
        <f t="shared" si="22"/>
        <v>536</v>
      </c>
      <c r="G18" s="115" t="str">
        <f t="shared" si="23"/>
        <v>71바5552</v>
      </c>
      <c r="H18" s="116">
        <f t="shared" si="24"/>
        <v>1</v>
      </c>
      <c r="I18" s="117">
        <f t="shared" si="8"/>
        <v>913.34400000000005</v>
      </c>
      <c r="J18" s="118">
        <f t="shared" si="25"/>
        <v>1.3428451374194699E-2</v>
      </c>
      <c r="K18" s="118">
        <f t="shared" si="26"/>
        <v>0.37059094493338463</v>
      </c>
      <c r="L18" s="118">
        <f t="shared" si="27"/>
        <v>0.14452385957536262</v>
      </c>
      <c r="M18" s="119">
        <f t="shared" si="28"/>
        <v>10.340999999999999</v>
      </c>
      <c r="N18" s="120">
        <f t="shared" si="29"/>
        <v>0</v>
      </c>
      <c r="O18" s="120">
        <f t="shared" si="30"/>
        <v>2.6277065377338658</v>
      </c>
      <c r="P18" s="221">
        <f t="shared" si="31"/>
        <v>9</v>
      </c>
      <c r="Q18" s="222">
        <f t="shared" si="32"/>
        <v>0</v>
      </c>
      <c r="R18" s="222">
        <f t="shared" si="33"/>
        <v>24</v>
      </c>
      <c r="T18">
        <v>519</v>
      </c>
      <c r="U18">
        <v>4191</v>
      </c>
      <c r="V18" t="s">
        <v>438</v>
      </c>
      <c r="W18">
        <v>913.34400000000005</v>
      </c>
      <c r="X18">
        <v>394.05399999999997</v>
      </c>
      <c r="Y18">
        <v>2.3180000000000001</v>
      </c>
      <c r="Z18">
        <v>10.340999999999999</v>
      </c>
      <c r="AA18">
        <v>71.94359</v>
      </c>
      <c r="AB18">
        <v>0.96609100000000003</v>
      </c>
      <c r="AC18">
        <v>26.661643000000002</v>
      </c>
      <c r="AD18" s="1">
        <v>132</v>
      </c>
      <c r="AE18">
        <v>0</v>
      </c>
      <c r="AF18">
        <v>24</v>
      </c>
      <c r="AG18">
        <v>64</v>
      </c>
      <c r="AH18">
        <v>12.695278999999999</v>
      </c>
      <c r="AI18">
        <v>0</v>
      </c>
      <c r="AJ18">
        <v>0</v>
      </c>
      <c r="AK18">
        <v>9</v>
      </c>
      <c r="AL18">
        <v>502</v>
      </c>
      <c r="AM18" t="s">
        <v>439</v>
      </c>
      <c r="AN18" t="s">
        <v>551</v>
      </c>
      <c r="AO18">
        <v>913.34400000000005</v>
      </c>
      <c r="AR18" t="s">
        <v>117</v>
      </c>
      <c r="AS18" t="s">
        <v>119</v>
      </c>
      <c r="AT18" t="s">
        <v>432</v>
      </c>
      <c r="AU18" t="s">
        <v>438</v>
      </c>
      <c r="AV18" t="s">
        <v>48</v>
      </c>
      <c r="AW18">
        <v>1</v>
      </c>
      <c r="BB18">
        <v>0.82785714285714296</v>
      </c>
      <c r="BC18" t="s">
        <v>67</v>
      </c>
      <c r="BF18" t="s">
        <v>117</v>
      </c>
      <c r="BG18" t="s">
        <v>119</v>
      </c>
      <c r="BH18" t="s">
        <v>438</v>
      </c>
      <c r="BI18">
        <v>4191</v>
      </c>
      <c r="BJ18">
        <v>1</v>
      </c>
      <c r="BK18" t="s">
        <v>432</v>
      </c>
      <c r="BL18" t="s">
        <v>176</v>
      </c>
      <c r="BM18">
        <v>0.82785714285714296</v>
      </c>
      <c r="BN18" t="s">
        <v>67</v>
      </c>
      <c r="BO18" t="s">
        <v>180</v>
      </c>
      <c r="BP18">
        <v>913.34400000000005</v>
      </c>
    </row>
    <row r="19" spans="1:68" ht="16.5" x14ac:dyDescent="0.25">
      <c r="A19" s="126" t="str">
        <f t="shared" si="18"/>
        <v>성원운수</v>
      </c>
      <c r="B19" s="127" t="str">
        <f t="shared" si="1"/>
        <v>강석수</v>
      </c>
      <c r="C19" s="128" t="str">
        <f t="shared" si="19"/>
        <v>F</v>
      </c>
      <c r="D19" s="129">
        <f t="shared" si="20"/>
        <v>0.69897086559159316</v>
      </c>
      <c r="E19" s="130">
        <f t="shared" si="21"/>
        <v>2701</v>
      </c>
      <c r="F19" s="131" t="str">
        <f t="shared" si="22"/>
        <v>539</v>
      </c>
      <c r="G19" s="132" t="str">
        <f t="shared" si="23"/>
        <v>71바6605</v>
      </c>
      <c r="H19" s="133">
        <f t="shared" si="24"/>
        <v>4</v>
      </c>
      <c r="I19" s="134">
        <f t="shared" si="8"/>
        <v>1588.4849999999999</v>
      </c>
      <c r="J19" s="135">
        <f t="shared" si="25"/>
        <v>3.156586705139159E-2</v>
      </c>
      <c r="K19" s="135">
        <f t="shared" si="26"/>
        <v>0.41712822805822602</v>
      </c>
      <c r="L19" s="135">
        <f t="shared" si="27"/>
        <v>0.25181226136853668</v>
      </c>
      <c r="M19" s="136">
        <f t="shared" si="28"/>
        <v>16.616</v>
      </c>
      <c r="N19" s="137">
        <f t="shared" si="29"/>
        <v>0.7554367841056101</v>
      </c>
      <c r="O19" s="137">
        <f t="shared" si="30"/>
        <v>0.12590613068426834</v>
      </c>
      <c r="P19" s="219">
        <f t="shared" si="31"/>
        <v>57</v>
      </c>
      <c r="Q19" s="220">
        <f t="shared" si="32"/>
        <v>12</v>
      </c>
      <c r="R19" s="220">
        <f t="shared" si="33"/>
        <v>2</v>
      </c>
      <c r="T19">
        <v>519</v>
      </c>
      <c r="U19">
        <v>2701</v>
      </c>
      <c r="V19" t="s">
        <v>255</v>
      </c>
      <c r="W19">
        <v>1588.4849999999999</v>
      </c>
      <c r="X19">
        <v>628.553</v>
      </c>
      <c r="Y19">
        <v>2.5270000000000001</v>
      </c>
      <c r="Z19">
        <v>16.616</v>
      </c>
      <c r="AA19">
        <v>149.83380600000001</v>
      </c>
      <c r="AB19">
        <v>4.7296339999999999</v>
      </c>
      <c r="AC19">
        <v>62.49991</v>
      </c>
      <c r="AD19" s="1">
        <v>400</v>
      </c>
      <c r="AE19">
        <v>12</v>
      </c>
      <c r="AF19">
        <v>2</v>
      </c>
      <c r="AG19">
        <v>54</v>
      </c>
      <c r="AH19">
        <v>10.601646000000001</v>
      </c>
      <c r="AI19">
        <v>0</v>
      </c>
      <c r="AJ19">
        <v>0</v>
      </c>
      <c r="AK19">
        <v>57</v>
      </c>
      <c r="AL19">
        <v>38070</v>
      </c>
      <c r="AM19" t="s">
        <v>256</v>
      </c>
      <c r="AN19" t="s">
        <v>552</v>
      </c>
      <c r="AO19">
        <v>1299.1120000000001</v>
      </c>
      <c r="AR19" t="s">
        <v>117</v>
      </c>
      <c r="AS19" t="s">
        <v>122</v>
      </c>
      <c r="AT19" t="s">
        <v>251</v>
      </c>
      <c r="AU19" t="s">
        <v>255</v>
      </c>
      <c r="AV19" t="s">
        <v>195</v>
      </c>
      <c r="AW19">
        <v>4</v>
      </c>
      <c r="BB19">
        <v>0.69897086559159316</v>
      </c>
      <c r="BC19" t="s">
        <v>70</v>
      </c>
      <c r="BF19" t="s">
        <v>117</v>
      </c>
      <c r="BG19" t="s">
        <v>122</v>
      </c>
      <c r="BH19" t="s">
        <v>255</v>
      </c>
      <c r="BI19">
        <v>2701</v>
      </c>
      <c r="BJ19">
        <v>4</v>
      </c>
      <c r="BK19" t="s">
        <v>251</v>
      </c>
      <c r="BL19" t="s">
        <v>253</v>
      </c>
      <c r="BM19">
        <v>0.69897086559159316</v>
      </c>
      <c r="BN19" t="s">
        <v>70</v>
      </c>
      <c r="BO19" t="s">
        <v>189</v>
      </c>
      <c r="BP19">
        <v>1588.4850000000001</v>
      </c>
    </row>
    <row r="20" spans="1:68" ht="16.5" x14ac:dyDescent="0.25">
      <c r="A20" s="109" t="str">
        <f t="shared" si="18"/>
        <v>성원운수</v>
      </c>
      <c r="B20" s="110" t="str">
        <f t="shared" si="1"/>
        <v>강세진</v>
      </c>
      <c r="C20" s="111" t="str">
        <f t="shared" si="19"/>
        <v>F</v>
      </c>
      <c r="D20" s="112">
        <f t="shared" si="20"/>
        <v>0.7771025523680013</v>
      </c>
      <c r="E20" s="113">
        <f t="shared" si="21"/>
        <v>8855</v>
      </c>
      <c r="F20" s="114" t="str">
        <f t="shared" si="22"/>
        <v>537</v>
      </c>
      <c r="G20" s="115" t="str">
        <f t="shared" si="23"/>
        <v>71바6609</v>
      </c>
      <c r="H20" s="116">
        <f t="shared" si="24"/>
        <v>4</v>
      </c>
      <c r="I20" s="117">
        <f t="shared" si="8"/>
        <v>917.73599999999999</v>
      </c>
      <c r="J20" s="118">
        <f t="shared" si="25"/>
        <v>2.851581471815191E-2</v>
      </c>
      <c r="K20" s="118">
        <f t="shared" si="26"/>
        <v>0.34365226593439252</v>
      </c>
      <c r="L20" s="118">
        <f t="shared" si="27"/>
        <v>0.17325243860979628</v>
      </c>
      <c r="M20" s="119">
        <f t="shared" si="28"/>
        <v>13.558999999999999</v>
      </c>
      <c r="N20" s="120">
        <f t="shared" si="29"/>
        <v>0</v>
      </c>
      <c r="O20" s="120">
        <f t="shared" si="30"/>
        <v>8.8260676272915095</v>
      </c>
      <c r="P20" s="221">
        <f t="shared" si="31"/>
        <v>6</v>
      </c>
      <c r="Q20" s="222">
        <f t="shared" si="32"/>
        <v>0</v>
      </c>
      <c r="R20" s="222">
        <f t="shared" si="33"/>
        <v>81</v>
      </c>
      <c r="T20">
        <v>519</v>
      </c>
      <c r="U20">
        <v>8855</v>
      </c>
      <c r="V20" t="s">
        <v>440</v>
      </c>
      <c r="W20">
        <v>917.73599999999999</v>
      </c>
      <c r="X20">
        <v>474.7</v>
      </c>
      <c r="Y20">
        <v>1.9330000000000001</v>
      </c>
      <c r="Z20">
        <v>13.558999999999999</v>
      </c>
      <c r="AA20">
        <v>64.174143999999998</v>
      </c>
      <c r="AB20">
        <v>1.8299780000000001</v>
      </c>
      <c r="AC20">
        <v>22.05359</v>
      </c>
      <c r="AD20" s="1">
        <v>159</v>
      </c>
      <c r="AE20">
        <v>0</v>
      </c>
      <c r="AF20">
        <v>81</v>
      </c>
      <c r="AG20">
        <v>74</v>
      </c>
      <c r="AH20">
        <v>14.300712000000001</v>
      </c>
      <c r="AI20">
        <v>75</v>
      </c>
      <c r="AJ20">
        <v>0</v>
      </c>
      <c r="AK20">
        <v>6</v>
      </c>
      <c r="AL20">
        <v>1856</v>
      </c>
      <c r="AM20" t="s">
        <v>441</v>
      </c>
      <c r="AN20" t="s">
        <v>553</v>
      </c>
      <c r="AO20">
        <v>552.97299999999996</v>
      </c>
      <c r="AR20" t="s">
        <v>117</v>
      </c>
      <c r="AS20" t="s">
        <v>120</v>
      </c>
      <c r="AT20" t="s">
        <v>236</v>
      </c>
      <c r="AU20" t="s">
        <v>440</v>
      </c>
      <c r="AV20" t="s">
        <v>48</v>
      </c>
      <c r="AW20">
        <v>4</v>
      </c>
      <c r="BB20">
        <v>0.7771025523680013</v>
      </c>
      <c r="BC20" t="s">
        <v>70</v>
      </c>
      <c r="BF20" t="s">
        <v>117</v>
      </c>
      <c r="BG20" t="s">
        <v>120</v>
      </c>
      <c r="BH20" t="s">
        <v>440</v>
      </c>
      <c r="BI20">
        <v>8855</v>
      </c>
      <c r="BJ20">
        <v>4</v>
      </c>
      <c r="BK20" t="s">
        <v>236</v>
      </c>
      <c r="BL20" t="s">
        <v>237</v>
      </c>
      <c r="BM20">
        <v>0.7771025523680013</v>
      </c>
      <c r="BN20" t="s">
        <v>70</v>
      </c>
      <c r="BO20" t="s">
        <v>189</v>
      </c>
      <c r="BP20">
        <v>917.73599999999999</v>
      </c>
    </row>
    <row r="21" spans="1:68" ht="16.5" x14ac:dyDescent="0.25">
      <c r="A21" s="126" t="str">
        <f t="shared" si="18"/>
        <v>성원운수</v>
      </c>
      <c r="B21" s="127" t="str">
        <f t="shared" si="1"/>
        <v>강원식</v>
      </c>
      <c r="C21" s="128" t="str">
        <f t="shared" si="19"/>
        <v>F</v>
      </c>
      <c r="D21" s="129">
        <f t="shared" si="20"/>
        <v>0.75578247213918015</v>
      </c>
      <c r="E21" s="130">
        <f t="shared" si="21"/>
        <v>9814</v>
      </c>
      <c r="F21" s="131" t="str">
        <f t="shared" si="22"/>
        <v>536</v>
      </c>
      <c r="G21" s="132" t="str">
        <f t="shared" si="23"/>
        <v>71바5565</v>
      </c>
      <c r="H21" s="133">
        <f t="shared" si="24"/>
        <v>2</v>
      </c>
      <c r="I21" s="134">
        <f t="shared" si="8"/>
        <v>1458.91</v>
      </c>
      <c r="J21" s="135">
        <f t="shared" si="25"/>
        <v>1.2376493244750019E-2</v>
      </c>
      <c r="K21" s="135">
        <f t="shared" si="26"/>
        <v>0.40142516014607088</v>
      </c>
      <c r="L21" s="135">
        <f t="shared" si="27"/>
        <v>0.15902283211438675</v>
      </c>
      <c r="M21" s="136">
        <f t="shared" si="28"/>
        <v>15.189</v>
      </c>
      <c r="N21" s="137">
        <f t="shared" si="29"/>
        <v>6.8544324187235675E-2</v>
      </c>
      <c r="O21" s="137">
        <f t="shared" si="30"/>
        <v>10.076015655523644</v>
      </c>
      <c r="P21" s="219">
        <f t="shared" si="31"/>
        <v>14</v>
      </c>
      <c r="Q21" s="220">
        <f t="shared" si="32"/>
        <v>1</v>
      </c>
      <c r="R21" s="220">
        <f t="shared" si="33"/>
        <v>147</v>
      </c>
      <c r="T21">
        <v>519</v>
      </c>
      <c r="U21">
        <v>9814</v>
      </c>
      <c r="V21" t="s">
        <v>257</v>
      </c>
      <c r="W21">
        <v>1458.91</v>
      </c>
      <c r="X21">
        <v>689.67399999999998</v>
      </c>
      <c r="Y21">
        <v>2.1150000000000002</v>
      </c>
      <c r="Z21">
        <v>15.189</v>
      </c>
      <c r="AA21">
        <v>118.097184</v>
      </c>
      <c r="AB21">
        <v>1.4616290000000001</v>
      </c>
      <c r="AC21">
        <v>47.407181000000001</v>
      </c>
      <c r="AD21" s="1">
        <v>232</v>
      </c>
      <c r="AE21">
        <v>1</v>
      </c>
      <c r="AF21">
        <v>147</v>
      </c>
      <c r="AG21">
        <v>72</v>
      </c>
      <c r="AH21">
        <v>12.353469</v>
      </c>
      <c r="AI21">
        <v>41</v>
      </c>
      <c r="AJ21">
        <v>0</v>
      </c>
      <c r="AK21">
        <v>14</v>
      </c>
      <c r="AL21">
        <v>846</v>
      </c>
      <c r="AM21" t="s">
        <v>258</v>
      </c>
      <c r="AN21" t="s">
        <v>554</v>
      </c>
      <c r="AO21">
        <v>1342.9580000000001</v>
      </c>
      <c r="AR21" t="s">
        <v>117</v>
      </c>
      <c r="AS21" t="s">
        <v>119</v>
      </c>
      <c r="AT21" t="s">
        <v>227</v>
      </c>
      <c r="AU21" t="s">
        <v>257</v>
      </c>
      <c r="AV21" t="s">
        <v>48</v>
      </c>
      <c r="AW21">
        <v>2</v>
      </c>
      <c r="BB21">
        <v>0.75578247213918015</v>
      </c>
      <c r="BC21" t="s">
        <v>70</v>
      </c>
      <c r="BF21" t="s">
        <v>117</v>
      </c>
      <c r="BG21" t="s">
        <v>119</v>
      </c>
      <c r="BH21" t="s">
        <v>257</v>
      </c>
      <c r="BI21">
        <v>9814</v>
      </c>
      <c r="BJ21">
        <v>2</v>
      </c>
      <c r="BK21" t="s">
        <v>227</v>
      </c>
      <c r="BL21" t="s">
        <v>230</v>
      </c>
      <c r="BM21">
        <v>0.75578247213918015</v>
      </c>
      <c r="BN21" t="s">
        <v>70</v>
      </c>
      <c r="BO21" t="s">
        <v>189</v>
      </c>
      <c r="BP21">
        <v>1458.91</v>
      </c>
    </row>
    <row r="22" spans="1:68" ht="16.5" x14ac:dyDescent="0.25">
      <c r="A22" s="109" t="str">
        <f t="shared" si="18"/>
        <v>성원운수</v>
      </c>
      <c r="B22" s="110" t="str">
        <f t="shared" si="1"/>
        <v>고기영</v>
      </c>
      <c r="C22" s="111" t="str">
        <f t="shared" si="19"/>
        <v>D</v>
      </c>
      <c r="D22" s="112">
        <f t="shared" si="20"/>
        <v>0.84695596666987072</v>
      </c>
      <c r="E22" s="113">
        <f t="shared" si="21"/>
        <v>934</v>
      </c>
      <c r="F22" s="114" t="str">
        <f t="shared" si="22"/>
        <v>535</v>
      </c>
      <c r="G22" s="115" t="str">
        <f t="shared" si="23"/>
        <v>71바5564</v>
      </c>
      <c r="H22" s="116">
        <f t="shared" si="24"/>
        <v>2</v>
      </c>
      <c r="I22" s="117">
        <f t="shared" si="8"/>
        <v>1330.6010000000001</v>
      </c>
      <c r="J22" s="118">
        <f t="shared" si="25"/>
        <v>3.9301761673894977E-3</v>
      </c>
      <c r="K22" s="118">
        <f t="shared" si="26"/>
        <v>0.33844601612364594</v>
      </c>
      <c r="L22" s="118">
        <f t="shared" si="27"/>
        <v>0.12776181590123559</v>
      </c>
      <c r="M22" s="119">
        <f t="shared" si="28"/>
        <v>9.2569999999999997</v>
      </c>
      <c r="N22" s="120">
        <f t="shared" si="29"/>
        <v>0</v>
      </c>
      <c r="O22" s="120">
        <f t="shared" si="30"/>
        <v>0.82669410289034795</v>
      </c>
      <c r="P22" s="221">
        <f t="shared" si="31"/>
        <v>7</v>
      </c>
      <c r="Q22" s="222">
        <f t="shared" si="32"/>
        <v>0</v>
      </c>
      <c r="R22" s="222">
        <f t="shared" si="33"/>
        <v>11</v>
      </c>
      <c r="T22">
        <v>519</v>
      </c>
      <c r="U22">
        <v>934</v>
      </c>
      <c r="V22" t="s">
        <v>259</v>
      </c>
      <c r="W22">
        <v>1330.6010000000001</v>
      </c>
      <c r="X22">
        <v>541.82299999999998</v>
      </c>
      <c r="Y22">
        <v>2.456</v>
      </c>
      <c r="Z22">
        <v>9.2569999999999997</v>
      </c>
      <c r="AA22">
        <v>100.07414</v>
      </c>
      <c r="AB22">
        <v>0.39330900000000002</v>
      </c>
      <c r="AC22">
        <v>33.869694000000003</v>
      </c>
      <c r="AD22" s="1">
        <v>170</v>
      </c>
      <c r="AE22">
        <v>0</v>
      </c>
      <c r="AF22">
        <v>11</v>
      </c>
      <c r="AG22">
        <v>57</v>
      </c>
      <c r="AH22">
        <v>13.296151999999999</v>
      </c>
      <c r="AI22">
        <v>0</v>
      </c>
      <c r="AJ22">
        <v>0</v>
      </c>
      <c r="AK22">
        <v>7</v>
      </c>
      <c r="AL22">
        <v>1690</v>
      </c>
      <c r="AM22" t="s">
        <v>260</v>
      </c>
      <c r="AN22" t="s">
        <v>555</v>
      </c>
      <c r="AO22">
        <v>1216.047</v>
      </c>
      <c r="AR22" t="s">
        <v>117</v>
      </c>
      <c r="AS22" t="s">
        <v>118</v>
      </c>
      <c r="AT22" t="s">
        <v>198</v>
      </c>
      <c r="AU22" t="s">
        <v>259</v>
      </c>
      <c r="AV22" t="s">
        <v>48</v>
      </c>
      <c r="AW22">
        <v>2</v>
      </c>
      <c r="BB22">
        <v>0.84695596666987072</v>
      </c>
      <c r="BC22" t="s">
        <v>67</v>
      </c>
      <c r="BF22" t="s">
        <v>117</v>
      </c>
      <c r="BG22" t="s">
        <v>118</v>
      </c>
      <c r="BH22" t="s">
        <v>259</v>
      </c>
      <c r="BI22">
        <v>934</v>
      </c>
      <c r="BJ22">
        <v>2</v>
      </c>
      <c r="BK22" t="s">
        <v>198</v>
      </c>
      <c r="BL22" t="s">
        <v>204</v>
      </c>
      <c r="BM22">
        <v>0.84695596666987072</v>
      </c>
      <c r="BN22" t="s">
        <v>67</v>
      </c>
      <c r="BO22" t="s">
        <v>180</v>
      </c>
      <c r="BP22">
        <v>1330.6010000000001</v>
      </c>
    </row>
    <row r="23" spans="1:68" ht="16.5" x14ac:dyDescent="0.25">
      <c r="A23" s="126" t="str">
        <f t="shared" si="18"/>
        <v>성원운수</v>
      </c>
      <c r="B23" s="127" t="str">
        <f t="shared" si="1"/>
        <v>고재문</v>
      </c>
      <c r="C23" s="128" t="str">
        <f t="shared" si="19"/>
        <v>F</v>
      </c>
      <c r="D23" s="129">
        <f t="shared" si="20"/>
        <v>0.69098154532810996</v>
      </c>
      <c r="E23" s="130">
        <f t="shared" si="21"/>
        <v>3431</v>
      </c>
      <c r="F23" s="131" t="str">
        <f t="shared" si="22"/>
        <v>539</v>
      </c>
      <c r="G23" s="132" t="str">
        <f t="shared" si="23"/>
        <v>71바6615</v>
      </c>
      <c r="H23" s="133">
        <f t="shared" si="24"/>
        <v>5</v>
      </c>
      <c r="I23" s="134">
        <f t="shared" si="8"/>
        <v>1566.4480000000001</v>
      </c>
      <c r="J23" s="135">
        <f t="shared" si="25"/>
        <v>2.8955018962996293E-2</v>
      </c>
      <c r="K23" s="135">
        <f t="shared" si="26"/>
        <v>0.37494444822956363</v>
      </c>
      <c r="L23" s="135">
        <f t="shared" si="27"/>
        <v>0.2144980235539258</v>
      </c>
      <c r="M23" s="136">
        <f t="shared" si="28"/>
        <v>13.651</v>
      </c>
      <c r="N23" s="137">
        <f t="shared" si="29"/>
        <v>0.57454827737658698</v>
      </c>
      <c r="O23" s="137">
        <f t="shared" si="30"/>
        <v>0.19151609245886234</v>
      </c>
      <c r="P23" s="219">
        <f t="shared" si="31"/>
        <v>45</v>
      </c>
      <c r="Q23" s="220">
        <f t="shared" si="32"/>
        <v>9</v>
      </c>
      <c r="R23" s="220">
        <f t="shared" si="33"/>
        <v>3</v>
      </c>
      <c r="T23">
        <v>519</v>
      </c>
      <c r="U23">
        <v>3431</v>
      </c>
      <c r="V23" t="s">
        <v>261</v>
      </c>
      <c r="W23">
        <v>1566.4480000000001</v>
      </c>
      <c r="X23">
        <v>581.79</v>
      </c>
      <c r="Y23">
        <v>2.6920000000000002</v>
      </c>
      <c r="Z23">
        <v>13.651</v>
      </c>
      <c r="AA23">
        <v>147.88907599999999</v>
      </c>
      <c r="AB23">
        <v>4.2821309999999997</v>
      </c>
      <c r="AC23">
        <v>55.450187999999997</v>
      </c>
      <c r="AD23" s="1">
        <v>336</v>
      </c>
      <c r="AE23">
        <v>9</v>
      </c>
      <c r="AF23">
        <v>3</v>
      </c>
      <c r="AG23">
        <v>52</v>
      </c>
      <c r="AH23">
        <v>10.592046</v>
      </c>
      <c r="AI23">
        <v>0</v>
      </c>
      <c r="AJ23">
        <v>0</v>
      </c>
      <c r="AK23">
        <v>45</v>
      </c>
      <c r="AL23">
        <v>38744</v>
      </c>
      <c r="AM23" t="s">
        <v>262</v>
      </c>
      <c r="AN23" t="s">
        <v>556</v>
      </c>
      <c r="AO23">
        <v>477.68</v>
      </c>
      <c r="AR23" t="s">
        <v>117</v>
      </c>
      <c r="AS23" t="s">
        <v>122</v>
      </c>
      <c r="AT23" t="s">
        <v>252</v>
      </c>
      <c r="AU23" t="s">
        <v>261</v>
      </c>
      <c r="AV23" t="s">
        <v>195</v>
      </c>
      <c r="AW23">
        <v>5</v>
      </c>
      <c r="BB23">
        <v>0.69098154532810996</v>
      </c>
      <c r="BC23" t="s">
        <v>70</v>
      </c>
      <c r="BF23" t="s">
        <v>117</v>
      </c>
      <c r="BG23" t="s">
        <v>122</v>
      </c>
      <c r="BH23" t="s">
        <v>261</v>
      </c>
      <c r="BI23">
        <v>3431</v>
      </c>
      <c r="BJ23">
        <v>5</v>
      </c>
      <c r="BK23" t="s">
        <v>252</v>
      </c>
      <c r="BL23" t="s">
        <v>250</v>
      </c>
      <c r="BM23">
        <v>0.69098154532810996</v>
      </c>
      <c r="BN23" t="s">
        <v>70</v>
      </c>
      <c r="BO23" t="s">
        <v>189</v>
      </c>
      <c r="BP23">
        <v>1566.4479999999999</v>
      </c>
    </row>
    <row r="24" spans="1:68" ht="16.5" x14ac:dyDescent="0.25">
      <c r="A24" s="109" t="str">
        <f t="shared" si="18"/>
        <v>성원운수</v>
      </c>
      <c r="B24" s="110" t="str">
        <f t="shared" si="1"/>
        <v>고준엽</v>
      </c>
      <c r="C24" s="111" t="str">
        <f t="shared" si="19"/>
        <v>F</v>
      </c>
      <c r="D24" s="112">
        <f t="shared" si="20"/>
        <v>0.71741282544350293</v>
      </c>
      <c r="E24" s="113">
        <f t="shared" si="21"/>
        <v>2474</v>
      </c>
      <c r="F24" s="114" t="str">
        <f t="shared" si="22"/>
        <v>537</v>
      </c>
      <c r="G24" s="115" t="str">
        <f t="shared" si="23"/>
        <v>71바6614</v>
      </c>
      <c r="H24" s="116">
        <f t="shared" si="24"/>
        <v>2</v>
      </c>
      <c r="I24" s="117">
        <f t="shared" si="8"/>
        <v>729.08199999999999</v>
      </c>
      <c r="J24" s="118">
        <f t="shared" si="25"/>
        <v>1.627138264709883E-2</v>
      </c>
      <c r="K24" s="118">
        <f t="shared" si="26"/>
        <v>0.38083846918752567</v>
      </c>
      <c r="L24" s="118">
        <f t="shared" si="27"/>
        <v>0.18927912086706297</v>
      </c>
      <c r="M24" s="119">
        <f t="shared" si="28"/>
        <v>14.603999999999999</v>
      </c>
      <c r="N24" s="120">
        <f t="shared" si="29"/>
        <v>0</v>
      </c>
      <c r="O24" s="120">
        <f t="shared" si="30"/>
        <v>6.583621595376103</v>
      </c>
      <c r="P24" s="221">
        <f t="shared" si="31"/>
        <v>13</v>
      </c>
      <c r="Q24" s="222">
        <f t="shared" si="32"/>
        <v>0</v>
      </c>
      <c r="R24" s="222">
        <f t="shared" si="33"/>
        <v>48</v>
      </c>
      <c r="T24">
        <v>519</v>
      </c>
      <c r="U24">
        <v>2474</v>
      </c>
      <c r="V24" t="s">
        <v>263</v>
      </c>
      <c r="W24">
        <v>729.08199999999999</v>
      </c>
      <c r="X24">
        <v>406.97699999999998</v>
      </c>
      <c r="Y24">
        <v>1.7909999999999999</v>
      </c>
      <c r="Z24">
        <v>14.603999999999999</v>
      </c>
      <c r="AA24">
        <v>53.945262</v>
      </c>
      <c r="AB24">
        <v>0.87776399999999999</v>
      </c>
      <c r="AC24">
        <v>20.544430999999999</v>
      </c>
      <c r="AD24" s="1">
        <v>138</v>
      </c>
      <c r="AE24">
        <v>0</v>
      </c>
      <c r="AF24">
        <v>48</v>
      </c>
      <c r="AG24">
        <v>89</v>
      </c>
      <c r="AH24">
        <v>13.515218000000001</v>
      </c>
      <c r="AI24">
        <v>392.1</v>
      </c>
      <c r="AJ24">
        <v>0</v>
      </c>
      <c r="AK24">
        <v>13</v>
      </c>
      <c r="AL24">
        <v>4225</v>
      </c>
      <c r="AM24" t="s">
        <v>264</v>
      </c>
      <c r="AN24" t="s">
        <v>557</v>
      </c>
      <c r="AO24">
        <v>523.33799999999997</v>
      </c>
      <c r="AR24" t="s">
        <v>117</v>
      </c>
      <c r="AS24" t="s">
        <v>120</v>
      </c>
      <c r="AT24" t="s">
        <v>242</v>
      </c>
      <c r="AU24" t="s">
        <v>263</v>
      </c>
      <c r="AV24" t="s">
        <v>239</v>
      </c>
      <c r="AW24">
        <v>2</v>
      </c>
      <c r="BB24">
        <v>0.71741282544350293</v>
      </c>
      <c r="BC24" t="s">
        <v>70</v>
      </c>
      <c r="BF24" t="s">
        <v>117</v>
      </c>
      <c r="BG24" t="s">
        <v>120</v>
      </c>
      <c r="BH24" t="s">
        <v>263</v>
      </c>
      <c r="BI24">
        <v>2474</v>
      </c>
      <c r="BJ24">
        <v>2</v>
      </c>
      <c r="BK24" t="s">
        <v>242</v>
      </c>
      <c r="BL24" t="s">
        <v>236</v>
      </c>
      <c r="BM24">
        <v>0.71741282544350293</v>
      </c>
      <c r="BN24" t="s">
        <v>70</v>
      </c>
      <c r="BO24" t="s">
        <v>189</v>
      </c>
      <c r="BP24">
        <v>729.08199999999999</v>
      </c>
    </row>
    <row r="25" spans="1:68" ht="16.5" x14ac:dyDescent="0.25">
      <c r="A25" s="126" t="str">
        <f t="shared" si="18"/>
        <v>성원운수</v>
      </c>
      <c r="B25" s="127" t="str">
        <f t="shared" si="1"/>
        <v>공영식</v>
      </c>
      <c r="C25" s="128" t="str">
        <f t="shared" si="19"/>
        <v>F</v>
      </c>
      <c r="D25" s="129">
        <f t="shared" si="20"/>
        <v>0.77481481481481485</v>
      </c>
      <c r="E25" s="130">
        <f t="shared" si="21"/>
        <v>6223</v>
      </c>
      <c r="F25" s="131" t="str">
        <f t="shared" si="22"/>
        <v>536</v>
      </c>
      <c r="G25" s="132" t="str">
        <f t="shared" si="23"/>
        <v>71바5551</v>
      </c>
      <c r="H25" s="133">
        <f t="shared" si="24"/>
        <v>1</v>
      </c>
      <c r="I25" s="134">
        <f t="shared" si="8"/>
        <v>1431.453</v>
      </c>
      <c r="J25" s="135">
        <f t="shared" si="25"/>
        <v>1.1221398272112512E-2</v>
      </c>
      <c r="K25" s="135">
        <f t="shared" si="26"/>
        <v>0.3501660539746641</v>
      </c>
      <c r="L25" s="135">
        <f t="shared" si="27"/>
        <v>0.12644494789559979</v>
      </c>
      <c r="M25" s="136">
        <f t="shared" si="28"/>
        <v>5.3929999999999998</v>
      </c>
      <c r="N25" s="137">
        <f t="shared" si="29"/>
        <v>0</v>
      </c>
      <c r="O25" s="137">
        <f t="shared" si="30"/>
        <v>1.1177453957622081</v>
      </c>
      <c r="P25" s="219">
        <f t="shared" si="31"/>
        <v>10</v>
      </c>
      <c r="Q25" s="220">
        <f t="shared" si="32"/>
        <v>0</v>
      </c>
      <c r="R25" s="220">
        <f t="shared" si="33"/>
        <v>16</v>
      </c>
      <c r="T25">
        <v>519</v>
      </c>
      <c r="U25">
        <v>6223</v>
      </c>
      <c r="V25" t="s">
        <v>265</v>
      </c>
      <c r="W25">
        <v>1431.453</v>
      </c>
      <c r="X25">
        <v>684.31</v>
      </c>
      <c r="Y25">
        <v>2.0920000000000001</v>
      </c>
      <c r="Z25">
        <v>5.3929999999999998</v>
      </c>
      <c r="AA25">
        <v>111.515247</v>
      </c>
      <c r="AB25">
        <v>1.2513570000000001</v>
      </c>
      <c r="AC25">
        <v>39.048853999999999</v>
      </c>
      <c r="AD25" s="1">
        <v>181</v>
      </c>
      <c r="AE25">
        <v>0</v>
      </c>
      <c r="AF25">
        <v>16</v>
      </c>
      <c r="AG25">
        <v>68</v>
      </c>
      <c r="AH25">
        <v>12.836387999999999</v>
      </c>
      <c r="AI25">
        <v>5.8</v>
      </c>
      <c r="AJ25">
        <v>0</v>
      </c>
      <c r="AK25">
        <v>10</v>
      </c>
      <c r="AL25">
        <v>486</v>
      </c>
      <c r="AM25" t="s">
        <v>266</v>
      </c>
      <c r="AN25" t="s">
        <v>558</v>
      </c>
      <c r="AO25">
        <v>1431.453</v>
      </c>
      <c r="AR25" t="s">
        <v>117</v>
      </c>
      <c r="AS25" t="s">
        <v>119</v>
      </c>
      <c r="AT25" t="s">
        <v>215</v>
      </c>
      <c r="AU25" t="s">
        <v>265</v>
      </c>
      <c r="AV25" t="s">
        <v>196</v>
      </c>
      <c r="AW25">
        <v>1</v>
      </c>
      <c r="BB25">
        <v>0.77481481481481485</v>
      </c>
      <c r="BC25" t="s">
        <v>70</v>
      </c>
      <c r="BF25" t="s">
        <v>117</v>
      </c>
      <c r="BG25" t="s">
        <v>119</v>
      </c>
      <c r="BH25" t="s">
        <v>265</v>
      </c>
      <c r="BI25">
        <v>6223</v>
      </c>
      <c r="BJ25">
        <v>1</v>
      </c>
      <c r="BK25" t="s">
        <v>215</v>
      </c>
      <c r="BL25" t="s">
        <v>176</v>
      </c>
      <c r="BM25">
        <v>0.77481481481481485</v>
      </c>
      <c r="BN25" t="s">
        <v>70</v>
      </c>
      <c r="BO25" t="s">
        <v>189</v>
      </c>
      <c r="BP25">
        <v>1431.453</v>
      </c>
    </row>
    <row r="26" spans="1:68" ht="16.5" x14ac:dyDescent="0.25">
      <c r="A26" s="109" t="str">
        <f t="shared" si="18"/>
        <v>성원운수</v>
      </c>
      <c r="B26" s="110" t="str">
        <f t="shared" si="1"/>
        <v>구자엽</v>
      </c>
      <c r="C26" s="111" t="str">
        <f t="shared" si="19"/>
        <v>C</v>
      </c>
      <c r="D26" s="112">
        <f t="shared" si="20"/>
        <v>0.85770423963780429</v>
      </c>
      <c r="E26" s="113">
        <f t="shared" si="21"/>
        <v>7553</v>
      </c>
      <c r="F26" s="114" t="str">
        <f t="shared" si="22"/>
        <v>535</v>
      </c>
      <c r="G26" s="115" t="str">
        <f t="shared" si="23"/>
        <v>71바6962</v>
      </c>
      <c r="H26" s="116">
        <f t="shared" si="24"/>
        <v>2</v>
      </c>
      <c r="I26" s="117">
        <f t="shared" si="8"/>
        <v>1725.8979999999999</v>
      </c>
      <c r="J26" s="118">
        <f t="shared" si="25"/>
        <v>6.9500225408310945E-3</v>
      </c>
      <c r="K26" s="118">
        <f t="shared" si="26"/>
        <v>0.36169341868034227</v>
      </c>
      <c r="L26" s="118">
        <f t="shared" si="27"/>
        <v>0.144852129152476</v>
      </c>
      <c r="M26" s="119">
        <f t="shared" si="28"/>
        <v>13.685</v>
      </c>
      <c r="N26" s="120">
        <f t="shared" si="29"/>
        <v>5.7940851660990396E-2</v>
      </c>
      <c r="O26" s="120">
        <f t="shared" si="30"/>
        <v>3.5343919513204143</v>
      </c>
      <c r="P26" s="221">
        <f t="shared" si="31"/>
        <v>29</v>
      </c>
      <c r="Q26" s="222">
        <f t="shared" si="32"/>
        <v>1</v>
      </c>
      <c r="R26" s="222">
        <f t="shared" si="33"/>
        <v>61</v>
      </c>
      <c r="T26">
        <v>519</v>
      </c>
      <c r="U26">
        <v>7553</v>
      </c>
      <c r="V26" t="s">
        <v>267</v>
      </c>
      <c r="W26">
        <v>1725.8979999999999</v>
      </c>
      <c r="X26">
        <v>729.39400000000001</v>
      </c>
      <c r="Y26">
        <v>2.3660000000000001</v>
      </c>
      <c r="Z26">
        <v>13.685</v>
      </c>
      <c r="AA26">
        <v>125.534413</v>
      </c>
      <c r="AB26">
        <v>0.87246699999999999</v>
      </c>
      <c r="AC26">
        <v>45.404971000000003</v>
      </c>
      <c r="AD26" s="1">
        <v>250</v>
      </c>
      <c r="AE26">
        <v>1</v>
      </c>
      <c r="AF26">
        <v>61</v>
      </c>
      <c r="AG26">
        <v>69</v>
      </c>
      <c r="AH26">
        <v>13.748405</v>
      </c>
      <c r="AI26">
        <v>101.1</v>
      </c>
      <c r="AJ26">
        <v>0</v>
      </c>
      <c r="AK26">
        <v>29</v>
      </c>
      <c r="AL26">
        <v>6586</v>
      </c>
      <c r="AM26" t="s">
        <v>268</v>
      </c>
      <c r="AN26" t="s">
        <v>559</v>
      </c>
      <c r="AO26">
        <v>1497.152</v>
      </c>
      <c r="AR26" t="s">
        <v>117</v>
      </c>
      <c r="AS26" t="s">
        <v>118</v>
      </c>
      <c r="AT26" t="s">
        <v>209</v>
      </c>
      <c r="AU26" t="s">
        <v>267</v>
      </c>
      <c r="AV26" t="s">
        <v>48</v>
      </c>
      <c r="AW26">
        <v>2</v>
      </c>
      <c r="BB26">
        <v>0.85770423963780429</v>
      </c>
      <c r="BC26" t="s">
        <v>69</v>
      </c>
      <c r="BF26" t="s">
        <v>117</v>
      </c>
      <c r="BG26" t="s">
        <v>118</v>
      </c>
      <c r="BH26" t="s">
        <v>267</v>
      </c>
      <c r="BI26">
        <v>7553</v>
      </c>
      <c r="BJ26">
        <v>2</v>
      </c>
      <c r="BK26" t="s">
        <v>209</v>
      </c>
      <c r="BL26" t="s">
        <v>254</v>
      </c>
      <c r="BM26">
        <v>0.85770423963780429</v>
      </c>
      <c r="BN26" t="s">
        <v>69</v>
      </c>
      <c r="BO26" t="s">
        <v>179</v>
      </c>
      <c r="BP26">
        <v>1725.8980000000001</v>
      </c>
    </row>
    <row r="27" spans="1:68" ht="16.5" x14ac:dyDescent="0.25">
      <c r="A27" s="126" t="str">
        <f t="shared" si="18"/>
        <v>성원운수</v>
      </c>
      <c r="B27" s="127" t="str">
        <f t="shared" si="1"/>
        <v>권오삼</v>
      </c>
      <c r="C27" s="128" t="str">
        <f t="shared" si="19"/>
        <v>F</v>
      </c>
      <c r="D27" s="129">
        <f t="shared" si="20"/>
        <v>0.7326932992750671</v>
      </c>
      <c r="E27" s="130">
        <f t="shared" si="21"/>
        <v>8742</v>
      </c>
      <c r="F27" s="131" t="str">
        <f t="shared" si="22"/>
        <v>538</v>
      </c>
      <c r="G27" s="132" t="str">
        <f t="shared" si="23"/>
        <v>71바6308</v>
      </c>
      <c r="H27" s="133">
        <f t="shared" si="24"/>
        <v>2</v>
      </c>
      <c r="I27" s="134">
        <f t="shared" si="8"/>
        <v>699.73599999999999</v>
      </c>
      <c r="J27" s="135">
        <f t="shared" si="25"/>
        <v>4.2563236567892904E-2</v>
      </c>
      <c r="K27" s="135">
        <f t="shared" si="26"/>
        <v>0.40991055263162685</v>
      </c>
      <c r="L27" s="135">
        <f t="shared" si="27"/>
        <v>0.22151211313981273</v>
      </c>
      <c r="M27" s="136">
        <f t="shared" si="28"/>
        <v>22.474</v>
      </c>
      <c r="N27" s="137">
        <f t="shared" si="29"/>
        <v>101.7526610035785</v>
      </c>
      <c r="O27" s="137">
        <f t="shared" si="30"/>
        <v>23.008677558393451</v>
      </c>
      <c r="P27" s="219">
        <f t="shared" si="31"/>
        <v>22</v>
      </c>
      <c r="Q27" s="220">
        <f t="shared" si="32"/>
        <v>712</v>
      </c>
      <c r="R27" s="220">
        <f t="shared" si="33"/>
        <v>161</v>
      </c>
      <c r="T27">
        <v>519</v>
      </c>
      <c r="U27">
        <v>8742</v>
      </c>
      <c r="V27" t="s">
        <v>482</v>
      </c>
      <c r="W27">
        <v>699.73599999999999</v>
      </c>
      <c r="X27">
        <v>371.27300000000002</v>
      </c>
      <c r="Y27">
        <v>1.885</v>
      </c>
      <c r="Z27">
        <v>22.474</v>
      </c>
      <c r="AA27">
        <v>65.991879999999995</v>
      </c>
      <c r="AB27">
        <v>2.8088280000000001</v>
      </c>
      <c r="AC27">
        <v>27.050768000000001</v>
      </c>
      <c r="AD27" s="1">
        <v>155</v>
      </c>
      <c r="AE27">
        <v>712</v>
      </c>
      <c r="AF27">
        <v>161</v>
      </c>
      <c r="AG27">
        <v>88</v>
      </c>
      <c r="AH27">
        <v>10.603365</v>
      </c>
      <c r="AI27">
        <v>17.399999999999999</v>
      </c>
      <c r="AJ27">
        <v>0</v>
      </c>
      <c r="AK27">
        <v>22</v>
      </c>
      <c r="AL27">
        <v>4005</v>
      </c>
      <c r="AM27" t="s">
        <v>560</v>
      </c>
      <c r="AN27" t="s">
        <v>561</v>
      </c>
      <c r="AO27">
        <v>524.79100000000005</v>
      </c>
      <c r="AR27" t="s">
        <v>117</v>
      </c>
      <c r="AS27" t="s">
        <v>121</v>
      </c>
      <c r="AT27" t="s">
        <v>358</v>
      </c>
      <c r="AU27" t="s">
        <v>482</v>
      </c>
      <c r="AV27" t="s">
        <v>195</v>
      </c>
      <c r="AW27">
        <v>2</v>
      </c>
      <c r="BB27">
        <v>0.7326932992750671</v>
      </c>
      <c r="BC27" t="s">
        <v>70</v>
      </c>
      <c r="BF27" t="s">
        <v>117</v>
      </c>
      <c r="BG27" t="s">
        <v>121</v>
      </c>
      <c r="BH27" t="s">
        <v>482</v>
      </c>
      <c r="BI27">
        <v>8742</v>
      </c>
      <c r="BJ27">
        <v>2</v>
      </c>
      <c r="BK27" t="s">
        <v>358</v>
      </c>
      <c r="BL27" t="s">
        <v>437</v>
      </c>
      <c r="BM27">
        <v>0.7326932992750671</v>
      </c>
      <c r="BN27" t="s">
        <v>70</v>
      </c>
      <c r="BO27" t="s">
        <v>189</v>
      </c>
      <c r="BP27">
        <v>699.7360000000001</v>
      </c>
    </row>
    <row r="28" spans="1:68" ht="16.5" x14ac:dyDescent="0.25">
      <c r="A28" s="109" t="str">
        <f t="shared" si="18"/>
        <v>성원운수</v>
      </c>
      <c r="B28" s="110" t="str">
        <f t="shared" si="1"/>
        <v>권혁기</v>
      </c>
      <c r="C28" s="111" t="str">
        <f t="shared" si="19"/>
        <v>D</v>
      </c>
      <c r="D28" s="112">
        <f t="shared" si="20"/>
        <v>0.84129938325319631</v>
      </c>
      <c r="E28" s="113">
        <f t="shared" si="21"/>
        <v>5547</v>
      </c>
      <c r="F28" s="114" t="str">
        <f t="shared" si="22"/>
        <v>538</v>
      </c>
      <c r="G28" s="115" t="str">
        <f t="shared" si="23"/>
        <v>71바6309</v>
      </c>
      <c r="H28" s="116">
        <f t="shared" si="24"/>
        <v>2</v>
      </c>
      <c r="I28" s="117">
        <f t="shared" si="8"/>
        <v>472.31700000000001</v>
      </c>
      <c r="J28" s="118">
        <f t="shared" si="25"/>
        <v>1.1660286070851591E-2</v>
      </c>
      <c r="K28" s="118">
        <f t="shared" si="26"/>
        <v>0.38356426728701759</v>
      </c>
      <c r="L28" s="118">
        <f t="shared" si="27"/>
        <v>8.4688884795592792E-2</v>
      </c>
      <c r="M28" s="119">
        <f t="shared" si="28"/>
        <v>12.239000000000001</v>
      </c>
      <c r="N28" s="120">
        <f t="shared" si="29"/>
        <v>0.42344442397796395</v>
      </c>
      <c r="O28" s="120">
        <f t="shared" si="30"/>
        <v>2.5406665438677836</v>
      </c>
      <c r="P28" s="221">
        <f t="shared" si="31"/>
        <v>18</v>
      </c>
      <c r="Q28" s="222">
        <f t="shared" si="32"/>
        <v>2</v>
      </c>
      <c r="R28" s="222">
        <f t="shared" si="33"/>
        <v>12</v>
      </c>
      <c r="T28">
        <v>519</v>
      </c>
      <c r="U28">
        <v>5547</v>
      </c>
      <c r="V28" t="s">
        <v>269</v>
      </c>
      <c r="W28">
        <v>472.31700000000001</v>
      </c>
      <c r="X28">
        <v>225.625</v>
      </c>
      <c r="Y28">
        <v>2.093</v>
      </c>
      <c r="Z28">
        <v>12.239000000000001</v>
      </c>
      <c r="AA28">
        <v>39.329138</v>
      </c>
      <c r="AB28">
        <v>0.45858900000000002</v>
      </c>
      <c r="AC28">
        <v>15.085252000000001</v>
      </c>
      <c r="AD28" s="1">
        <v>40</v>
      </c>
      <c r="AE28">
        <v>2</v>
      </c>
      <c r="AF28">
        <v>12</v>
      </c>
      <c r="AG28">
        <v>64</v>
      </c>
      <c r="AH28">
        <v>12.00934</v>
      </c>
      <c r="AI28">
        <v>4.5</v>
      </c>
      <c r="AJ28">
        <v>0</v>
      </c>
      <c r="AK28">
        <v>18</v>
      </c>
      <c r="AL28">
        <v>5344</v>
      </c>
      <c r="AM28" t="s">
        <v>270</v>
      </c>
      <c r="AN28" t="s">
        <v>562</v>
      </c>
      <c r="AO28">
        <v>376.79399999999998</v>
      </c>
      <c r="AR28" t="s">
        <v>117</v>
      </c>
      <c r="AS28" t="s">
        <v>121</v>
      </c>
      <c r="AT28" t="s">
        <v>249</v>
      </c>
      <c r="AU28" t="s">
        <v>269</v>
      </c>
      <c r="AV28" t="s">
        <v>48</v>
      </c>
      <c r="AW28">
        <v>2</v>
      </c>
      <c r="BB28">
        <v>0.84129938325319631</v>
      </c>
      <c r="BC28" t="s">
        <v>67</v>
      </c>
      <c r="BF28" t="s">
        <v>117</v>
      </c>
      <c r="BG28" t="s">
        <v>121</v>
      </c>
      <c r="BH28" t="s">
        <v>269</v>
      </c>
      <c r="BI28">
        <v>5547</v>
      </c>
      <c r="BJ28">
        <v>2</v>
      </c>
      <c r="BK28" t="s">
        <v>249</v>
      </c>
      <c r="BL28" t="s">
        <v>246</v>
      </c>
      <c r="BM28">
        <v>0.84129938325319631</v>
      </c>
      <c r="BN28" t="s">
        <v>67</v>
      </c>
      <c r="BO28" t="s">
        <v>180</v>
      </c>
      <c r="BP28">
        <v>472.31700000000001</v>
      </c>
    </row>
    <row r="29" spans="1:68" ht="16.5" x14ac:dyDescent="0.25">
      <c r="A29" s="126" t="str">
        <f t="shared" si="18"/>
        <v>성원운수</v>
      </c>
      <c r="B29" s="127" t="str">
        <f t="shared" si="1"/>
        <v>김병길</v>
      </c>
      <c r="C29" s="128" t="str">
        <f t="shared" si="19"/>
        <v>F</v>
      </c>
      <c r="D29" s="129">
        <f t="shared" si="20"/>
        <v>0.77679895639310592</v>
      </c>
      <c r="E29" s="130">
        <f t="shared" si="21"/>
        <v>1613</v>
      </c>
      <c r="F29" s="131" t="str">
        <f t="shared" si="22"/>
        <v>536</v>
      </c>
      <c r="G29" s="132" t="str">
        <f t="shared" si="23"/>
        <v>71바5563</v>
      </c>
      <c r="H29" s="133">
        <f t="shared" si="24"/>
        <v>2</v>
      </c>
      <c r="I29" s="134">
        <f t="shared" si="8"/>
        <v>485.80700000000002</v>
      </c>
      <c r="J29" s="135">
        <f t="shared" si="25"/>
        <v>8.4781409851557993E-3</v>
      </c>
      <c r="K29" s="135">
        <f t="shared" si="26"/>
        <v>0.36001900231908812</v>
      </c>
      <c r="L29" s="135">
        <f t="shared" si="27"/>
        <v>9.0570946898665516E-2</v>
      </c>
      <c r="M29" s="136">
        <f t="shared" si="28"/>
        <v>11.41</v>
      </c>
      <c r="N29" s="137">
        <f t="shared" si="29"/>
        <v>0.61752918339999219</v>
      </c>
      <c r="O29" s="137">
        <f t="shared" si="30"/>
        <v>4.3227042837999452</v>
      </c>
      <c r="P29" s="219">
        <f t="shared" si="31"/>
        <v>2</v>
      </c>
      <c r="Q29" s="220">
        <f t="shared" si="32"/>
        <v>3</v>
      </c>
      <c r="R29" s="220">
        <f t="shared" si="33"/>
        <v>21</v>
      </c>
      <c r="T29">
        <v>519</v>
      </c>
      <c r="U29">
        <v>1613</v>
      </c>
      <c r="V29" t="s">
        <v>271</v>
      </c>
      <c r="W29">
        <v>485.80700000000002</v>
      </c>
      <c r="X29">
        <v>226.22300000000001</v>
      </c>
      <c r="Y29">
        <v>2.1469999999999998</v>
      </c>
      <c r="Z29">
        <v>11.41</v>
      </c>
      <c r="AA29">
        <v>38.201653</v>
      </c>
      <c r="AB29">
        <v>0.32387899999999997</v>
      </c>
      <c r="AC29">
        <v>13.753321</v>
      </c>
      <c r="AD29" s="1">
        <v>44</v>
      </c>
      <c r="AE29">
        <v>3</v>
      </c>
      <c r="AF29">
        <v>21</v>
      </c>
      <c r="AG29">
        <v>66</v>
      </c>
      <c r="AH29">
        <v>12.71691</v>
      </c>
      <c r="AI29">
        <v>0</v>
      </c>
      <c r="AJ29">
        <v>0</v>
      </c>
      <c r="AK29">
        <v>2</v>
      </c>
      <c r="AL29">
        <v>275</v>
      </c>
      <c r="AM29" t="s">
        <v>272</v>
      </c>
      <c r="AN29" t="s">
        <v>563</v>
      </c>
      <c r="AO29">
        <v>379.08300000000003</v>
      </c>
      <c r="AR29" t="s">
        <v>117</v>
      </c>
      <c r="AS29" t="s">
        <v>119</v>
      </c>
      <c r="AT29" t="s">
        <v>226</v>
      </c>
      <c r="AU29" t="s">
        <v>271</v>
      </c>
      <c r="AV29" t="s">
        <v>48</v>
      </c>
      <c r="AW29">
        <v>2</v>
      </c>
      <c r="BB29">
        <v>0.77679895639310592</v>
      </c>
      <c r="BC29" t="s">
        <v>70</v>
      </c>
      <c r="BF29" t="s">
        <v>117</v>
      </c>
      <c r="BG29" t="s">
        <v>119</v>
      </c>
      <c r="BH29" t="s">
        <v>271</v>
      </c>
      <c r="BI29">
        <v>1613</v>
      </c>
      <c r="BJ29">
        <v>2</v>
      </c>
      <c r="BK29" t="s">
        <v>226</v>
      </c>
      <c r="BL29" t="s">
        <v>433</v>
      </c>
      <c r="BM29">
        <v>0.77679895639310592</v>
      </c>
      <c r="BN29" t="s">
        <v>70</v>
      </c>
      <c r="BO29" t="s">
        <v>189</v>
      </c>
      <c r="BP29">
        <v>485.80700000000002</v>
      </c>
    </row>
    <row r="30" spans="1:68" ht="16.5" x14ac:dyDescent="0.25">
      <c r="A30" s="109" t="str">
        <f t="shared" si="18"/>
        <v>성원운수</v>
      </c>
      <c r="B30" s="110" t="str">
        <f t="shared" si="1"/>
        <v>김석균</v>
      </c>
      <c r="C30" s="111" t="str">
        <f t="shared" si="19"/>
        <v>F</v>
      </c>
      <c r="D30" s="112">
        <f t="shared" si="20"/>
        <v>0.78556267012689551</v>
      </c>
      <c r="E30" s="113">
        <f t="shared" si="21"/>
        <v>5010</v>
      </c>
      <c r="F30" s="114" t="str">
        <f t="shared" si="22"/>
        <v>536</v>
      </c>
      <c r="G30" s="115" t="str">
        <f t="shared" si="23"/>
        <v>71바5553</v>
      </c>
      <c r="H30" s="116">
        <f t="shared" si="24"/>
        <v>3</v>
      </c>
      <c r="I30" s="117">
        <f t="shared" si="8"/>
        <v>1524.883</v>
      </c>
      <c r="J30" s="118">
        <f t="shared" si="25"/>
        <v>5.5166388885166508E-3</v>
      </c>
      <c r="K30" s="118">
        <f t="shared" si="26"/>
        <v>0.34321261496271438</v>
      </c>
      <c r="L30" s="118">
        <f t="shared" si="27"/>
        <v>0.10492608285356975</v>
      </c>
      <c r="M30" s="119">
        <f t="shared" si="28"/>
        <v>5.6150000000000002</v>
      </c>
      <c r="N30" s="120">
        <f t="shared" si="29"/>
        <v>0.19673640535044329</v>
      </c>
      <c r="O30" s="120">
        <f t="shared" si="30"/>
        <v>16.85375205835464</v>
      </c>
      <c r="P30" s="221">
        <f t="shared" si="31"/>
        <v>16</v>
      </c>
      <c r="Q30" s="222">
        <f t="shared" si="32"/>
        <v>3</v>
      </c>
      <c r="R30" s="222">
        <f t="shared" si="33"/>
        <v>257</v>
      </c>
      <c r="T30">
        <v>519</v>
      </c>
      <c r="U30">
        <v>5010</v>
      </c>
      <c r="V30" t="s">
        <v>442</v>
      </c>
      <c r="W30">
        <v>1524.883</v>
      </c>
      <c r="X30">
        <v>719.28200000000004</v>
      </c>
      <c r="Y30">
        <v>2.12</v>
      </c>
      <c r="Z30">
        <v>5.6150000000000002</v>
      </c>
      <c r="AA30">
        <v>114.547465</v>
      </c>
      <c r="AB30">
        <v>0.63191699999999995</v>
      </c>
      <c r="AC30">
        <v>39.314135</v>
      </c>
      <c r="AD30" s="1">
        <v>160</v>
      </c>
      <c r="AE30">
        <v>3</v>
      </c>
      <c r="AF30">
        <v>257</v>
      </c>
      <c r="AG30">
        <v>79</v>
      </c>
      <c r="AH30">
        <v>13.312236</v>
      </c>
      <c r="AI30">
        <v>164.3</v>
      </c>
      <c r="AJ30">
        <v>0</v>
      </c>
      <c r="AK30">
        <v>16</v>
      </c>
      <c r="AL30">
        <v>1089</v>
      </c>
      <c r="AM30" t="s">
        <v>443</v>
      </c>
      <c r="AN30" t="s">
        <v>564</v>
      </c>
      <c r="AO30">
        <v>1297.0409999999999</v>
      </c>
      <c r="AR30" t="s">
        <v>117</v>
      </c>
      <c r="AS30" t="s">
        <v>119</v>
      </c>
      <c r="AT30" t="s">
        <v>433</v>
      </c>
      <c r="AU30" t="s">
        <v>442</v>
      </c>
      <c r="AV30" t="s">
        <v>196</v>
      </c>
      <c r="AW30">
        <v>3</v>
      </c>
      <c r="BB30">
        <v>0.78556267012689551</v>
      </c>
      <c r="BC30" t="s">
        <v>70</v>
      </c>
      <c r="BF30" t="s">
        <v>117</v>
      </c>
      <c r="BG30" t="s">
        <v>119</v>
      </c>
      <c r="BH30" t="s">
        <v>442</v>
      </c>
      <c r="BI30">
        <v>5010</v>
      </c>
      <c r="BJ30">
        <v>3</v>
      </c>
      <c r="BK30" t="s">
        <v>433</v>
      </c>
      <c r="BL30" t="s">
        <v>219</v>
      </c>
      <c r="BM30">
        <v>0.78556267012689551</v>
      </c>
      <c r="BN30" t="s">
        <v>70</v>
      </c>
      <c r="BO30" t="s">
        <v>189</v>
      </c>
      <c r="BP30">
        <v>1524.883</v>
      </c>
    </row>
    <row r="31" spans="1:68" ht="16.5" x14ac:dyDescent="0.25">
      <c r="A31" s="126" t="str">
        <f t="shared" si="18"/>
        <v>성원운수</v>
      </c>
      <c r="B31" s="127" t="str">
        <f t="shared" si="1"/>
        <v>김성식</v>
      </c>
      <c r="C31" s="128" t="str">
        <f t="shared" si="19"/>
        <v>D</v>
      </c>
      <c r="D31" s="129">
        <f t="shared" si="20"/>
        <v>0.83388527333260498</v>
      </c>
      <c r="E31" s="130">
        <f t="shared" si="21"/>
        <v>6501</v>
      </c>
      <c r="F31" s="131" t="str">
        <f t="shared" si="22"/>
        <v>537</v>
      </c>
      <c r="G31" s="132" t="str">
        <f t="shared" si="23"/>
        <v>71바6614</v>
      </c>
      <c r="H31" s="133">
        <f t="shared" si="24"/>
        <v>3</v>
      </c>
      <c r="I31" s="134">
        <f t="shared" si="8"/>
        <v>1391.2719999999999</v>
      </c>
      <c r="J31" s="135">
        <f t="shared" si="25"/>
        <v>9.78145372027589E-3</v>
      </c>
      <c r="K31" s="135">
        <f t="shared" si="26"/>
        <v>0.3428659786120512</v>
      </c>
      <c r="L31" s="135">
        <f t="shared" si="27"/>
        <v>9.9908572874319326E-2</v>
      </c>
      <c r="M31" s="136">
        <f t="shared" si="28"/>
        <v>11.659000000000001</v>
      </c>
      <c r="N31" s="137">
        <f t="shared" si="29"/>
        <v>7.1876671132603834E-2</v>
      </c>
      <c r="O31" s="137">
        <f t="shared" si="30"/>
        <v>1.5812867649172844</v>
      </c>
      <c r="P31" s="219">
        <f t="shared" si="31"/>
        <v>0</v>
      </c>
      <c r="Q31" s="220">
        <f t="shared" si="32"/>
        <v>1</v>
      </c>
      <c r="R31" s="220">
        <f t="shared" si="33"/>
        <v>22</v>
      </c>
      <c r="T31">
        <v>519</v>
      </c>
      <c r="U31">
        <v>6501</v>
      </c>
      <c r="V31" t="s">
        <v>273</v>
      </c>
      <c r="W31">
        <v>1391.2719999999999</v>
      </c>
      <c r="X31">
        <v>672.024</v>
      </c>
      <c r="Y31">
        <v>2.0699999999999998</v>
      </c>
      <c r="Z31">
        <v>11.659000000000001</v>
      </c>
      <c r="AA31">
        <v>95.643861000000001</v>
      </c>
      <c r="AB31">
        <v>0.93553600000000003</v>
      </c>
      <c r="AC31">
        <v>32.793025999999998</v>
      </c>
      <c r="AD31" s="1">
        <v>139</v>
      </c>
      <c r="AE31">
        <v>1</v>
      </c>
      <c r="AF31">
        <v>22</v>
      </c>
      <c r="AG31">
        <v>64</v>
      </c>
      <c r="AH31">
        <v>14.546379999999999</v>
      </c>
      <c r="AI31">
        <v>0.9</v>
      </c>
      <c r="AJ31">
        <v>0</v>
      </c>
      <c r="AK31">
        <v>0</v>
      </c>
      <c r="AL31">
        <v>0</v>
      </c>
      <c r="AM31" t="s">
        <v>274</v>
      </c>
      <c r="AN31" t="s">
        <v>565</v>
      </c>
      <c r="AO31">
        <v>921.46</v>
      </c>
      <c r="AR31" t="s">
        <v>117</v>
      </c>
      <c r="AS31" t="s">
        <v>120</v>
      </c>
      <c r="AT31" t="s">
        <v>242</v>
      </c>
      <c r="AU31" t="s">
        <v>273</v>
      </c>
      <c r="AV31" t="s">
        <v>239</v>
      </c>
      <c r="AW31">
        <v>3</v>
      </c>
      <c r="BB31">
        <v>0.83388527333260498</v>
      </c>
      <c r="BC31" t="s">
        <v>67</v>
      </c>
      <c r="BF31" t="s">
        <v>117</v>
      </c>
      <c r="BG31" t="s">
        <v>120</v>
      </c>
      <c r="BH31" t="s">
        <v>273</v>
      </c>
      <c r="BI31">
        <v>6501</v>
      </c>
      <c r="BJ31">
        <v>3</v>
      </c>
      <c r="BK31" t="s">
        <v>242</v>
      </c>
      <c r="BL31" t="s">
        <v>236</v>
      </c>
      <c r="BM31">
        <v>0.83388527333260498</v>
      </c>
      <c r="BN31" t="s">
        <v>67</v>
      </c>
      <c r="BO31" t="s">
        <v>180</v>
      </c>
      <c r="BP31">
        <v>1391.2719999999999</v>
      </c>
    </row>
    <row r="32" spans="1:68" ht="16.5" x14ac:dyDescent="0.25">
      <c r="A32" s="109" t="str">
        <f t="shared" si="18"/>
        <v>성원운수</v>
      </c>
      <c r="B32" s="110" t="str">
        <f t="shared" si="1"/>
        <v>김옥란</v>
      </c>
      <c r="C32" s="111" t="str">
        <f t="shared" si="19"/>
        <v>D</v>
      </c>
      <c r="D32" s="112">
        <f t="shared" si="20"/>
        <v>0.81508854752328974</v>
      </c>
      <c r="E32" s="113">
        <f t="shared" si="21"/>
        <v>9682</v>
      </c>
      <c r="F32" s="114" t="str">
        <f t="shared" si="22"/>
        <v>535</v>
      </c>
      <c r="G32" s="115" t="str">
        <f t="shared" si="23"/>
        <v>71바6959</v>
      </c>
      <c r="H32" s="116">
        <f t="shared" si="24"/>
        <v>7</v>
      </c>
      <c r="I32" s="117">
        <f t="shared" si="8"/>
        <v>1529.2819999999999</v>
      </c>
      <c r="J32" s="118">
        <f t="shared" si="25"/>
        <v>2.300532105335179E-2</v>
      </c>
      <c r="K32" s="118">
        <f t="shared" si="26"/>
        <v>0.31021587419193231</v>
      </c>
      <c r="L32" s="118">
        <f t="shared" si="27"/>
        <v>0.10723986812111828</v>
      </c>
      <c r="M32" s="119">
        <f t="shared" si="28"/>
        <v>11.932</v>
      </c>
      <c r="N32" s="120">
        <f t="shared" si="29"/>
        <v>0</v>
      </c>
      <c r="O32" s="120">
        <f t="shared" si="30"/>
        <v>1.1770229427927617</v>
      </c>
      <c r="P32" s="221">
        <f t="shared" si="31"/>
        <v>14</v>
      </c>
      <c r="Q32" s="222">
        <f t="shared" si="32"/>
        <v>0</v>
      </c>
      <c r="R32" s="222">
        <f t="shared" si="33"/>
        <v>18</v>
      </c>
      <c r="T32">
        <v>519</v>
      </c>
      <c r="U32">
        <v>9682</v>
      </c>
      <c r="V32" t="s">
        <v>275</v>
      </c>
      <c r="W32">
        <v>1529.2819999999999</v>
      </c>
      <c r="X32">
        <v>634.13199999999995</v>
      </c>
      <c r="Y32">
        <v>2.4119999999999999</v>
      </c>
      <c r="Z32">
        <v>11.932</v>
      </c>
      <c r="AA32">
        <v>126.804968</v>
      </c>
      <c r="AB32">
        <v>2.917189</v>
      </c>
      <c r="AC32">
        <v>39.336914</v>
      </c>
      <c r="AD32" s="1">
        <v>164</v>
      </c>
      <c r="AE32">
        <v>0</v>
      </c>
      <c r="AF32">
        <v>18</v>
      </c>
      <c r="AG32">
        <v>67</v>
      </c>
      <c r="AH32">
        <v>12.060110999999999</v>
      </c>
      <c r="AI32">
        <v>15.6</v>
      </c>
      <c r="AJ32">
        <v>0</v>
      </c>
      <c r="AK32">
        <v>14</v>
      </c>
      <c r="AL32">
        <v>1696</v>
      </c>
      <c r="AM32" t="s">
        <v>276</v>
      </c>
      <c r="AN32" t="s">
        <v>566</v>
      </c>
      <c r="AO32">
        <v>343.87299999999999</v>
      </c>
      <c r="AR32" t="s">
        <v>117</v>
      </c>
      <c r="AS32" t="s">
        <v>118</v>
      </c>
      <c r="AT32" t="s">
        <v>206</v>
      </c>
      <c r="AU32" t="s">
        <v>275</v>
      </c>
      <c r="AV32" t="s">
        <v>48</v>
      </c>
      <c r="AW32">
        <v>7</v>
      </c>
      <c r="BB32">
        <v>0.81508854752328974</v>
      </c>
      <c r="BC32" t="s">
        <v>67</v>
      </c>
      <c r="BF32" t="s">
        <v>117</v>
      </c>
      <c r="BG32" t="s">
        <v>118</v>
      </c>
      <c r="BH32" t="s">
        <v>275</v>
      </c>
      <c r="BI32">
        <v>9682</v>
      </c>
      <c r="BJ32">
        <v>7</v>
      </c>
      <c r="BK32" t="s">
        <v>206</v>
      </c>
      <c r="BL32" t="s">
        <v>201</v>
      </c>
      <c r="BM32">
        <v>0.81508854752328974</v>
      </c>
      <c r="BN32" t="s">
        <v>67</v>
      </c>
      <c r="BO32" t="s">
        <v>180</v>
      </c>
      <c r="BP32">
        <v>1529.2819999999999</v>
      </c>
    </row>
    <row r="33" spans="1:68" ht="16.5" x14ac:dyDescent="0.25">
      <c r="A33" s="126" t="str">
        <f t="shared" si="18"/>
        <v>성원운수</v>
      </c>
      <c r="B33" s="127" t="str">
        <f t="shared" si="1"/>
        <v>김익찬</v>
      </c>
      <c r="C33" s="128" t="str">
        <f t="shared" si="19"/>
        <v>B</v>
      </c>
      <c r="D33" s="129">
        <f t="shared" si="20"/>
        <v>0.94182250668618195</v>
      </c>
      <c r="E33" s="130">
        <f t="shared" si="21"/>
        <v>3459</v>
      </c>
      <c r="F33" s="131" t="str">
        <f t="shared" si="22"/>
        <v>순환54</v>
      </c>
      <c r="G33" s="132" t="str">
        <f t="shared" si="23"/>
        <v>72바1927</v>
      </c>
      <c r="H33" s="133">
        <f t="shared" si="24"/>
        <v>2</v>
      </c>
      <c r="I33" s="134">
        <f t="shared" si="8"/>
        <v>1828.2529999999999</v>
      </c>
      <c r="J33" s="135">
        <f t="shared" si="25"/>
        <v>3.000921373517966E-2</v>
      </c>
      <c r="K33" s="135">
        <f t="shared" si="26"/>
        <v>0.23096960644017547</v>
      </c>
      <c r="L33" s="135">
        <f t="shared" si="27"/>
        <v>0.13893044343425118</v>
      </c>
      <c r="M33" s="136">
        <f t="shared" si="28"/>
        <v>3.52</v>
      </c>
      <c r="N33" s="137">
        <f t="shared" si="29"/>
        <v>0</v>
      </c>
      <c r="O33" s="137">
        <f t="shared" si="30"/>
        <v>1.6409107492234392</v>
      </c>
      <c r="P33" s="219">
        <f t="shared" si="31"/>
        <v>1</v>
      </c>
      <c r="Q33" s="220">
        <f t="shared" si="32"/>
        <v>0</v>
      </c>
      <c r="R33" s="220">
        <f t="shared" si="33"/>
        <v>30</v>
      </c>
      <c r="T33">
        <v>519</v>
      </c>
      <c r="U33">
        <v>3459</v>
      </c>
      <c r="V33" t="s">
        <v>277</v>
      </c>
      <c r="W33">
        <v>1828.2529999999999</v>
      </c>
      <c r="X33">
        <v>607.505</v>
      </c>
      <c r="Y33">
        <v>3.0089999999999999</v>
      </c>
      <c r="Z33">
        <v>3.52</v>
      </c>
      <c r="AA33">
        <v>107.085778</v>
      </c>
      <c r="AB33">
        <v>3.2135600000000002</v>
      </c>
      <c r="AC33">
        <v>24.733560000000001</v>
      </c>
      <c r="AD33" s="1">
        <v>254</v>
      </c>
      <c r="AE33">
        <v>0</v>
      </c>
      <c r="AF33">
        <v>30</v>
      </c>
      <c r="AG33">
        <v>72</v>
      </c>
      <c r="AH33">
        <v>17.072790000000001</v>
      </c>
      <c r="AI33">
        <v>109.9</v>
      </c>
      <c r="AJ33">
        <v>0</v>
      </c>
      <c r="AK33">
        <v>1</v>
      </c>
      <c r="AL33">
        <v>918</v>
      </c>
      <c r="AM33" t="s">
        <v>278</v>
      </c>
      <c r="AN33" t="s">
        <v>567</v>
      </c>
      <c r="AO33">
        <v>1771.385</v>
      </c>
      <c r="AR33" t="s">
        <v>117</v>
      </c>
      <c r="AS33" t="s">
        <v>123</v>
      </c>
      <c r="AT33" t="s">
        <v>254</v>
      </c>
      <c r="AU33" t="s">
        <v>277</v>
      </c>
      <c r="AV33" t="s">
        <v>196</v>
      </c>
      <c r="AW33">
        <v>2</v>
      </c>
      <c r="BB33">
        <v>0.94182250668618195</v>
      </c>
      <c r="BC33" t="s">
        <v>68</v>
      </c>
      <c r="BF33" t="s">
        <v>117</v>
      </c>
      <c r="BG33" t="s">
        <v>123</v>
      </c>
      <c r="BH33" t="s">
        <v>277</v>
      </c>
      <c r="BI33">
        <v>3459</v>
      </c>
      <c r="BJ33">
        <v>2</v>
      </c>
      <c r="BK33" t="s">
        <v>254</v>
      </c>
      <c r="BL33" t="s">
        <v>203</v>
      </c>
      <c r="BM33">
        <v>0.94182250668618195</v>
      </c>
      <c r="BN33" t="s">
        <v>68</v>
      </c>
      <c r="BO33" t="s">
        <v>177</v>
      </c>
      <c r="BP33">
        <v>1828.2529999999999</v>
      </c>
    </row>
    <row r="34" spans="1:68" ht="16.5" x14ac:dyDescent="0.25">
      <c r="A34" s="109" t="str">
        <f t="shared" si="18"/>
        <v>성원운수</v>
      </c>
      <c r="B34" s="110" t="str">
        <f t="shared" si="1"/>
        <v>김진구</v>
      </c>
      <c r="C34" s="111" t="str">
        <f t="shared" si="19"/>
        <v>F</v>
      </c>
      <c r="D34" s="112">
        <f t="shared" si="20"/>
        <v>0.71479999999999999</v>
      </c>
      <c r="E34" s="113">
        <f t="shared" si="21"/>
        <v>9344</v>
      </c>
      <c r="F34" s="114" t="str">
        <f t="shared" si="22"/>
        <v>538</v>
      </c>
      <c r="G34" s="115" t="str">
        <f t="shared" si="23"/>
        <v>71바6307</v>
      </c>
      <c r="H34" s="116">
        <f t="shared" si="24"/>
        <v>1</v>
      </c>
      <c r="I34" s="117">
        <f t="shared" si="8"/>
        <v>1306.3030000000001</v>
      </c>
      <c r="J34" s="118">
        <f t="shared" si="25"/>
        <v>2.5532732229406312E-2</v>
      </c>
      <c r="K34" s="118">
        <f t="shared" si="26"/>
        <v>0.4648946117501489</v>
      </c>
      <c r="L34" s="118">
        <f t="shared" si="27"/>
        <v>0.12937274123997264</v>
      </c>
      <c r="M34" s="119">
        <f t="shared" si="28"/>
        <v>19.611000000000001</v>
      </c>
      <c r="N34" s="120">
        <f t="shared" si="29"/>
        <v>7.6551917893474944E-2</v>
      </c>
      <c r="O34" s="120">
        <f t="shared" si="30"/>
        <v>9.9517493261517416</v>
      </c>
      <c r="P34" s="221">
        <f t="shared" si="31"/>
        <v>83</v>
      </c>
      <c r="Q34" s="222">
        <f t="shared" si="32"/>
        <v>1</v>
      </c>
      <c r="R34" s="222">
        <f t="shared" si="33"/>
        <v>130</v>
      </c>
      <c r="T34">
        <v>519</v>
      </c>
      <c r="U34">
        <v>9344</v>
      </c>
      <c r="V34" t="s">
        <v>279</v>
      </c>
      <c r="W34">
        <v>1306.3030000000001</v>
      </c>
      <c r="X34">
        <v>730.95600000000002</v>
      </c>
      <c r="Y34">
        <v>1.7869999999999999</v>
      </c>
      <c r="Z34">
        <v>19.611000000000001</v>
      </c>
      <c r="AA34">
        <v>106.734954</v>
      </c>
      <c r="AB34">
        <v>2.7252350000000001</v>
      </c>
      <c r="AC34">
        <v>49.620505000000001</v>
      </c>
      <c r="AD34" s="1">
        <v>169</v>
      </c>
      <c r="AE34">
        <v>1</v>
      </c>
      <c r="AF34">
        <v>130</v>
      </c>
      <c r="AG34">
        <v>79</v>
      </c>
      <c r="AH34">
        <v>12.238754999999999</v>
      </c>
      <c r="AI34">
        <v>108.2</v>
      </c>
      <c r="AJ34">
        <v>0</v>
      </c>
      <c r="AK34">
        <v>83</v>
      </c>
      <c r="AL34">
        <v>13614</v>
      </c>
      <c r="AM34" t="s">
        <v>280</v>
      </c>
      <c r="AN34" t="s">
        <v>568</v>
      </c>
      <c r="AO34">
        <v>1306.3030000000001</v>
      </c>
      <c r="AR34" t="s">
        <v>117</v>
      </c>
      <c r="AS34" t="s">
        <v>121</v>
      </c>
      <c r="AT34" t="s">
        <v>248</v>
      </c>
      <c r="AU34" t="s">
        <v>279</v>
      </c>
      <c r="AV34" t="s">
        <v>48</v>
      </c>
      <c r="AW34">
        <v>1</v>
      </c>
      <c r="BB34">
        <v>0.71479999999999999</v>
      </c>
      <c r="BC34" t="s">
        <v>70</v>
      </c>
      <c r="BF34" t="s">
        <v>117</v>
      </c>
      <c r="BG34" t="s">
        <v>121</v>
      </c>
      <c r="BH34" t="s">
        <v>279</v>
      </c>
      <c r="BI34">
        <v>9344</v>
      </c>
      <c r="BJ34">
        <v>1</v>
      </c>
      <c r="BK34" t="s">
        <v>248</v>
      </c>
      <c r="BL34" t="s">
        <v>176</v>
      </c>
      <c r="BM34">
        <v>0.71479999999999999</v>
      </c>
      <c r="BN34" t="s">
        <v>70</v>
      </c>
      <c r="BO34" t="s">
        <v>189</v>
      </c>
      <c r="BP34">
        <v>1306.3030000000001</v>
      </c>
    </row>
    <row r="35" spans="1:68" ht="16.5" x14ac:dyDescent="0.25">
      <c r="A35" s="126" t="str">
        <f t="shared" si="18"/>
        <v>성원운수</v>
      </c>
      <c r="B35" s="127" t="str">
        <f t="shared" si="1"/>
        <v>김창국</v>
      </c>
      <c r="C35" s="128" t="str">
        <f t="shared" si="19"/>
        <v>F</v>
      </c>
      <c r="D35" s="129">
        <f t="shared" si="20"/>
        <v>0.73218268652913931</v>
      </c>
      <c r="E35" s="130">
        <f t="shared" si="21"/>
        <v>4814</v>
      </c>
      <c r="F35" s="131" t="str">
        <f t="shared" si="22"/>
        <v>536</v>
      </c>
      <c r="G35" s="132" t="str">
        <f t="shared" si="23"/>
        <v>71바5558</v>
      </c>
      <c r="H35" s="133">
        <f t="shared" si="24"/>
        <v>2</v>
      </c>
      <c r="I35" s="134">
        <f t="shared" si="8"/>
        <v>696.476</v>
      </c>
      <c r="J35" s="135">
        <f t="shared" si="25"/>
        <v>1.5362409426271172E-2</v>
      </c>
      <c r="K35" s="135">
        <f t="shared" si="26"/>
        <v>0.38248606238699823</v>
      </c>
      <c r="L35" s="135">
        <f t="shared" si="27"/>
        <v>9.7634376489642141E-2</v>
      </c>
      <c r="M35" s="136">
        <f t="shared" si="28"/>
        <v>8.1310000000000002</v>
      </c>
      <c r="N35" s="137">
        <f t="shared" si="29"/>
        <v>0</v>
      </c>
      <c r="O35" s="137">
        <f t="shared" si="30"/>
        <v>2.2972794468151094</v>
      </c>
      <c r="P35" s="219">
        <f t="shared" si="31"/>
        <v>9</v>
      </c>
      <c r="Q35" s="220">
        <f t="shared" si="32"/>
        <v>0</v>
      </c>
      <c r="R35" s="220">
        <f t="shared" si="33"/>
        <v>16</v>
      </c>
      <c r="T35">
        <v>519</v>
      </c>
      <c r="U35">
        <v>4814</v>
      </c>
      <c r="V35" t="s">
        <v>281</v>
      </c>
      <c r="W35">
        <v>696.476</v>
      </c>
      <c r="X35">
        <v>350.24700000000001</v>
      </c>
      <c r="Y35">
        <v>1.9890000000000001</v>
      </c>
      <c r="Z35">
        <v>8.1310000000000002</v>
      </c>
      <c r="AA35">
        <v>54.623593</v>
      </c>
      <c r="AB35">
        <v>0.83914999999999995</v>
      </c>
      <c r="AC35">
        <v>20.892762999999999</v>
      </c>
      <c r="AD35" s="1">
        <v>68</v>
      </c>
      <c r="AE35">
        <v>0</v>
      </c>
      <c r="AF35">
        <v>16</v>
      </c>
      <c r="AG35">
        <v>71</v>
      </c>
      <c r="AH35">
        <v>12.750461</v>
      </c>
      <c r="AI35">
        <v>7</v>
      </c>
      <c r="AJ35">
        <v>0</v>
      </c>
      <c r="AK35">
        <v>9</v>
      </c>
      <c r="AL35">
        <v>501</v>
      </c>
      <c r="AM35" t="s">
        <v>282</v>
      </c>
      <c r="AN35" t="s">
        <v>569</v>
      </c>
      <c r="AO35">
        <v>581.09799999999996</v>
      </c>
      <c r="AR35" t="s">
        <v>117</v>
      </c>
      <c r="AS35" t="s">
        <v>119</v>
      </c>
      <c r="AT35" t="s">
        <v>221</v>
      </c>
      <c r="AU35" t="s">
        <v>281</v>
      </c>
      <c r="AV35" t="s">
        <v>196</v>
      </c>
      <c r="AW35">
        <v>2</v>
      </c>
      <c r="BB35">
        <v>0.73218268652913931</v>
      </c>
      <c r="BC35" t="s">
        <v>70</v>
      </c>
      <c r="BF35" t="s">
        <v>117</v>
      </c>
      <c r="BG35" t="s">
        <v>119</v>
      </c>
      <c r="BH35" t="s">
        <v>281</v>
      </c>
      <c r="BI35">
        <v>4814</v>
      </c>
      <c r="BJ35">
        <v>2</v>
      </c>
      <c r="BK35" t="s">
        <v>221</v>
      </c>
      <c r="BL35" t="s">
        <v>224</v>
      </c>
      <c r="BM35">
        <v>0.73218268652913931</v>
      </c>
      <c r="BN35" t="s">
        <v>70</v>
      </c>
      <c r="BO35" t="s">
        <v>189</v>
      </c>
      <c r="BP35">
        <v>696.476</v>
      </c>
    </row>
    <row r="36" spans="1:68" ht="16.5" x14ac:dyDescent="0.25">
      <c r="A36" s="109" t="str">
        <f t="shared" si="18"/>
        <v>성원운수</v>
      </c>
      <c r="B36" s="110" t="str">
        <f t="shared" si="1"/>
        <v>김태화</v>
      </c>
      <c r="C36" s="111" t="str">
        <f t="shared" si="19"/>
        <v>D</v>
      </c>
      <c r="D36" s="112">
        <f t="shared" si="20"/>
        <v>0.80264506911044375</v>
      </c>
      <c r="E36" s="113">
        <f t="shared" si="21"/>
        <v>6360</v>
      </c>
      <c r="F36" s="114" t="str">
        <f t="shared" si="22"/>
        <v>538</v>
      </c>
      <c r="G36" s="115" t="str">
        <f t="shared" si="23"/>
        <v>71바6306</v>
      </c>
      <c r="H36" s="116">
        <f t="shared" si="24"/>
        <v>3</v>
      </c>
      <c r="I36" s="117">
        <f t="shared" si="8"/>
        <v>744.96699999999998</v>
      </c>
      <c r="J36" s="118">
        <f t="shared" si="25"/>
        <v>3.789539655416202E-2</v>
      </c>
      <c r="K36" s="118">
        <f t="shared" si="26"/>
        <v>0.36628565587728346</v>
      </c>
      <c r="L36" s="118">
        <f t="shared" si="27"/>
        <v>9.93332590571126E-2</v>
      </c>
      <c r="M36" s="119">
        <f t="shared" si="28"/>
        <v>12.653</v>
      </c>
      <c r="N36" s="120">
        <f t="shared" si="29"/>
        <v>0</v>
      </c>
      <c r="O36" s="120">
        <f t="shared" si="30"/>
        <v>1.7450437401925187</v>
      </c>
      <c r="P36" s="221">
        <f t="shared" si="31"/>
        <v>10</v>
      </c>
      <c r="Q36" s="222">
        <f t="shared" si="32"/>
        <v>0</v>
      </c>
      <c r="R36" s="222">
        <f t="shared" si="33"/>
        <v>13</v>
      </c>
      <c r="T36">
        <v>519</v>
      </c>
      <c r="U36">
        <v>6360</v>
      </c>
      <c r="V36" t="s">
        <v>283</v>
      </c>
      <c r="W36">
        <v>744.96699999999998</v>
      </c>
      <c r="X36">
        <v>372.51400000000001</v>
      </c>
      <c r="Y36">
        <v>2</v>
      </c>
      <c r="Z36">
        <v>12.653</v>
      </c>
      <c r="AA36">
        <v>60.128306000000002</v>
      </c>
      <c r="AB36">
        <v>2.2785859999999998</v>
      </c>
      <c r="AC36">
        <v>22.024135999999999</v>
      </c>
      <c r="AD36" s="1">
        <v>74</v>
      </c>
      <c r="AE36">
        <v>0</v>
      </c>
      <c r="AF36">
        <v>13</v>
      </c>
      <c r="AG36">
        <v>62</v>
      </c>
      <c r="AH36">
        <v>12.389621999999999</v>
      </c>
      <c r="AI36">
        <v>0</v>
      </c>
      <c r="AJ36">
        <v>0</v>
      </c>
      <c r="AK36">
        <v>10</v>
      </c>
      <c r="AL36">
        <v>790</v>
      </c>
      <c r="AM36" t="s">
        <v>284</v>
      </c>
      <c r="AN36" t="s">
        <v>570</v>
      </c>
      <c r="AO36">
        <v>526.46900000000005</v>
      </c>
      <c r="AR36" t="s">
        <v>117</v>
      </c>
      <c r="AS36" t="s">
        <v>121</v>
      </c>
      <c r="AT36" t="s">
        <v>437</v>
      </c>
      <c r="AU36" t="s">
        <v>283</v>
      </c>
      <c r="AV36" t="s">
        <v>48</v>
      </c>
      <c r="AW36">
        <v>3</v>
      </c>
      <c r="BB36">
        <v>0.80264506911044375</v>
      </c>
      <c r="BC36" t="s">
        <v>67</v>
      </c>
      <c r="BF36" t="s">
        <v>117</v>
      </c>
      <c r="BG36" t="s">
        <v>121</v>
      </c>
      <c r="BH36" t="s">
        <v>283</v>
      </c>
      <c r="BI36">
        <v>6360</v>
      </c>
      <c r="BJ36">
        <v>3</v>
      </c>
      <c r="BK36" t="s">
        <v>437</v>
      </c>
      <c r="BL36" t="s">
        <v>247</v>
      </c>
      <c r="BM36">
        <v>0.80264506911044375</v>
      </c>
      <c r="BN36" t="s">
        <v>67</v>
      </c>
      <c r="BO36" t="s">
        <v>180</v>
      </c>
      <c r="BP36">
        <v>744.9670000000001</v>
      </c>
    </row>
    <row r="37" spans="1:68" ht="16.5" x14ac:dyDescent="0.25">
      <c r="A37" s="126" t="str">
        <f t="shared" si="18"/>
        <v>성원운수</v>
      </c>
      <c r="B37" s="127" t="str">
        <f t="shared" si="1"/>
        <v>김형구</v>
      </c>
      <c r="C37" s="128" t="str">
        <f t="shared" si="19"/>
        <v>F</v>
      </c>
      <c r="D37" s="129">
        <f t="shared" si="20"/>
        <v>0.74528956760940879</v>
      </c>
      <c r="E37" s="130">
        <f t="shared" si="21"/>
        <v>9091</v>
      </c>
      <c r="F37" s="131" t="str">
        <f t="shared" si="22"/>
        <v>538</v>
      </c>
      <c r="G37" s="132" t="str">
        <f t="shared" si="23"/>
        <v>71바6305</v>
      </c>
      <c r="H37" s="133">
        <f t="shared" si="24"/>
        <v>2</v>
      </c>
      <c r="I37" s="134">
        <f t="shared" si="8"/>
        <v>1418.4860000000001</v>
      </c>
      <c r="J37" s="135">
        <f t="shared" si="25"/>
        <v>2.2557515164912504E-2</v>
      </c>
      <c r="K37" s="135">
        <f t="shared" si="26"/>
        <v>0.48816698632290501</v>
      </c>
      <c r="L37" s="135">
        <f t="shared" si="27"/>
        <v>0.26859623570482893</v>
      </c>
      <c r="M37" s="136">
        <f t="shared" si="28"/>
        <v>15.45</v>
      </c>
      <c r="N37" s="137">
        <f t="shared" si="29"/>
        <v>0</v>
      </c>
      <c r="O37" s="137">
        <f t="shared" si="30"/>
        <v>4.4413550785837854</v>
      </c>
      <c r="P37" s="219">
        <f t="shared" si="31"/>
        <v>162</v>
      </c>
      <c r="Q37" s="220">
        <f t="shared" si="32"/>
        <v>0</v>
      </c>
      <c r="R37" s="220">
        <f t="shared" si="33"/>
        <v>63</v>
      </c>
      <c r="T37">
        <v>519</v>
      </c>
      <c r="U37">
        <v>9091</v>
      </c>
      <c r="V37" t="s">
        <v>285</v>
      </c>
      <c r="W37">
        <v>1418.4860000000001</v>
      </c>
      <c r="X37">
        <v>761.13599999999997</v>
      </c>
      <c r="Y37">
        <v>1.8640000000000001</v>
      </c>
      <c r="Z37">
        <v>15.45</v>
      </c>
      <c r="AA37">
        <v>131.871351</v>
      </c>
      <c r="AB37">
        <v>2.9746899999999998</v>
      </c>
      <c r="AC37">
        <v>64.375240000000005</v>
      </c>
      <c r="AD37" s="1">
        <v>381</v>
      </c>
      <c r="AE37">
        <v>0</v>
      </c>
      <c r="AF37">
        <v>63</v>
      </c>
      <c r="AG37">
        <v>77</v>
      </c>
      <c r="AH37">
        <v>10.756589</v>
      </c>
      <c r="AI37">
        <v>139.4</v>
      </c>
      <c r="AJ37">
        <v>0</v>
      </c>
      <c r="AK37">
        <v>162</v>
      </c>
      <c r="AL37">
        <v>36047</v>
      </c>
      <c r="AM37" t="s">
        <v>286</v>
      </c>
      <c r="AN37" t="s">
        <v>571</v>
      </c>
      <c r="AO37">
        <v>1309.979</v>
      </c>
      <c r="AR37" t="s">
        <v>117</v>
      </c>
      <c r="AS37" t="s">
        <v>121</v>
      </c>
      <c r="AT37" t="s">
        <v>247</v>
      </c>
      <c r="AU37" t="s">
        <v>285</v>
      </c>
      <c r="AV37" t="s">
        <v>48</v>
      </c>
      <c r="AW37">
        <v>2</v>
      </c>
      <c r="BB37">
        <v>0.74528956760940879</v>
      </c>
      <c r="BC37" t="s">
        <v>70</v>
      </c>
      <c r="BF37" t="s">
        <v>117</v>
      </c>
      <c r="BG37" t="s">
        <v>121</v>
      </c>
      <c r="BH37" t="s">
        <v>285</v>
      </c>
      <c r="BI37">
        <v>9091</v>
      </c>
      <c r="BJ37">
        <v>2</v>
      </c>
      <c r="BK37" t="s">
        <v>247</v>
      </c>
      <c r="BL37" t="s">
        <v>249</v>
      </c>
      <c r="BM37">
        <v>0.74528956760940879</v>
      </c>
      <c r="BN37" t="s">
        <v>70</v>
      </c>
      <c r="BO37" t="s">
        <v>189</v>
      </c>
      <c r="BP37">
        <v>1418.4860000000001</v>
      </c>
    </row>
    <row r="38" spans="1:68" ht="16.5" x14ac:dyDescent="0.25">
      <c r="A38" s="109" t="str">
        <f t="shared" si="18"/>
        <v>성원운수</v>
      </c>
      <c r="B38" s="110" t="str">
        <f t="shared" si="1"/>
        <v>김호진</v>
      </c>
      <c r="C38" s="111" t="str">
        <f t="shared" si="19"/>
        <v>F</v>
      </c>
      <c r="D38" s="112">
        <f t="shared" si="20"/>
        <v>0.71297626968616079</v>
      </c>
      <c r="E38" s="113">
        <f t="shared" si="21"/>
        <v>4555</v>
      </c>
      <c r="F38" s="114" t="str">
        <f t="shared" si="22"/>
        <v>538</v>
      </c>
      <c r="G38" s="115" t="str">
        <f t="shared" si="23"/>
        <v>71바6302</v>
      </c>
      <c r="H38" s="116">
        <f t="shared" si="24"/>
        <v>2</v>
      </c>
      <c r="I38" s="117">
        <f t="shared" si="8"/>
        <v>1369.2360000000001</v>
      </c>
      <c r="J38" s="118">
        <f t="shared" si="25"/>
        <v>2.5028332320085271E-2</v>
      </c>
      <c r="K38" s="118">
        <f t="shared" si="26"/>
        <v>0.45663708579283413</v>
      </c>
      <c r="L38" s="118">
        <f t="shared" si="27"/>
        <v>0.22056095516039601</v>
      </c>
      <c r="M38" s="119">
        <f t="shared" si="28"/>
        <v>14.545</v>
      </c>
      <c r="N38" s="120">
        <f t="shared" si="29"/>
        <v>0</v>
      </c>
      <c r="O38" s="120">
        <f t="shared" si="30"/>
        <v>0.7303342886105828</v>
      </c>
      <c r="P38" s="221">
        <f t="shared" si="31"/>
        <v>116</v>
      </c>
      <c r="Q38" s="222">
        <f t="shared" si="32"/>
        <v>0</v>
      </c>
      <c r="R38" s="222">
        <f t="shared" si="33"/>
        <v>10</v>
      </c>
      <c r="T38">
        <v>519</v>
      </c>
      <c r="U38">
        <v>4555</v>
      </c>
      <c r="V38" t="s">
        <v>287</v>
      </c>
      <c r="W38">
        <v>1369.2360000000001</v>
      </c>
      <c r="X38">
        <v>770.75199999999995</v>
      </c>
      <c r="Y38">
        <v>1.776</v>
      </c>
      <c r="Z38">
        <v>14.545</v>
      </c>
      <c r="AA38">
        <v>130.44025300000001</v>
      </c>
      <c r="AB38">
        <v>3.2647020000000002</v>
      </c>
      <c r="AC38">
        <v>59.563856999999999</v>
      </c>
      <c r="AD38" s="1">
        <v>302</v>
      </c>
      <c r="AE38">
        <v>0</v>
      </c>
      <c r="AF38">
        <v>10</v>
      </c>
      <c r="AG38">
        <v>68</v>
      </c>
      <c r="AH38">
        <v>10.497035</v>
      </c>
      <c r="AI38">
        <v>14.6</v>
      </c>
      <c r="AJ38">
        <v>0</v>
      </c>
      <c r="AK38">
        <v>116</v>
      </c>
      <c r="AL38">
        <v>27716</v>
      </c>
      <c r="AM38" t="s">
        <v>288</v>
      </c>
      <c r="AN38" t="s">
        <v>572</v>
      </c>
      <c r="AO38">
        <v>1257.6320000000001</v>
      </c>
      <c r="AR38" t="s">
        <v>117</v>
      </c>
      <c r="AS38" t="s">
        <v>121</v>
      </c>
      <c r="AT38" t="s">
        <v>245</v>
      </c>
      <c r="AU38" t="s">
        <v>287</v>
      </c>
      <c r="AV38" t="s">
        <v>48</v>
      </c>
      <c r="AW38">
        <v>2</v>
      </c>
      <c r="BB38">
        <v>0.71297626968616079</v>
      </c>
      <c r="BC38" t="s">
        <v>70</v>
      </c>
      <c r="BF38" t="s">
        <v>117</v>
      </c>
      <c r="BG38" t="s">
        <v>121</v>
      </c>
      <c r="BH38" t="s">
        <v>287</v>
      </c>
      <c r="BI38">
        <v>4555</v>
      </c>
      <c r="BJ38">
        <v>2</v>
      </c>
      <c r="BK38" t="s">
        <v>245</v>
      </c>
      <c r="BL38" t="s">
        <v>244</v>
      </c>
      <c r="BM38">
        <v>0.71297626968616079</v>
      </c>
      <c r="BN38" t="s">
        <v>70</v>
      </c>
      <c r="BO38" t="s">
        <v>189</v>
      </c>
      <c r="BP38">
        <v>1369.2360000000001</v>
      </c>
    </row>
    <row r="39" spans="1:68" ht="16.5" x14ac:dyDescent="0.25">
      <c r="A39" s="126" t="str">
        <f t="shared" si="18"/>
        <v>성원운수</v>
      </c>
      <c r="B39" s="127" t="str">
        <f t="shared" si="1"/>
        <v>노매화</v>
      </c>
      <c r="C39" s="128" t="str">
        <f t="shared" si="19"/>
        <v>F</v>
      </c>
      <c r="D39" s="129">
        <f t="shared" si="20"/>
        <v>0.7414814814814813</v>
      </c>
      <c r="E39" s="130">
        <f t="shared" si="21"/>
        <v>3968</v>
      </c>
      <c r="F39" s="131" t="str">
        <f t="shared" si="22"/>
        <v>536</v>
      </c>
      <c r="G39" s="132" t="str">
        <f t="shared" si="23"/>
        <v>71바5555</v>
      </c>
      <c r="H39" s="133">
        <f t="shared" si="24"/>
        <v>1</v>
      </c>
      <c r="I39" s="134">
        <f t="shared" si="8"/>
        <v>1836.5609999999999</v>
      </c>
      <c r="J39" s="135">
        <f t="shared" si="25"/>
        <v>1.5196731945178565E-2</v>
      </c>
      <c r="K39" s="135">
        <f t="shared" si="26"/>
        <v>0.38912995603994233</v>
      </c>
      <c r="L39" s="135">
        <f t="shared" si="27"/>
        <v>9.5831284667375602E-2</v>
      </c>
      <c r="M39" s="136">
        <f t="shared" si="28"/>
        <v>6.5529999999999999</v>
      </c>
      <c r="N39" s="137">
        <f t="shared" si="29"/>
        <v>0</v>
      </c>
      <c r="O39" s="137">
        <f t="shared" si="30"/>
        <v>7.8407414727852771</v>
      </c>
      <c r="P39" s="219">
        <f t="shared" si="31"/>
        <v>26</v>
      </c>
      <c r="Q39" s="220">
        <f t="shared" si="32"/>
        <v>0</v>
      </c>
      <c r="R39" s="220">
        <f t="shared" si="33"/>
        <v>144</v>
      </c>
      <c r="T39">
        <v>519</v>
      </c>
      <c r="U39">
        <v>3968</v>
      </c>
      <c r="V39" t="s">
        <v>289</v>
      </c>
      <c r="W39">
        <v>1836.5609999999999</v>
      </c>
      <c r="X39">
        <v>917.17100000000005</v>
      </c>
      <c r="Y39">
        <v>2.0019999999999998</v>
      </c>
      <c r="Z39">
        <v>6.5529999999999999</v>
      </c>
      <c r="AA39">
        <v>146.556905</v>
      </c>
      <c r="AB39">
        <v>2.2271860000000001</v>
      </c>
      <c r="AC39">
        <v>57.029682000000001</v>
      </c>
      <c r="AD39" s="1">
        <v>176</v>
      </c>
      <c r="AE39">
        <v>0</v>
      </c>
      <c r="AF39">
        <v>144</v>
      </c>
      <c r="AG39">
        <v>62</v>
      </c>
      <c r="AH39">
        <v>12.531383999999999</v>
      </c>
      <c r="AI39">
        <v>0</v>
      </c>
      <c r="AJ39">
        <v>0</v>
      </c>
      <c r="AK39">
        <v>26</v>
      </c>
      <c r="AL39">
        <v>2171</v>
      </c>
      <c r="AM39" t="s">
        <v>290</v>
      </c>
      <c r="AN39" t="s">
        <v>573</v>
      </c>
      <c r="AO39">
        <v>1836.5609999999999</v>
      </c>
      <c r="AR39" t="s">
        <v>117</v>
      </c>
      <c r="AS39" t="s">
        <v>119</v>
      </c>
      <c r="AT39" t="s">
        <v>217</v>
      </c>
      <c r="AU39" t="s">
        <v>289</v>
      </c>
      <c r="AV39" t="s">
        <v>196</v>
      </c>
      <c r="AW39">
        <v>1</v>
      </c>
      <c r="BB39">
        <v>0.7414814814814813</v>
      </c>
      <c r="BC39" t="s">
        <v>70</v>
      </c>
      <c r="BF39" t="s">
        <v>117</v>
      </c>
      <c r="BG39" t="s">
        <v>119</v>
      </c>
      <c r="BH39" t="s">
        <v>289</v>
      </c>
      <c r="BI39">
        <v>3968</v>
      </c>
      <c r="BJ39">
        <v>1</v>
      </c>
      <c r="BK39" t="s">
        <v>217</v>
      </c>
      <c r="BL39" t="s">
        <v>176</v>
      </c>
      <c r="BM39">
        <v>0.7414814814814813</v>
      </c>
      <c r="BN39" t="s">
        <v>70</v>
      </c>
      <c r="BO39" t="s">
        <v>189</v>
      </c>
      <c r="BP39">
        <v>1836.5609999999999</v>
      </c>
    </row>
    <row r="40" spans="1:68" ht="16.5" x14ac:dyDescent="0.25">
      <c r="A40" s="109" t="str">
        <f t="shared" si="18"/>
        <v>성원운수</v>
      </c>
      <c r="B40" s="110" t="str">
        <f t="shared" si="1"/>
        <v>마재인</v>
      </c>
      <c r="C40" s="111" t="str">
        <f t="shared" si="19"/>
        <v>F</v>
      </c>
      <c r="D40" s="112">
        <f t="shared" si="20"/>
        <v>0.77285714285714291</v>
      </c>
      <c r="E40" s="113">
        <f t="shared" si="21"/>
        <v>1701</v>
      </c>
      <c r="F40" s="114" t="str">
        <f t="shared" si="22"/>
        <v>536</v>
      </c>
      <c r="G40" s="115" t="str">
        <f t="shared" si="23"/>
        <v>71바5562</v>
      </c>
      <c r="H40" s="116">
        <f t="shared" si="24"/>
        <v>1</v>
      </c>
      <c r="I40" s="117">
        <f t="shared" si="8"/>
        <v>1759.3430000000001</v>
      </c>
      <c r="J40" s="118">
        <f t="shared" si="25"/>
        <v>9.0066489272066196E-3</v>
      </c>
      <c r="K40" s="118">
        <f t="shared" si="26"/>
        <v>0.38255952870726712</v>
      </c>
      <c r="L40" s="118">
        <f t="shared" si="27"/>
        <v>0.14039331727809756</v>
      </c>
      <c r="M40" s="119">
        <f t="shared" si="28"/>
        <v>6.7770000000000001</v>
      </c>
      <c r="N40" s="120">
        <f t="shared" si="29"/>
        <v>0</v>
      </c>
      <c r="O40" s="120">
        <f t="shared" si="30"/>
        <v>0.62523339678504986</v>
      </c>
      <c r="P40" s="221">
        <f t="shared" si="31"/>
        <v>13</v>
      </c>
      <c r="Q40" s="222">
        <f t="shared" si="32"/>
        <v>0</v>
      </c>
      <c r="R40" s="222">
        <f t="shared" si="33"/>
        <v>11</v>
      </c>
      <c r="T40">
        <v>519</v>
      </c>
      <c r="U40">
        <v>1701</v>
      </c>
      <c r="V40" t="s">
        <v>444</v>
      </c>
      <c r="W40">
        <v>1759.3430000000001</v>
      </c>
      <c r="X40">
        <v>813.99</v>
      </c>
      <c r="Y40">
        <v>2.161</v>
      </c>
      <c r="Z40">
        <v>6.7770000000000001</v>
      </c>
      <c r="AA40">
        <v>137.67273599999999</v>
      </c>
      <c r="AB40">
        <v>1.23997</v>
      </c>
      <c r="AC40">
        <v>52.668016999999999</v>
      </c>
      <c r="AD40" s="1">
        <v>247</v>
      </c>
      <c r="AE40">
        <v>0</v>
      </c>
      <c r="AF40">
        <v>11</v>
      </c>
      <c r="AG40">
        <v>60</v>
      </c>
      <c r="AH40">
        <v>12.779166999999999</v>
      </c>
      <c r="AI40">
        <v>0</v>
      </c>
      <c r="AJ40">
        <v>0</v>
      </c>
      <c r="AK40">
        <v>13</v>
      </c>
      <c r="AL40">
        <v>1735</v>
      </c>
      <c r="AM40" t="s">
        <v>445</v>
      </c>
      <c r="AN40" t="s">
        <v>574</v>
      </c>
      <c r="AO40">
        <v>1737.0650000000001</v>
      </c>
      <c r="AR40" t="s">
        <v>117</v>
      </c>
      <c r="AS40" t="s">
        <v>119</v>
      </c>
      <c r="AT40" t="s">
        <v>434</v>
      </c>
      <c r="AU40" t="s">
        <v>444</v>
      </c>
      <c r="AV40" t="s">
        <v>196</v>
      </c>
      <c r="AW40">
        <v>1</v>
      </c>
      <c r="BB40">
        <v>0.77285714285714291</v>
      </c>
      <c r="BC40" t="s">
        <v>70</v>
      </c>
      <c r="BF40" t="s">
        <v>117</v>
      </c>
      <c r="BG40" t="s">
        <v>119</v>
      </c>
      <c r="BH40" t="s">
        <v>444</v>
      </c>
      <c r="BI40">
        <v>1701</v>
      </c>
      <c r="BJ40">
        <v>1</v>
      </c>
      <c r="BK40" t="s">
        <v>434</v>
      </c>
      <c r="BL40" t="s">
        <v>176</v>
      </c>
      <c r="BM40">
        <v>0.77285714285714291</v>
      </c>
      <c r="BN40" t="s">
        <v>70</v>
      </c>
      <c r="BO40" t="s">
        <v>189</v>
      </c>
      <c r="BP40">
        <v>1737.0650000000001</v>
      </c>
    </row>
    <row r="41" spans="1:68" ht="16.5" x14ac:dyDescent="0.25">
      <c r="A41" s="126" t="str">
        <f t="shared" si="18"/>
        <v>성원운수</v>
      </c>
      <c r="B41" s="127" t="str">
        <f t="shared" si="1"/>
        <v>명대식</v>
      </c>
      <c r="C41" s="128" t="str">
        <f t="shared" si="19"/>
        <v>D</v>
      </c>
      <c r="D41" s="129">
        <f t="shared" si="20"/>
        <v>0.80814814814814806</v>
      </c>
      <c r="E41" s="130">
        <f t="shared" si="21"/>
        <v>3421</v>
      </c>
      <c r="F41" s="131" t="str">
        <f t="shared" si="22"/>
        <v>536</v>
      </c>
      <c r="G41" s="132" t="str">
        <f t="shared" si="23"/>
        <v>71바5555</v>
      </c>
      <c r="H41" s="133">
        <f t="shared" si="24"/>
        <v>1</v>
      </c>
      <c r="I41" s="134">
        <f t="shared" si="8"/>
        <v>1780.404</v>
      </c>
      <c r="J41" s="135">
        <f t="shared" si="25"/>
        <v>1.443925424088506E-2</v>
      </c>
      <c r="K41" s="135">
        <f t="shared" si="26"/>
        <v>0.34493531883111933</v>
      </c>
      <c r="L41" s="135">
        <f t="shared" si="27"/>
        <v>0.12019743833422077</v>
      </c>
      <c r="M41" s="136">
        <f t="shared" si="28"/>
        <v>5.4</v>
      </c>
      <c r="N41" s="137">
        <f t="shared" si="29"/>
        <v>0</v>
      </c>
      <c r="O41" s="137">
        <f t="shared" si="30"/>
        <v>1.7973448722874135</v>
      </c>
      <c r="P41" s="219">
        <f t="shared" si="31"/>
        <v>3</v>
      </c>
      <c r="Q41" s="220">
        <f t="shared" si="32"/>
        <v>0</v>
      </c>
      <c r="R41" s="220">
        <f t="shared" si="33"/>
        <v>32</v>
      </c>
      <c r="T41">
        <v>519</v>
      </c>
      <c r="U41">
        <v>3421</v>
      </c>
      <c r="V41" t="s">
        <v>291</v>
      </c>
      <c r="W41">
        <v>1780.404</v>
      </c>
      <c r="X41">
        <v>816.09100000000001</v>
      </c>
      <c r="Y41">
        <v>2.1819999999999999</v>
      </c>
      <c r="Z41">
        <v>5.4</v>
      </c>
      <c r="AA41">
        <v>132.52381099999999</v>
      </c>
      <c r="AB41">
        <v>1.9135450000000001</v>
      </c>
      <c r="AC41">
        <v>45.712142999999998</v>
      </c>
      <c r="AD41" s="1">
        <v>214</v>
      </c>
      <c r="AE41">
        <v>0</v>
      </c>
      <c r="AF41">
        <v>32</v>
      </c>
      <c r="AG41">
        <v>67</v>
      </c>
      <c r="AH41">
        <v>13.434597</v>
      </c>
      <c r="AI41">
        <v>39.200000000000003</v>
      </c>
      <c r="AJ41">
        <v>0</v>
      </c>
      <c r="AK41">
        <v>3</v>
      </c>
      <c r="AL41">
        <v>197</v>
      </c>
      <c r="AM41" t="s">
        <v>292</v>
      </c>
      <c r="AN41" t="s">
        <v>575</v>
      </c>
      <c r="AO41">
        <v>1780.404</v>
      </c>
      <c r="AR41" t="s">
        <v>117</v>
      </c>
      <c r="AS41" t="s">
        <v>119</v>
      </c>
      <c r="AT41" t="s">
        <v>217</v>
      </c>
      <c r="AU41" t="s">
        <v>291</v>
      </c>
      <c r="AV41" t="s">
        <v>196</v>
      </c>
      <c r="AW41">
        <v>1</v>
      </c>
      <c r="BB41">
        <v>0.80814814814814806</v>
      </c>
      <c r="BC41" t="s">
        <v>67</v>
      </c>
      <c r="BF41" t="s">
        <v>117</v>
      </c>
      <c r="BG41" t="s">
        <v>119</v>
      </c>
      <c r="BH41" t="s">
        <v>291</v>
      </c>
      <c r="BI41">
        <v>3421</v>
      </c>
      <c r="BJ41">
        <v>1</v>
      </c>
      <c r="BK41" t="s">
        <v>217</v>
      </c>
      <c r="BL41" t="s">
        <v>176</v>
      </c>
      <c r="BM41">
        <v>0.80814814814814806</v>
      </c>
      <c r="BN41" t="s">
        <v>67</v>
      </c>
      <c r="BO41" t="s">
        <v>180</v>
      </c>
      <c r="BP41">
        <v>1780.404</v>
      </c>
    </row>
    <row r="42" spans="1:68" ht="16.5" x14ac:dyDescent="0.25">
      <c r="A42" s="109" t="str">
        <f t="shared" si="18"/>
        <v>성원운수</v>
      </c>
      <c r="B42" s="110" t="str">
        <f t="shared" si="1"/>
        <v>민권식</v>
      </c>
      <c r="C42" s="111" t="str">
        <f t="shared" si="19"/>
        <v>F</v>
      </c>
      <c r="D42" s="112">
        <f t="shared" si="20"/>
        <v>0.76538104182436828</v>
      </c>
      <c r="E42" s="113">
        <f t="shared" si="21"/>
        <v>3300</v>
      </c>
      <c r="F42" s="114" t="str">
        <f t="shared" si="22"/>
        <v>538</v>
      </c>
      <c r="G42" s="115" t="str">
        <f t="shared" si="23"/>
        <v>71바6309</v>
      </c>
      <c r="H42" s="116">
        <f t="shared" si="24"/>
        <v>3</v>
      </c>
      <c r="I42" s="117">
        <f t="shared" si="8"/>
        <v>667.69100000000003</v>
      </c>
      <c r="J42" s="118">
        <f t="shared" si="25"/>
        <v>1.0694639559875752E-2</v>
      </c>
      <c r="K42" s="118">
        <f t="shared" si="26"/>
        <v>0.46413622696658757</v>
      </c>
      <c r="L42" s="118">
        <f t="shared" si="27"/>
        <v>8.3871132005673282E-2</v>
      </c>
      <c r="M42" s="119">
        <f t="shared" si="28"/>
        <v>14.228</v>
      </c>
      <c r="N42" s="120">
        <f t="shared" si="29"/>
        <v>0.29953975716311887</v>
      </c>
      <c r="O42" s="120">
        <f t="shared" si="30"/>
        <v>8.0875734434042084</v>
      </c>
      <c r="P42" s="221">
        <f t="shared" si="31"/>
        <v>70</v>
      </c>
      <c r="Q42" s="222">
        <f t="shared" si="32"/>
        <v>2</v>
      </c>
      <c r="R42" s="222">
        <f t="shared" si="33"/>
        <v>54</v>
      </c>
      <c r="T42">
        <v>519</v>
      </c>
      <c r="U42">
        <v>3300</v>
      </c>
      <c r="V42" t="s">
        <v>293</v>
      </c>
      <c r="W42">
        <v>667.69100000000003</v>
      </c>
      <c r="X42">
        <v>349.58499999999998</v>
      </c>
      <c r="Y42">
        <v>1.91</v>
      </c>
      <c r="Z42">
        <v>14.228</v>
      </c>
      <c r="AA42">
        <v>63.504430999999997</v>
      </c>
      <c r="AB42">
        <v>0.67915700000000001</v>
      </c>
      <c r="AC42">
        <v>29.474706999999999</v>
      </c>
      <c r="AD42" s="1">
        <v>56</v>
      </c>
      <c r="AE42">
        <v>2</v>
      </c>
      <c r="AF42">
        <v>54</v>
      </c>
      <c r="AG42">
        <v>78</v>
      </c>
      <c r="AH42">
        <v>10.514085</v>
      </c>
      <c r="AI42">
        <v>7.8</v>
      </c>
      <c r="AJ42">
        <v>0</v>
      </c>
      <c r="AK42">
        <v>70</v>
      </c>
      <c r="AL42">
        <v>20435</v>
      </c>
      <c r="AM42" t="s">
        <v>294</v>
      </c>
      <c r="AN42" t="s">
        <v>576</v>
      </c>
      <c r="AO42">
        <v>463.91300000000001</v>
      </c>
      <c r="AR42" t="s">
        <v>117</v>
      </c>
      <c r="AS42" t="s">
        <v>121</v>
      </c>
      <c r="AT42" t="s">
        <v>249</v>
      </c>
      <c r="AU42" t="s">
        <v>293</v>
      </c>
      <c r="AV42" t="s">
        <v>48</v>
      </c>
      <c r="AW42">
        <v>3</v>
      </c>
      <c r="BB42">
        <v>0.76538104182436828</v>
      </c>
      <c r="BC42" t="s">
        <v>70</v>
      </c>
      <c r="BF42" t="s">
        <v>117</v>
      </c>
      <c r="BG42" t="s">
        <v>121</v>
      </c>
      <c r="BH42" t="s">
        <v>293</v>
      </c>
      <c r="BI42">
        <v>3300</v>
      </c>
      <c r="BJ42">
        <v>3</v>
      </c>
      <c r="BK42" t="s">
        <v>249</v>
      </c>
      <c r="BL42" t="s">
        <v>245</v>
      </c>
      <c r="BM42">
        <v>0.76538104182436828</v>
      </c>
      <c r="BN42" t="s">
        <v>70</v>
      </c>
      <c r="BO42" t="s">
        <v>189</v>
      </c>
      <c r="BP42">
        <v>659.20900000000006</v>
      </c>
    </row>
    <row r="43" spans="1:68" ht="16.5" x14ac:dyDescent="0.25">
      <c r="A43" s="126" t="str">
        <f t="shared" si="18"/>
        <v>성원운수</v>
      </c>
      <c r="B43" s="127" t="str">
        <f t="shared" si="1"/>
        <v>민응채</v>
      </c>
      <c r="C43" s="128" t="str">
        <f t="shared" si="19"/>
        <v>F</v>
      </c>
      <c r="D43" s="129">
        <f t="shared" si="20"/>
        <v>0.79227418044703746</v>
      </c>
      <c r="E43" s="130">
        <f t="shared" si="21"/>
        <v>9231</v>
      </c>
      <c r="F43" s="131" t="str">
        <f t="shared" si="22"/>
        <v>538</v>
      </c>
      <c r="G43" s="132" t="str">
        <f t="shared" si="23"/>
        <v>71바6302</v>
      </c>
      <c r="H43" s="133">
        <f t="shared" si="24"/>
        <v>2</v>
      </c>
      <c r="I43" s="134">
        <f t="shared" si="8"/>
        <v>1279.356</v>
      </c>
      <c r="J43" s="135">
        <f t="shared" si="25"/>
        <v>7.4616040011217868E-2</v>
      </c>
      <c r="K43" s="135">
        <f t="shared" si="26"/>
        <v>0.42889574635331118</v>
      </c>
      <c r="L43" s="135">
        <f t="shared" si="27"/>
        <v>6.8784607255525432E-2</v>
      </c>
      <c r="M43" s="136">
        <f t="shared" si="28"/>
        <v>14.837999999999999</v>
      </c>
      <c r="N43" s="137">
        <f t="shared" si="29"/>
        <v>0</v>
      </c>
      <c r="O43" s="137">
        <f t="shared" si="30"/>
        <v>6.4876390934188768</v>
      </c>
      <c r="P43" s="219">
        <f t="shared" si="31"/>
        <v>77</v>
      </c>
      <c r="Q43" s="220">
        <f t="shared" si="32"/>
        <v>0</v>
      </c>
      <c r="R43" s="220">
        <f t="shared" si="33"/>
        <v>83</v>
      </c>
      <c r="T43">
        <v>519</v>
      </c>
      <c r="U43">
        <v>9231</v>
      </c>
      <c r="V43" t="s">
        <v>295</v>
      </c>
      <c r="W43">
        <v>1279.356</v>
      </c>
      <c r="X43">
        <v>646.02</v>
      </c>
      <c r="Y43">
        <v>1.98</v>
      </c>
      <c r="Z43">
        <v>14.837999999999999</v>
      </c>
      <c r="AA43">
        <v>112.61661700000001</v>
      </c>
      <c r="AB43">
        <v>8.4030059999999995</v>
      </c>
      <c r="AC43">
        <v>48.300787999999997</v>
      </c>
      <c r="AD43" s="1">
        <v>88</v>
      </c>
      <c r="AE43">
        <v>0</v>
      </c>
      <c r="AF43">
        <v>83</v>
      </c>
      <c r="AG43">
        <v>69</v>
      </c>
      <c r="AH43">
        <v>11.360277</v>
      </c>
      <c r="AI43">
        <v>11</v>
      </c>
      <c r="AJ43">
        <v>0</v>
      </c>
      <c r="AK43">
        <v>77</v>
      </c>
      <c r="AL43">
        <v>17039</v>
      </c>
      <c r="AM43" t="s">
        <v>296</v>
      </c>
      <c r="AN43" t="s">
        <v>577</v>
      </c>
      <c r="AO43">
        <v>1185.0989999999999</v>
      </c>
      <c r="AR43" t="s">
        <v>117</v>
      </c>
      <c r="AS43" t="s">
        <v>121</v>
      </c>
      <c r="AT43" t="s">
        <v>245</v>
      </c>
      <c r="AU43" t="s">
        <v>295</v>
      </c>
      <c r="AV43" t="s">
        <v>48</v>
      </c>
      <c r="AW43">
        <v>2</v>
      </c>
      <c r="BB43">
        <v>0.79227418044703746</v>
      </c>
      <c r="BC43" t="s">
        <v>70</v>
      </c>
      <c r="BF43" t="s">
        <v>117</v>
      </c>
      <c r="BG43" t="s">
        <v>121</v>
      </c>
      <c r="BH43" t="s">
        <v>295</v>
      </c>
      <c r="BI43">
        <v>9231</v>
      </c>
      <c r="BJ43">
        <v>2</v>
      </c>
      <c r="BK43" t="s">
        <v>245</v>
      </c>
      <c r="BL43" t="s">
        <v>437</v>
      </c>
      <c r="BM43">
        <v>0.79227418044703746</v>
      </c>
      <c r="BN43" t="s">
        <v>70</v>
      </c>
      <c r="BO43" t="s">
        <v>189</v>
      </c>
      <c r="BP43">
        <v>1279.356</v>
      </c>
    </row>
    <row r="44" spans="1:68" ht="16.5" x14ac:dyDescent="0.25">
      <c r="A44" s="109" t="str">
        <f t="shared" si="18"/>
        <v>성원운수</v>
      </c>
      <c r="B44" s="110" t="str">
        <f t="shared" si="1"/>
        <v>박갑열</v>
      </c>
      <c r="C44" s="111" t="str">
        <f t="shared" si="19"/>
        <v>D</v>
      </c>
      <c r="D44" s="112">
        <f t="shared" si="20"/>
        <v>0.81288277467765835</v>
      </c>
      <c r="E44" s="113">
        <f t="shared" si="21"/>
        <v>5357</v>
      </c>
      <c r="F44" s="114" t="str">
        <f t="shared" si="22"/>
        <v>536</v>
      </c>
      <c r="G44" s="115" t="str">
        <f t="shared" si="23"/>
        <v>71바5563</v>
      </c>
      <c r="H44" s="116">
        <f t="shared" si="24"/>
        <v>2</v>
      </c>
      <c r="I44" s="117">
        <f t="shared" si="8"/>
        <v>3799.444</v>
      </c>
      <c r="J44" s="118">
        <f t="shared" si="25"/>
        <v>1.1772982107375173E-2</v>
      </c>
      <c r="K44" s="118">
        <f t="shared" si="26"/>
        <v>0.39166996274350446</v>
      </c>
      <c r="L44" s="118">
        <f t="shared" si="27"/>
        <v>0.14844277215297819</v>
      </c>
      <c r="M44" s="119">
        <f t="shared" si="28"/>
        <v>12.939</v>
      </c>
      <c r="N44" s="120">
        <f t="shared" si="29"/>
        <v>0.28951604497921274</v>
      </c>
      <c r="O44" s="120">
        <f t="shared" si="30"/>
        <v>8.8697188325449723</v>
      </c>
      <c r="P44" s="221">
        <f t="shared" si="31"/>
        <v>44</v>
      </c>
      <c r="Q44" s="222">
        <f t="shared" si="32"/>
        <v>11</v>
      </c>
      <c r="R44" s="222">
        <f t="shared" si="33"/>
        <v>337</v>
      </c>
      <c r="T44">
        <v>519</v>
      </c>
      <c r="U44">
        <v>5357</v>
      </c>
      <c r="V44" t="s">
        <v>297</v>
      </c>
      <c r="W44">
        <v>3799.444</v>
      </c>
      <c r="X44">
        <v>1671.29</v>
      </c>
      <c r="Y44">
        <v>2.2730000000000001</v>
      </c>
      <c r="Z44">
        <v>12.939</v>
      </c>
      <c r="AA44">
        <v>304.786584</v>
      </c>
      <c r="AB44">
        <v>3.588247</v>
      </c>
      <c r="AC44">
        <v>119.37575</v>
      </c>
      <c r="AD44" s="1">
        <v>564</v>
      </c>
      <c r="AE44">
        <v>11</v>
      </c>
      <c r="AF44">
        <v>337</v>
      </c>
      <c r="AG44">
        <v>74</v>
      </c>
      <c r="AH44">
        <v>12.465916</v>
      </c>
      <c r="AI44">
        <v>56.6</v>
      </c>
      <c r="AJ44">
        <v>0</v>
      </c>
      <c r="AK44">
        <v>44</v>
      </c>
      <c r="AL44">
        <v>5406</v>
      </c>
      <c r="AM44" t="s">
        <v>298</v>
      </c>
      <c r="AN44" t="s">
        <v>578</v>
      </c>
      <c r="AO44">
        <v>3684.4059999999999</v>
      </c>
      <c r="AR44" t="s">
        <v>117</v>
      </c>
      <c r="AS44" t="s">
        <v>119</v>
      </c>
      <c r="AT44" t="s">
        <v>226</v>
      </c>
      <c r="AU44" t="s">
        <v>297</v>
      </c>
      <c r="AV44" t="s">
        <v>48</v>
      </c>
      <c r="AW44">
        <v>2</v>
      </c>
      <c r="BB44">
        <v>0.81288277467765835</v>
      </c>
      <c r="BC44" t="s">
        <v>67</v>
      </c>
      <c r="BF44" t="s">
        <v>117</v>
      </c>
      <c r="BG44" t="s">
        <v>119</v>
      </c>
      <c r="BH44" t="s">
        <v>297</v>
      </c>
      <c r="BI44">
        <v>5357</v>
      </c>
      <c r="BJ44">
        <v>2</v>
      </c>
      <c r="BK44" t="s">
        <v>226</v>
      </c>
      <c r="BL44" t="s">
        <v>219</v>
      </c>
      <c r="BM44">
        <v>0.81288277467765835</v>
      </c>
      <c r="BN44" t="s">
        <v>67</v>
      </c>
      <c r="BO44" t="s">
        <v>180</v>
      </c>
      <c r="BP44">
        <v>3799.444</v>
      </c>
    </row>
    <row r="45" spans="1:68" ht="16.5" x14ac:dyDescent="0.25">
      <c r="A45" s="126" t="str">
        <f t="shared" si="18"/>
        <v>성원운수</v>
      </c>
      <c r="B45" s="127" t="str">
        <f t="shared" si="1"/>
        <v>박대식</v>
      </c>
      <c r="C45" s="128" t="str">
        <f t="shared" si="19"/>
        <v>F</v>
      </c>
      <c r="D45" s="129">
        <f t="shared" si="20"/>
        <v>0.78959999999999997</v>
      </c>
      <c r="E45" s="130">
        <f t="shared" si="21"/>
        <v>7026</v>
      </c>
      <c r="F45" s="131" t="str">
        <f t="shared" si="22"/>
        <v>537</v>
      </c>
      <c r="G45" s="132" t="str">
        <f t="shared" si="23"/>
        <v>71바6610</v>
      </c>
      <c r="H45" s="133">
        <f t="shared" si="24"/>
        <v>1</v>
      </c>
      <c r="I45" s="134">
        <f t="shared" si="8"/>
        <v>1522.595</v>
      </c>
      <c r="J45" s="135">
        <f t="shared" si="25"/>
        <v>2.3182453823790538E-2</v>
      </c>
      <c r="K45" s="135">
        <f t="shared" si="26"/>
        <v>0.32520435356323296</v>
      </c>
      <c r="L45" s="135">
        <f t="shared" si="27"/>
        <v>8.2753457091347335E-2</v>
      </c>
      <c r="M45" s="136">
        <f t="shared" si="28"/>
        <v>10.856</v>
      </c>
      <c r="N45" s="137">
        <f t="shared" si="29"/>
        <v>0</v>
      </c>
      <c r="O45" s="137">
        <f t="shared" si="30"/>
        <v>1.0508375503663154</v>
      </c>
      <c r="P45" s="219">
        <f t="shared" si="31"/>
        <v>11</v>
      </c>
      <c r="Q45" s="220">
        <f t="shared" si="32"/>
        <v>0</v>
      </c>
      <c r="R45" s="220">
        <f t="shared" si="33"/>
        <v>16</v>
      </c>
      <c r="T45">
        <v>519</v>
      </c>
      <c r="U45">
        <v>7026</v>
      </c>
      <c r="V45" t="s">
        <v>299</v>
      </c>
      <c r="W45">
        <v>1522.595</v>
      </c>
      <c r="X45">
        <v>771.33600000000001</v>
      </c>
      <c r="Y45">
        <v>1.974</v>
      </c>
      <c r="Z45">
        <v>10.856</v>
      </c>
      <c r="AA45">
        <v>109.396918</v>
      </c>
      <c r="AB45">
        <v>2.536089</v>
      </c>
      <c r="AC45">
        <v>35.576354000000002</v>
      </c>
      <c r="AD45" s="1">
        <v>126</v>
      </c>
      <c r="AE45">
        <v>0</v>
      </c>
      <c r="AF45">
        <v>16</v>
      </c>
      <c r="AG45">
        <v>65</v>
      </c>
      <c r="AH45">
        <v>13.918079000000001</v>
      </c>
      <c r="AI45">
        <v>0</v>
      </c>
      <c r="AJ45">
        <v>0</v>
      </c>
      <c r="AK45">
        <v>11</v>
      </c>
      <c r="AL45">
        <v>1096</v>
      </c>
      <c r="AM45" t="s">
        <v>300</v>
      </c>
      <c r="AN45" t="s">
        <v>579</v>
      </c>
      <c r="AO45">
        <v>1522.595</v>
      </c>
      <c r="AR45" t="s">
        <v>117</v>
      </c>
      <c r="AS45" t="s">
        <v>120</v>
      </c>
      <c r="AT45" t="s">
        <v>237</v>
      </c>
      <c r="AU45" t="s">
        <v>299</v>
      </c>
      <c r="AV45" t="s">
        <v>239</v>
      </c>
      <c r="AW45">
        <v>1</v>
      </c>
      <c r="BB45">
        <v>0.78959999999999997</v>
      </c>
      <c r="BC45" t="s">
        <v>70</v>
      </c>
      <c r="BF45" t="s">
        <v>117</v>
      </c>
      <c r="BG45" t="s">
        <v>120</v>
      </c>
      <c r="BH45" t="s">
        <v>299</v>
      </c>
      <c r="BI45">
        <v>7026</v>
      </c>
      <c r="BJ45">
        <v>1</v>
      </c>
      <c r="BK45" t="s">
        <v>237</v>
      </c>
      <c r="BL45" t="s">
        <v>176</v>
      </c>
      <c r="BM45">
        <v>0.78959999999999997</v>
      </c>
      <c r="BN45" t="s">
        <v>70</v>
      </c>
      <c r="BO45" t="s">
        <v>189</v>
      </c>
      <c r="BP45">
        <v>1522.595</v>
      </c>
    </row>
    <row r="46" spans="1:68" ht="16.5" x14ac:dyDescent="0.25">
      <c r="A46" s="109" t="str">
        <f t="shared" si="18"/>
        <v>성원운수</v>
      </c>
      <c r="B46" s="110" t="str">
        <f t="shared" si="1"/>
        <v>박상국</v>
      </c>
      <c r="C46" s="111" t="str">
        <f t="shared" si="19"/>
        <v>F</v>
      </c>
      <c r="D46" s="112">
        <f t="shared" si="20"/>
        <v>0.76335969493641609</v>
      </c>
      <c r="E46" s="113">
        <f t="shared" si="21"/>
        <v>9350</v>
      </c>
      <c r="F46" s="114" t="str">
        <f t="shared" si="22"/>
        <v>536</v>
      </c>
      <c r="G46" s="115" t="str">
        <f t="shared" si="23"/>
        <v>71바5558</v>
      </c>
      <c r="H46" s="116">
        <f t="shared" si="24"/>
        <v>2</v>
      </c>
      <c r="I46" s="117">
        <f t="shared" si="8"/>
        <v>714.73</v>
      </c>
      <c r="J46" s="118">
        <f t="shared" si="25"/>
        <v>1.2478866237554247E-2</v>
      </c>
      <c r="K46" s="118">
        <f t="shared" si="26"/>
        <v>0.39897296852622277</v>
      </c>
      <c r="L46" s="118">
        <f t="shared" si="27"/>
        <v>5.8763449134638254E-2</v>
      </c>
      <c r="M46" s="119">
        <f t="shared" si="28"/>
        <v>7.7489999999999997</v>
      </c>
      <c r="N46" s="120">
        <f t="shared" si="29"/>
        <v>0</v>
      </c>
      <c r="O46" s="120">
        <f t="shared" si="30"/>
        <v>4.0574762497726411</v>
      </c>
      <c r="P46" s="221">
        <f t="shared" si="31"/>
        <v>11</v>
      </c>
      <c r="Q46" s="222">
        <f t="shared" si="32"/>
        <v>0</v>
      </c>
      <c r="R46" s="222">
        <f t="shared" si="33"/>
        <v>29</v>
      </c>
      <c r="T46">
        <v>519</v>
      </c>
      <c r="U46">
        <v>9350</v>
      </c>
      <c r="V46" t="s">
        <v>301</v>
      </c>
      <c r="W46">
        <v>714.73</v>
      </c>
      <c r="X46">
        <v>344.83</v>
      </c>
      <c r="Y46">
        <v>2.073</v>
      </c>
      <c r="Z46">
        <v>7.7489999999999997</v>
      </c>
      <c r="AA46">
        <v>56.427481999999998</v>
      </c>
      <c r="AB46">
        <v>0.70415099999999997</v>
      </c>
      <c r="AC46">
        <v>22.51304</v>
      </c>
      <c r="AD46" s="1">
        <v>42</v>
      </c>
      <c r="AE46">
        <v>0</v>
      </c>
      <c r="AF46">
        <v>29</v>
      </c>
      <c r="AG46">
        <v>71</v>
      </c>
      <c r="AH46">
        <v>12.666345</v>
      </c>
      <c r="AI46">
        <v>14.1</v>
      </c>
      <c r="AJ46">
        <v>0</v>
      </c>
      <c r="AK46">
        <v>11</v>
      </c>
      <c r="AL46">
        <v>477</v>
      </c>
      <c r="AM46" t="s">
        <v>302</v>
      </c>
      <c r="AN46" t="s">
        <v>580</v>
      </c>
      <c r="AO46">
        <v>599.96600000000001</v>
      </c>
      <c r="AR46" t="s">
        <v>117</v>
      </c>
      <c r="AS46" t="s">
        <v>119</v>
      </c>
      <c r="AT46" t="s">
        <v>221</v>
      </c>
      <c r="AU46" t="s">
        <v>301</v>
      </c>
      <c r="AV46" t="s">
        <v>196</v>
      </c>
      <c r="AW46">
        <v>2</v>
      </c>
      <c r="BB46">
        <v>0.76335969493641609</v>
      </c>
      <c r="BC46" t="s">
        <v>70</v>
      </c>
      <c r="BF46" t="s">
        <v>117</v>
      </c>
      <c r="BG46" t="s">
        <v>119</v>
      </c>
      <c r="BH46" t="s">
        <v>301</v>
      </c>
      <c r="BI46">
        <v>9350</v>
      </c>
      <c r="BJ46">
        <v>2</v>
      </c>
      <c r="BK46" t="s">
        <v>221</v>
      </c>
      <c r="BL46" t="s">
        <v>432</v>
      </c>
      <c r="BM46">
        <v>0.76335969493641609</v>
      </c>
      <c r="BN46" t="s">
        <v>70</v>
      </c>
      <c r="BO46" t="s">
        <v>189</v>
      </c>
      <c r="BP46">
        <v>714.73</v>
      </c>
    </row>
    <row r="47" spans="1:68" ht="16.5" x14ac:dyDescent="0.25">
      <c r="A47" s="126" t="str">
        <f t="shared" si="18"/>
        <v>성원운수</v>
      </c>
      <c r="B47" s="127" t="str">
        <f t="shared" si="1"/>
        <v>박성귀</v>
      </c>
      <c r="C47" s="128" t="str">
        <f t="shared" si="19"/>
        <v>D</v>
      </c>
      <c r="D47" s="129">
        <f t="shared" si="20"/>
        <v>0.82993466272070804</v>
      </c>
      <c r="E47" s="130">
        <f t="shared" si="21"/>
        <v>3410</v>
      </c>
      <c r="F47" s="131" t="str">
        <f t="shared" si="22"/>
        <v>538</v>
      </c>
      <c r="G47" s="132" t="str">
        <f t="shared" si="23"/>
        <v>71바6307</v>
      </c>
      <c r="H47" s="133">
        <f t="shared" si="24"/>
        <v>3</v>
      </c>
      <c r="I47" s="134">
        <f t="shared" si="8"/>
        <v>552.15099999999995</v>
      </c>
      <c r="J47" s="135">
        <f t="shared" si="25"/>
        <v>4.244093615603968E-2</v>
      </c>
      <c r="K47" s="135">
        <f t="shared" si="26"/>
        <v>0.39549074920479804</v>
      </c>
      <c r="L47" s="135">
        <f t="shared" si="27"/>
        <v>0.13039911183716049</v>
      </c>
      <c r="M47" s="136">
        <f t="shared" si="28"/>
        <v>13.153</v>
      </c>
      <c r="N47" s="137">
        <f t="shared" si="29"/>
        <v>16.662108734748287</v>
      </c>
      <c r="O47" s="137">
        <f t="shared" si="30"/>
        <v>7.2443951020644723</v>
      </c>
      <c r="P47" s="219">
        <f t="shared" si="31"/>
        <v>17</v>
      </c>
      <c r="Q47" s="220">
        <f t="shared" si="32"/>
        <v>92</v>
      </c>
      <c r="R47" s="220">
        <f t="shared" si="33"/>
        <v>40</v>
      </c>
      <c r="T47">
        <v>519</v>
      </c>
      <c r="U47">
        <v>3410</v>
      </c>
      <c r="V47" t="s">
        <v>303</v>
      </c>
      <c r="W47">
        <v>552.15099999999995</v>
      </c>
      <c r="X47">
        <v>265.971</v>
      </c>
      <c r="Y47">
        <v>2.0760000000000001</v>
      </c>
      <c r="Z47">
        <v>13.153</v>
      </c>
      <c r="AA47">
        <v>48.963034</v>
      </c>
      <c r="AB47">
        <v>2.0780370000000001</v>
      </c>
      <c r="AC47">
        <v>19.364426999999999</v>
      </c>
      <c r="AD47" s="1">
        <v>72</v>
      </c>
      <c r="AE47">
        <v>92</v>
      </c>
      <c r="AF47">
        <v>40</v>
      </c>
      <c r="AG47">
        <v>64</v>
      </c>
      <c r="AH47">
        <v>11.276895</v>
      </c>
      <c r="AI47">
        <v>0</v>
      </c>
      <c r="AJ47">
        <v>0</v>
      </c>
      <c r="AK47">
        <v>17</v>
      </c>
      <c r="AL47">
        <v>3788</v>
      </c>
      <c r="AM47" t="s">
        <v>304</v>
      </c>
      <c r="AN47" t="s">
        <v>581</v>
      </c>
      <c r="AO47">
        <v>275.95800000000003</v>
      </c>
      <c r="AR47" t="s">
        <v>117</v>
      </c>
      <c r="AS47" t="s">
        <v>121</v>
      </c>
      <c r="AT47" t="s">
        <v>248</v>
      </c>
      <c r="AU47" t="s">
        <v>303</v>
      </c>
      <c r="AV47" t="s">
        <v>48</v>
      </c>
      <c r="AW47">
        <v>3</v>
      </c>
      <c r="BB47">
        <v>0.82993466272070804</v>
      </c>
      <c r="BC47" t="s">
        <v>67</v>
      </c>
      <c r="BF47" t="s">
        <v>117</v>
      </c>
      <c r="BG47" t="s">
        <v>121</v>
      </c>
      <c r="BH47" t="s">
        <v>303</v>
      </c>
      <c r="BI47">
        <v>3410</v>
      </c>
      <c r="BJ47">
        <v>3</v>
      </c>
      <c r="BK47" t="s">
        <v>248</v>
      </c>
      <c r="BL47" t="s">
        <v>245</v>
      </c>
      <c r="BM47">
        <v>0.82993466272070804</v>
      </c>
      <c r="BN47" t="s">
        <v>67</v>
      </c>
      <c r="BO47" t="s">
        <v>180</v>
      </c>
      <c r="BP47">
        <v>539.02600000000007</v>
      </c>
    </row>
    <row r="48" spans="1:68" ht="16.5" x14ac:dyDescent="0.25">
      <c r="A48" s="109" t="str">
        <f t="shared" si="18"/>
        <v>성원운수</v>
      </c>
      <c r="B48" s="110" t="str">
        <f t="shared" si="1"/>
        <v>박승연</v>
      </c>
      <c r="C48" s="111" t="str">
        <f t="shared" si="19"/>
        <v>F</v>
      </c>
      <c r="D48" s="112">
        <f t="shared" si="20"/>
        <v>0.78491882902321819</v>
      </c>
      <c r="E48" s="113">
        <f t="shared" si="21"/>
        <v>7351</v>
      </c>
      <c r="F48" s="114" t="str">
        <f t="shared" si="22"/>
        <v>535</v>
      </c>
      <c r="G48" s="115" t="str">
        <f t="shared" si="23"/>
        <v>71바6958</v>
      </c>
      <c r="H48" s="116">
        <f t="shared" si="24"/>
        <v>2</v>
      </c>
      <c r="I48" s="117">
        <f t="shared" si="8"/>
        <v>1751.144</v>
      </c>
      <c r="J48" s="118">
        <f t="shared" si="25"/>
        <v>1.0348902032491763E-2</v>
      </c>
      <c r="K48" s="118">
        <f t="shared" si="26"/>
        <v>0.32527540540545552</v>
      </c>
      <c r="L48" s="118">
        <f t="shared" si="27"/>
        <v>0.12277688185551845</v>
      </c>
      <c r="M48" s="119">
        <f t="shared" si="28"/>
        <v>9.4320000000000004</v>
      </c>
      <c r="N48" s="120">
        <f t="shared" si="29"/>
        <v>0</v>
      </c>
      <c r="O48" s="120">
        <f t="shared" si="30"/>
        <v>5.0823918535540198</v>
      </c>
      <c r="P48" s="221">
        <f t="shared" si="31"/>
        <v>8</v>
      </c>
      <c r="Q48" s="222">
        <f t="shared" si="32"/>
        <v>0</v>
      </c>
      <c r="R48" s="222">
        <f t="shared" si="33"/>
        <v>89</v>
      </c>
      <c r="T48">
        <v>519</v>
      </c>
      <c r="U48">
        <v>7351</v>
      </c>
      <c r="V48" t="s">
        <v>305</v>
      </c>
      <c r="W48">
        <v>1751.144</v>
      </c>
      <c r="X48">
        <v>769.29200000000003</v>
      </c>
      <c r="Y48">
        <v>2.2759999999999998</v>
      </c>
      <c r="Z48">
        <v>9.4320000000000004</v>
      </c>
      <c r="AA48">
        <v>134.84802500000001</v>
      </c>
      <c r="AB48">
        <v>1.395529</v>
      </c>
      <c r="AC48">
        <v>43.862746000000001</v>
      </c>
      <c r="AD48" s="1">
        <v>215</v>
      </c>
      <c r="AE48">
        <v>0</v>
      </c>
      <c r="AF48">
        <v>89</v>
      </c>
      <c r="AG48">
        <v>62</v>
      </c>
      <c r="AH48">
        <v>12.986055</v>
      </c>
      <c r="AI48">
        <v>0</v>
      </c>
      <c r="AJ48">
        <v>0</v>
      </c>
      <c r="AK48">
        <v>8</v>
      </c>
      <c r="AL48">
        <v>2171</v>
      </c>
      <c r="AM48" t="s">
        <v>306</v>
      </c>
      <c r="AN48" t="s">
        <v>582</v>
      </c>
      <c r="AO48">
        <v>1635.3679999999999</v>
      </c>
      <c r="AR48" t="s">
        <v>117</v>
      </c>
      <c r="AS48" t="s">
        <v>118</v>
      </c>
      <c r="AT48" t="s">
        <v>204</v>
      </c>
      <c r="AU48" t="s">
        <v>305</v>
      </c>
      <c r="AV48" t="s">
        <v>48</v>
      </c>
      <c r="AW48">
        <v>2</v>
      </c>
      <c r="BB48">
        <v>0.78491882902321819</v>
      </c>
      <c r="BC48" t="s">
        <v>70</v>
      </c>
      <c r="BF48" t="s">
        <v>117</v>
      </c>
      <c r="BG48" t="s">
        <v>118</v>
      </c>
      <c r="BH48" t="s">
        <v>305</v>
      </c>
      <c r="BI48">
        <v>7351</v>
      </c>
      <c r="BJ48">
        <v>2</v>
      </c>
      <c r="BK48" t="s">
        <v>204</v>
      </c>
      <c r="BL48" t="s">
        <v>208</v>
      </c>
      <c r="BM48">
        <v>0.78491882902321819</v>
      </c>
      <c r="BN48" t="s">
        <v>70</v>
      </c>
      <c r="BO48" t="s">
        <v>189</v>
      </c>
      <c r="BP48">
        <v>1751.144</v>
      </c>
    </row>
    <row r="49" spans="1:68" ht="16.5" x14ac:dyDescent="0.25">
      <c r="A49" s="126" t="str">
        <f t="shared" si="18"/>
        <v>성원운수</v>
      </c>
      <c r="B49" s="127" t="str">
        <f t="shared" si="1"/>
        <v>박안식</v>
      </c>
      <c r="C49" s="128" t="str">
        <f t="shared" si="19"/>
        <v>F</v>
      </c>
      <c r="D49" s="129">
        <f t="shared" si="20"/>
        <v>0.74534064144054168</v>
      </c>
      <c r="E49" s="130">
        <f t="shared" si="21"/>
        <v>293</v>
      </c>
      <c r="F49" s="131" t="str">
        <f t="shared" si="22"/>
        <v>538</v>
      </c>
      <c r="G49" s="132" t="str">
        <f t="shared" si="23"/>
        <v>71바6303</v>
      </c>
      <c r="H49" s="133">
        <f t="shared" si="24"/>
        <v>4</v>
      </c>
      <c r="I49" s="134">
        <f t="shared" si="8"/>
        <v>648.28599999999994</v>
      </c>
      <c r="J49" s="135">
        <f t="shared" si="25"/>
        <v>2.9212551424266979E-2</v>
      </c>
      <c r="K49" s="135">
        <f t="shared" si="26"/>
        <v>0.44337453474516952</v>
      </c>
      <c r="L49" s="135">
        <f t="shared" si="27"/>
        <v>0.14191267434434804</v>
      </c>
      <c r="M49" s="136">
        <f t="shared" si="28"/>
        <v>16.827999999999999</v>
      </c>
      <c r="N49" s="137">
        <f t="shared" si="29"/>
        <v>17.584831386147474</v>
      </c>
      <c r="O49" s="137">
        <f t="shared" si="30"/>
        <v>12.494485458578469</v>
      </c>
      <c r="P49" s="219">
        <f t="shared" si="31"/>
        <v>41</v>
      </c>
      <c r="Q49" s="220">
        <f t="shared" si="32"/>
        <v>114</v>
      </c>
      <c r="R49" s="220">
        <f t="shared" si="33"/>
        <v>81</v>
      </c>
      <c r="T49">
        <v>519</v>
      </c>
      <c r="U49">
        <v>293</v>
      </c>
      <c r="V49" t="s">
        <v>446</v>
      </c>
      <c r="W49">
        <v>648.28599999999994</v>
      </c>
      <c r="X49">
        <v>347.00299999999999</v>
      </c>
      <c r="Y49">
        <v>1.8680000000000001</v>
      </c>
      <c r="Z49">
        <v>16.827999999999999</v>
      </c>
      <c r="AA49">
        <v>57.851092000000001</v>
      </c>
      <c r="AB49">
        <v>1.689978</v>
      </c>
      <c r="AC49">
        <v>25.649701</v>
      </c>
      <c r="AD49" s="1">
        <v>92</v>
      </c>
      <c r="AE49">
        <v>114</v>
      </c>
      <c r="AF49">
        <v>81</v>
      </c>
      <c r="AG49">
        <v>80</v>
      </c>
      <c r="AH49">
        <v>11.206115</v>
      </c>
      <c r="AI49">
        <v>23.3</v>
      </c>
      <c r="AJ49">
        <v>0</v>
      </c>
      <c r="AK49">
        <v>41</v>
      </c>
      <c r="AL49">
        <v>7831</v>
      </c>
      <c r="AM49" t="s">
        <v>447</v>
      </c>
      <c r="AN49" t="s">
        <v>583</v>
      </c>
      <c r="AO49">
        <v>372.125</v>
      </c>
      <c r="AR49" t="s">
        <v>117</v>
      </c>
      <c r="AS49" t="s">
        <v>121</v>
      </c>
      <c r="AT49" t="s">
        <v>246</v>
      </c>
      <c r="AU49" t="s">
        <v>446</v>
      </c>
      <c r="AV49" t="s">
        <v>48</v>
      </c>
      <c r="AW49">
        <v>4</v>
      </c>
      <c r="BB49">
        <v>0.74534064144054168</v>
      </c>
      <c r="BC49" t="s">
        <v>70</v>
      </c>
      <c r="BF49" t="s">
        <v>117</v>
      </c>
      <c r="BG49" t="s">
        <v>121</v>
      </c>
      <c r="BH49" t="s">
        <v>446</v>
      </c>
      <c r="BI49">
        <v>293</v>
      </c>
      <c r="BJ49">
        <v>4</v>
      </c>
      <c r="BK49" t="s">
        <v>246</v>
      </c>
      <c r="BL49" t="s">
        <v>245</v>
      </c>
      <c r="BM49">
        <v>0.74534064144054168</v>
      </c>
      <c r="BN49" t="s">
        <v>70</v>
      </c>
      <c r="BO49" t="s">
        <v>189</v>
      </c>
      <c r="BP49">
        <v>648.28600000000006</v>
      </c>
    </row>
    <row r="50" spans="1:68" ht="16.5" x14ac:dyDescent="0.25">
      <c r="A50" s="109" t="str">
        <f t="shared" si="18"/>
        <v>성원운수</v>
      </c>
      <c r="B50" s="110" t="str">
        <f t="shared" si="1"/>
        <v>박우영</v>
      </c>
      <c r="C50" s="111" t="str">
        <f t="shared" si="19"/>
        <v>F</v>
      </c>
      <c r="D50" s="112">
        <f t="shared" si="20"/>
        <v>0.74070178054206814</v>
      </c>
      <c r="E50" s="113">
        <f t="shared" si="21"/>
        <v>489</v>
      </c>
      <c r="F50" s="114" t="str">
        <f t="shared" si="22"/>
        <v>537</v>
      </c>
      <c r="G50" s="115" t="str">
        <f t="shared" si="23"/>
        <v>71바6614</v>
      </c>
      <c r="H50" s="116">
        <f t="shared" si="24"/>
        <v>4</v>
      </c>
      <c r="I50" s="117">
        <f t="shared" si="8"/>
        <v>527.774</v>
      </c>
      <c r="J50" s="118">
        <f t="shared" si="25"/>
        <v>2.7697323238257288E-2</v>
      </c>
      <c r="K50" s="118">
        <f t="shared" si="26"/>
        <v>0.39450201919804256</v>
      </c>
      <c r="L50" s="118">
        <f t="shared" si="27"/>
        <v>0.17242228681215824</v>
      </c>
      <c r="M50" s="119">
        <f t="shared" si="28"/>
        <v>18.087</v>
      </c>
      <c r="N50" s="120">
        <f t="shared" si="29"/>
        <v>0</v>
      </c>
      <c r="O50" s="120">
        <f t="shared" si="30"/>
        <v>11.179027386722346</v>
      </c>
      <c r="P50" s="221">
        <f t="shared" si="31"/>
        <v>11</v>
      </c>
      <c r="Q50" s="222">
        <f t="shared" si="32"/>
        <v>0</v>
      </c>
      <c r="R50" s="222">
        <f t="shared" si="33"/>
        <v>59</v>
      </c>
      <c r="T50">
        <v>519</v>
      </c>
      <c r="U50">
        <v>489</v>
      </c>
      <c r="V50" t="s">
        <v>483</v>
      </c>
      <c r="W50">
        <v>527.774</v>
      </c>
      <c r="X50">
        <v>293.27600000000001</v>
      </c>
      <c r="Y50">
        <v>1.8</v>
      </c>
      <c r="Z50">
        <v>18.087</v>
      </c>
      <c r="AA50">
        <v>34.639989999999997</v>
      </c>
      <c r="AB50">
        <v>0.95943500000000004</v>
      </c>
      <c r="AC50">
        <v>13.665546000000001</v>
      </c>
      <c r="AD50" s="1">
        <v>91</v>
      </c>
      <c r="AE50">
        <v>0</v>
      </c>
      <c r="AF50">
        <v>59</v>
      </c>
      <c r="AG50">
        <v>82</v>
      </c>
      <c r="AH50">
        <v>15.235974000000001</v>
      </c>
      <c r="AI50">
        <v>183.3</v>
      </c>
      <c r="AJ50">
        <v>0</v>
      </c>
      <c r="AK50">
        <v>11</v>
      </c>
      <c r="AL50">
        <v>1534</v>
      </c>
      <c r="AM50" t="s">
        <v>584</v>
      </c>
      <c r="AN50" t="s">
        <v>585</v>
      </c>
      <c r="AO50">
        <v>219.96100000000001</v>
      </c>
      <c r="AR50" t="s">
        <v>117</v>
      </c>
      <c r="AS50" t="s">
        <v>120</v>
      </c>
      <c r="AT50" t="s">
        <v>242</v>
      </c>
      <c r="AU50" t="s">
        <v>483</v>
      </c>
      <c r="AV50" t="s">
        <v>239</v>
      </c>
      <c r="AW50">
        <v>4</v>
      </c>
      <c r="BB50">
        <v>0.74070178054206814</v>
      </c>
      <c r="BC50" t="s">
        <v>70</v>
      </c>
      <c r="BF50" t="s">
        <v>117</v>
      </c>
      <c r="BG50" t="s">
        <v>120</v>
      </c>
      <c r="BH50" t="s">
        <v>483</v>
      </c>
      <c r="BI50">
        <v>489</v>
      </c>
      <c r="BJ50">
        <v>4</v>
      </c>
      <c r="BK50" t="s">
        <v>242</v>
      </c>
      <c r="BL50" t="s">
        <v>241</v>
      </c>
      <c r="BM50">
        <v>0.74070178054206814</v>
      </c>
      <c r="BN50" t="s">
        <v>70</v>
      </c>
      <c r="BO50" t="s">
        <v>189</v>
      </c>
      <c r="BP50">
        <v>527.774</v>
      </c>
    </row>
    <row r="51" spans="1:68" ht="16.5" x14ac:dyDescent="0.25">
      <c r="A51" s="126" t="str">
        <f t="shared" si="18"/>
        <v>성원운수</v>
      </c>
      <c r="B51" s="127" t="str">
        <f t="shared" si="1"/>
        <v>박윤식</v>
      </c>
      <c r="C51" s="128" t="str">
        <f t="shared" si="19"/>
        <v>F</v>
      </c>
      <c r="D51" s="129">
        <f t="shared" si="20"/>
        <v>0.7925887067568822</v>
      </c>
      <c r="E51" s="130">
        <f t="shared" si="21"/>
        <v>7337</v>
      </c>
      <c r="F51" s="131" t="str">
        <f t="shared" si="22"/>
        <v>538</v>
      </c>
      <c r="G51" s="132" t="str">
        <f t="shared" si="23"/>
        <v>71바6301</v>
      </c>
      <c r="H51" s="133">
        <f t="shared" si="24"/>
        <v>2</v>
      </c>
      <c r="I51" s="134">
        <f t="shared" si="8"/>
        <v>489.64</v>
      </c>
      <c r="J51" s="135">
        <f t="shared" si="25"/>
        <v>3.8104660902140354E-2</v>
      </c>
      <c r="K51" s="135">
        <f t="shared" si="26"/>
        <v>0.3933861663970793</v>
      </c>
      <c r="L51" s="135">
        <f t="shared" si="27"/>
        <v>8.1692672167306593E-2</v>
      </c>
      <c r="M51" s="136">
        <f t="shared" si="28"/>
        <v>12.942</v>
      </c>
      <c r="N51" s="137">
        <f t="shared" si="29"/>
        <v>1.8380851237643985</v>
      </c>
      <c r="O51" s="137">
        <f t="shared" si="30"/>
        <v>2.4507801650191978</v>
      </c>
      <c r="P51" s="219">
        <f t="shared" si="31"/>
        <v>20</v>
      </c>
      <c r="Q51" s="220">
        <f t="shared" si="32"/>
        <v>9</v>
      </c>
      <c r="R51" s="220">
        <f t="shared" si="33"/>
        <v>12</v>
      </c>
      <c r="T51">
        <v>519</v>
      </c>
      <c r="U51">
        <v>7337</v>
      </c>
      <c r="V51" t="s">
        <v>307</v>
      </c>
      <c r="W51">
        <v>489.64</v>
      </c>
      <c r="X51">
        <v>252.965</v>
      </c>
      <c r="Y51">
        <v>1.9359999999999999</v>
      </c>
      <c r="Z51">
        <v>12.942</v>
      </c>
      <c r="AA51">
        <v>42.849429999999998</v>
      </c>
      <c r="AB51">
        <v>1.632763</v>
      </c>
      <c r="AC51">
        <v>16.856373000000001</v>
      </c>
      <c r="AD51" s="1">
        <v>40</v>
      </c>
      <c r="AE51">
        <v>9</v>
      </c>
      <c r="AF51">
        <v>12</v>
      </c>
      <c r="AG51">
        <v>65</v>
      </c>
      <c r="AH51">
        <v>11.426989000000001</v>
      </c>
      <c r="AI51">
        <v>8.4</v>
      </c>
      <c r="AJ51">
        <v>0</v>
      </c>
      <c r="AK51">
        <v>20</v>
      </c>
      <c r="AL51">
        <v>3581</v>
      </c>
      <c r="AM51" t="s">
        <v>308</v>
      </c>
      <c r="AN51" t="s">
        <v>586</v>
      </c>
      <c r="AO51">
        <v>287.75900000000001</v>
      </c>
      <c r="AR51" t="s">
        <v>117</v>
      </c>
      <c r="AS51" t="s">
        <v>121</v>
      </c>
      <c r="AT51" t="s">
        <v>244</v>
      </c>
      <c r="AU51" t="s">
        <v>307</v>
      </c>
      <c r="AV51" t="s">
        <v>48</v>
      </c>
      <c r="AW51">
        <v>2</v>
      </c>
      <c r="BB51">
        <v>0.7925887067568822</v>
      </c>
      <c r="BC51" t="s">
        <v>70</v>
      </c>
      <c r="BF51" t="s">
        <v>117</v>
      </c>
      <c r="BG51" t="s">
        <v>121</v>
      </c>
      <c r="BH51" t="s">
        <v>307</v>
      </c>
      <c r="BI51">
        <v>7337</v>
      </c>
      <c r="BJ51">
        <v>2</v>
      </c>
      <c r="BK51" t="s">
        <v>244</v>
      </c>
      <c r="BL51" t="s">
        <v>246</v>
      </c>
      <c r="BM51">
        <v>0.7925887067568822</v>
      </c>
      <c r="BN51" t="s">
        <v>70</v>
      </c>
      <c r="BO51" t="s">
        <v>189</v>
      </c>
      <c r="BP51">
        <v>477.52300000000002</v>
      </c>
    </row>
    <row r="52" spans="1:68" ht="16.5" x14ac:dyDescent="0.25">
      <c r="A52" s="109" t="str">
        <f t="shared" si="18"/>
        <v>성원운수</v>
      </c>
      <c r="B52" s="110" t="str">
        <f t="shared" si="1"/>
        <v>박재구</v>
      </c>
      <c r="C52" s="111" t="str">
        <f t="shared" si="19"/>
        <v>B</v>
      </c>
      <c r="D52" s="112">
        <f t="shared" si="20"/>
        <v>0.93499765343067298</v>
      </c>
      <c r="E52" s="113">
        <f t="shared" si="21"/>
        <v>2165</v>
      </c>
      <c r="F52" s="114" t="str">
        <f t="shared" si="22"/>
        <v>538</v>
      </c>
      <c r="G52" s="115" t="str">
        <f t="shared" si="23"/>
        <v>71바6301</v>
      </c>
      <c r="H52" s="116">
        <f t="shared" si="24"/>
        <v>2</v>
      </c>
      <c r="I52" s="117">
        <f t="shared" si="8"/>
        <v>618.59100000000001</v>
      </c>
      <c r="J52" s="118">
        <f t="shared" si="25"/>
        <v>4.524176885084448E-2</v>
      </c>
      <c r="K52" s="118">
        <f t="shared" si="26"/>
        <v>0.35507607906759586</v>
      </c>
      <c r="L52" s="118">
        <f t="shared" si="27"/>
        <v>3.2331540549409871E-2</v>
      </c>
      <c r="M52" s="119">
        <f t="shared" si="28"/>
        <v>10.201000000000001</v>
      </c>
      <c r="N52" s="120">
        <f t="shared" si="29"/>
        <v>0</v>
      </c>
      <c r="O52" s="120">
        <f t="shared" si="30"/>
        <v>2.5865232439527897</v>
      </c>
      <c r="P52" s="221">
        <f t="shared" si="31"/>
        <v>9</v>
      </c>
      <c r="Q52" s="222">
        <f t="shared" si="32"/>
        <v>0</v>
      </c>
      <c r="R52" s="222">
        <f t="shared" si="33"/>
        <v>16</v>
      </c>
      <c r="T52">
        <v>519</v>
      </c>
      <c r="U52">
        <v>2165</v>
      </c>
      <c r="V52" t="s">
        <v>309</v>
      </c>
      <c r="W52">
        <v>618.59100000000001</v>
      </c>
      <c r="X52">
        <v>275.05799999999999</v>
      </c>
      <c r="Y52">
        <v>2.2490000000000001</v>
      </c>
      <c r="Z52">
        <v>10.201000000000001</v>
      </c>
      <c r="AA52">
        <v>50.407755000000002</v>
      </c>
      <c r="AB52">
        <v>2.2805360000000001</v>
      </c>
      <c r="AC52">
        <v>17.898588</v>
      </c>
      <c r="AD52" s="1">
        <v>20</v>
      </c>
      <c r="AE52">
        <v>0</v>
      </c>
      <c r="AF52">
        <v>16</v>
      </c>
      <c r="AG52">
        <v>72</v>
      </c>
      <c r="AH52">
        <v>12.271742</v>
      </c>
      <c r="AI52">
        <v>1.7</v>
      </c>
      <c r="AJ52">
        <v>0</v>
      </c>
      <c r="AK52">
        <v>9</v>
      </c>
      <c r="AL52">
        <v>1618</v>
      </c>
      <c r="AM52" t="s">
        <v>310</v>
      </c>
      <c r="AN52" t="s">
        <v>587</v>
      </c>
      <c r="AO52">
        <v>524.15499999999997</v>
      </c>
      <c r="AR52" t="s">
        <v>117</v>
      </c>
      <c r="AS52" t="s">
        <v>121</v>
      </c>
      <c r="AT52" t="s">
        <v>244</v>
      </c>
      <c r="AU52" t="s">
        <v>309</v>
      </c>
      <c r="AV52" t="s">
        <v>48</v>
      </c>
      <c r="AW52">
        <v>2</v>
      </c>
      <c r="BB52">
        <v>0.93499765343067298</v>
      </c>
      <c r="BC52" t="s">
        <v>68</v>
      </c>
      <c r="BF52" t="s">
        <v>117</v>
      </c>
      <c r="BG52" t="s">
        <v>121</v>
      </c>
      <c r="BH52" t="s">
        <v>309</v>
      </c>
      <c r="BI52">
        <v>2165</v>
      </c>
      <c r="BJ52">
        <v>2</v>
      </c>
      <c r="BK52" t="s">
        <v>244</v>
      </c>
      <c r="BL52" t="s">
        <v>246</v>
      </c>
      <c r="BM52">
        <v>0.93499765343067298</v>
      </c>
      <c r="BN52" t="s">
        <v>68</v>
      </c>
      <c r="BO52" t="s">
        <v>177</v>
      </c>
      <c r="BP52">
        <v>618.59100000000001</v>
      </c>
    </row>
    <row r="53" spans="1:68" ht="16.5" x14ac:dyDescent="0.25">
      <c r="A53" s="126" t="str">
        <f t="shared" si="18"/>
        <v>성원운수</v>
      </c>
      <c r="B53" s="127" t="str">
        <f t="shared" si="1"/>
        <v>박정호</v>
      </c>
      <c r="C53" s="128" t="str">
        <f t="shared" si="19"/>
        <v>F</v>
      </c>
      <c r="D53" s="129">
        <f t="shared" si="20"/>
        <v>0.70637291689495363</v>
      </c>
      <c r="E53" s="130">
        <f t="shared" si="21"/>
        <v>4000</v>
      </c>
      <c r="F53" s="131" t="str">
        <f t="shared" si="22"/>
        <v>539</v>
      </c>
      <c r="G53" s="132" t="str">
        <f t="shared" si="23"/>
        <v>71바6615</v>
      </c>
      <c r="H53" s="133">
        <f t="shared" si="24"/>
        <v>2</v>
      </c>
      <c r="I53" s="134">
        <f t="shared" si="8"/>
        <v>1573.874</v>
      </c>
      <c r="J53" s="135">
        <f t="shared" si="25"/>
        <v>4.2226522675460461E-2</v>
      </c>
      <c r="K53" s="135">
        <f t="shared" si="26"/>
        <v>0.36157896362079978</v>
      </c>
      <c r="L53" s="135">
        <f t="shared" si="27"/>
        <v>0.19760158691229412</v>
      </c>
      <c r="M53" s="136">
        <f t="shared" si="28"/>
        <v>14.047000000000001</v>
      </c>
      <c r="N53" s="137">
        <f t="shared" si="29"/>
        <v>1.0165998040503879</v>
      </c>
      <c r="O53" s="137">
        <f t="shared" si="30"/>
        <v>6.3537487753149241E-2</v>
      </c>
      <c r="P53" s="219">
        <f t="shared" si="31"/>
        <v>31</v>
      </c>
      <c r="Q53" s="220">
        <f t="shared" si="32"/>
        <v>16</v>
      </c>
      <c r="R53" s="220">
        <f t="shared" si="33"/>
        <v>1</v>
      </c>
      <c r="T53">
        <v>519</v>
      </c>
      <c r="U53">
        <v>4000</v>
      </c>
      <c r="V53" t="s">
        <v>311</v>
      </c>
      <c r="W53">
        <v>1573.874</v>
      </c>
      <c r="X53">
        <v>571.42899999999997</v>
      </c>
      <c r="Y53">
        <v>2.754</v>
      </c>
      <c r="Z53">
        <v>14.047000000000001</v>
      </c>
      <c r="AA53">
        <v>148.739361</v>
      </c>
      <c r="AB53">
        <v>6.2807459999999997</v>
      </c>
      <c r="AC53">
        <v>53.781024000000002</v>
      </c>
      <c r="AD53" s="1">
        <v>311</v>
      </c>
      <c r="AE53">
        <v>16</v>
      </c>
      <c r="AF53">
        <v>1</v>
      </c>
      <c r="AG53">
        <v>130</v>
      </c>
      <c r="AH53">
        <v>10.581422</v>
      </c>
      <c r="AI53">
        <v>0</v>
      </c>
      <c r="AJ53">
        <v>0</v>
      </c>
      <c r="AK53">
        <v>31</v>
      </c>
      <c r="AL53">
        <v>29766</v>
      </c>
      <c r="AM53" t="s">
        <v>312</v>
      </c>
      <c r="AN53" t="s">
        <v>588</v>
      </c>
      <c r="AO53">
        <v>1508.5630000000001</v>
      </c>
      <c r="AR53" t="s">
        <v>117</v>
      </c>
      <c r="AS53" t="s">
        <v>122</v>
      </c>
      <c r="AT53" t="s">
        <v>252</v>
      </c>
      <c r="AU53" t="s">
        <v>311</v>
      </c>
      <c r="AV53" t="s">
        <v>195</v>
      </c>
      <c r="AW53">
        <v>2</v>
      </c>
      <c r="BB53">
        <v>0.70637291689495363</v>
      </c>
      <c r="BC53" t="s">
        <v>70</v>
      </c>
      <c r="BF53" t="s">
        <v>117</v>
      </c>
      <c r="BG53" t="s">
        <v>122</v>
      </c>
      <c r="BH53" t="s">
        <v>311</v>
      </c>
      <c r="BI53">
        <v>4000</v>
      </c>
      <c r="BJ53">
        <v>2</v>
      </c>
      <c r="BK53" t="s">
        <v>252</v>
      </c>
      <c r="BL53" t="s">
        <v>313</v>
      </c>
      <c r="BM53">
        <v>0.70637291689495363</v>
      </c>
      <c r="BN53" t="s">
        <v>70</v>
      </c>
      <c r="BO53" t="s">
        <v>189</v>
      </c>
      <c r="BP53">
        <v>1573.874</v>
      </c>
    </row>
    <row r="54" spans="1:68" ht="16.5" x14ac:dyDescent="0.25">
      <c r="A54" s="109" t="str">
        <f t="shared" si="18"/>
        <v>성원운수</v>
      </c>
      <c r="B54" s="110" t="str">
        <f t="shared" si="1"/>
        <v>박판석</v>
      </c>
      <c r="C54" s="111" t="str">
        <f t="shared" si="19"/>
        <v>D</v>
      </c>
      <c r="D54" s="112">
        <f t="shared" si="20"/>
        <v>0.82958919179035273</v>
      </c>
      <c r="E54" s="113">
        <f t="shared" si="21"/>
        <v>8553</v>
      </c>
      <c r="F54" s="114" t="str">
        <f t="shared" si="22"/>
        <v>536</v>
      </c>
      <c r="G54" s="115" t="str">
        <f t="shared" si="23"/>
        <v>71바5557</v>
      </c>
      <c r="H54" s="116">
        <f t="shared" si="24"/>
        <v>3</v>
      </c>
      <c r="I54" s="117">
        <f t="shared" si="8"/>
        <v>1709.9449999999999</v>
      </c>
      <c r="J54" s="118">
        <f t="shared" si="25"/>
        <v>2.790869711401996E-3</v>
      </c>
      <c r="K54" s="118">
        <f t="shared" si="26"/>
        <v>0.38403876057805397</v>
      </c>
      <c r="L54" s="118">
        <f t="shared" si="27"/>
        <v>3.7428104412715033E-2</v>
      </c>
      <c r="M54" s="119">
        <f t="shared" si="28"/>
        <v>7.6310000000000002</v>
      </c>
      <c r="N54" s="120">
        <f t="shared" si="29"/>
        <v>2.9240706572433619</v>
      </c>
      <c r="O54" s="120">
        <f t="shared" si="30"/>
        <v>1.1111468497524775</v>
      </c>
      <c r="P54" s="221">
        <f t="shared" si="31"/>
        <v>11</v>
      </c>
      <c r="Q54" s="222">
        <f t="shared" si="32"/>
        <v>50</v>
      </c>
      <c r="R54" s="222">
        <f t="shared" si="33"/>
        <v>19</v>
      </c>
      <c r="T54">
        <v>519</v>
      </c>
      <c r="U54">
        <v>8553</v>
      </c>
      <c r="V54" t="s">
        <v>314</v>
      </c>
      <c r="W54">
        <v>1709.9449999999999</v>
      </c>
      <c r="X54">
        <v>765.78800000000001</v>
      </c>
      <c r="Y54">
        <v>2.2330000000000001</v>
      </c>
      <c r="Z54">
        <v>7.6310000000000002</v>
      </c>
      <c r="AA54">
        <v>129.371858</v>
      </c>
      <c r="AB54">
        <v>0.36105999999999999</v>
      </c>
      <c r="AC54">
        <v>49.683807999999999</v>
      </c>
      <c r="AD54" s="1">
        <v>64</v>
      </c>
      <c r="AE54">
        <v>50</v>
      </c>
      <c r="AF54">
        <v>19</v>
      </c>
      <c r="AG54">
        <v>65</v>
      </c>
      <c r="AH54">
        <v>13.217287000000001</v>
      </c>
      <c r="AI54">
        <v>1</v>
      </c>
      <c r="AJ54">
        <v>0</v>
      </c>
      <c r="AK54">
        <v>11</v>
      </c>
      <c r="AL54">
        <v>1084</v>
      </c>
      <c r="AM54" t="s">
        <v>315</v>
      </c>
      <c r="AN54" t="s">
        <v>589</v>
      </c>
      <c r="AO54">
        <v>1460.0530000000001</v>
      </c>
      <c r="AR54" t="s">
        <v>117</v>
      </c>
      <c r="AS54" t="s">
        <v>119</v>
      </c>
      <c r="AT54" t="s">
        <v>219</v>
      </c>
      <c r="AU54" t="s">
        <v>314</v>
      </c>
      <c r="AV54" t="s">
        <v>196</v>
      </c>
      <c r="AW54">
        <v>3</v>
      </c>
      <c r="BB54">
        <v>0.82958919179035273</v>
      </c>
      <c r="BC54" t="s">
        <v>67</v>
      </c>
      <c r="BF54" t="s">
        <v>117</v>
      </c>
      <c r="BG54" t="s">
        <v>119</v>
      </c>
      <c r="BH54" t="s">
        <v>314</v>
      </c>
      <c r="BI54">
        <v>8553</v>
      </c>
      <c r="BJ54">
        <v>3</v>
      </c>
      <c r="BK54" t="s">
        <v>219</v>
      </c>
      <c r="BL54" t="s">
        <v>221</v>
      </c>
      <c r="BM54">
        <v>0.82958919179035273</v>
      </c>
      <c r="BN54" t="s">
        <v>67</v>
      </c>
      <c r="BO54" t="s">
        <v>180</v>
      </c>
      <c r="BP54">
        <v>1668.615</v>
      </c>
    </row>
    <row r="55" spans="1:68" ht="16.5" x14ac:dyDescent="0.25">
      <c r="A55" s="126" t="str">
        <f t="shared" si="18"/>
        <v>성원운수</v>
      </c>
      <c r="B55" s="127" t="str">
        <f t="shared" si="1"/>
        <v>박현재</v>
      </c>
      <c r="C55" s="128" t="str">
        <f t="shared" si="19"/>
        <v>F</v>
      </c>
      <c r="D55" s="129">
        <f t="shared" si="20"/>
        <v>0.79793103448275871</v>
      </c>
      <c r="E55" s="130">
        <f t="shared" si="21"/>
        <v>3204</v>
      </c>
      <c r="F55" s="131" t="str">
        <f t="shared" si="22"/>
        <v>535</v>
      </c>
      <c r="G55" s="132" t="str">
        <f t="shared" si="23"/>
        <v>71바5564</v>
      </c>
      <c r="H55" s="133">
        <f t="shared" si="24"/>
        <v>1</v>
      </c>
      <c r="I55" s="134">
        <f t="shared" si="8"/>
        <v>721.47400000000005</v>
      </c>
      <c r="J55" s="135">
        <f t="shared" si="25"/>
        <v>2.5643277858923438E-2</v>
      </c>
      <c r="K55" s="135">
        <f t="shared" si="26"/>
        <v>0.3518599790332706</v>
      </c>
      <c r="L55" s="135">
        <f t="shared" si="27"/>
        <v>0.24255898341450974</v>
      </c>
      <c r="M55" s="136">
        <f t="shared" si="28"/>
        <v>11.358000000000001</v>
      </c>
      <c r="N55" s="137">
        <f t="shared" si="29"/>
        <v>0</v>
      </c>
      <c r="O55" s="137">
        <f t="shared" si="30"/>
        <v>3.1879180677335563</v>
      </c>
      <c r="P55" s="219">
        <f t="shared" si="31"/>
        <v>5</v>
      </c>
      <c r="Q55" s="220">
        <f t="shared" si="32"/>
        <v>0</v>
      </c>
      <c r="R55" s="220">
        <f t="shared" si="33"/>
        <v>23</v>
      </c>
      <c r="T55">
        <v>519</v>
      </c>
      <c r="U55">
        <v>3204</v>
      </c>
      <c r="V55" t="s">
        <v>316</v>
      </c>
      <c r="W55">
        <v>721.47400000000005</v>
      </c>
      <c r="X55">
        <v>311.81900000000002</v>
      </c>
      <c r="Y55">
        <v>2.3140000000000001</v>
      </c>
      <c r="Z55">
        <v>11.358000000000001</v>
      </c>
      <c r="AA55">
        <v>54.020823999999998</v>
      </c>
      <c r="AB55">
        <v>1.3852709999999999</v>
      </c>
      <c r="AC55">
        <v>19.007766</v>
      </c>
      <c r="AD55" s="1">
        <v>175</v>
      </c>
      <c r="AE55">
        <v>0</v>
      </c>
      <c r="AF55">
        <v>23</v>
      </c>
      <c r="AG55">
        <v>65</v>
      </c>
      <c r="AH55">
        <v>13.355479000000001</v>
      </c>
      <c r="AI55">
        <v>7.1</v>
      </c>
      <c r="AJ55">
        <v>0</v>
      </c>
      <c r="AK55">
        <v>5</v>
      </c>
      <c r="AL55">
        <v>2172</v>
      </c>
      <c r="AM55" t="s">
        <v>317</v>
      </c>
      <c r="AN55" t="s">
        <v>590</v>
      </c>
      <c r="AO55">
        <v>721.47400000000005</v>
      </c>
      <c r="AR55" t="s">
        <v>117</v>
      </c>
      <c r="AS55" t="s">
        <v>118</v>
      </c>
      <c r="AT55" t="s">
        <v>198</v>
      </c>
      <c r="AU55" t="s">
        <v>316</v>
      </c>
      <c r="AV55" t="s">
        <v>48</v>
      </c>
      <c r="AW55">
        <v>1</v>
      </c>
      <c r="BB55">
        <v>0.79793103448275871</v>
      </c>
      <c r="BC55" t="s">
        <v>70</v>
      </c>
      <c r="BF55" t="s">
        <v>117</v>
      </c>
      <c r="BG55" t="s">
        <v>118</v>
      </c>
      <c r="BH55" t="s">
        <v>316</v>
      </c>
      <c r="BI55">
        <v>3204</v>
      </c>
      <c r="BJ55">
        <v>1</v>
      </c>
      <c r="BK55" t="s">
        <v>198</v>
      </c>
      <c r="BL55" t="s">
        <v>176</v>
      </c>
      <c r="BM55">
        <v>0.79793103448275871</v>
      </c>
      <c r="BN55" t="s">
        <v>70</v>
      </c>
      <c r="BO55" t="s">
        <v>189</v>
      </c>
      <c r="BP55">
        <v>721.47400000000005</v>
      </c>
    </row>
    <row r="56" spans="1:68" ht="16.5" x14ac:dyDescent="0.25">
      <c r="A56" s="109" t="str">
        <f t="shared" si="18"/>
        <v>성원운수</v>
      </c>
      <c r="B56" s="110" t="str">
        <f t="shared" si="1"/>
        <v>백건호</v>
      </c>
      <c r="C56" s="111" t="str">
        <f t="shared" si="19"/>
        <v>F</v>
      </c>
      <c r="D56" s="112">
        <f t="shared" si="20"/>
        <v>0.73275862068965525</v>
      </c>
      <c r="E56" s="113">
        <f t="shared" si="21"/>
        <v>175</v>
      </c>
      <c r="F56" s="114" t="str">
        <f t="shared" si="22"/>
        <v>535</v>
      </c>
      <c r="G56" s="115" t="str">
        <f t="shared" si="23"/>
        <v>71바6966</v>
      </c>
      <c r="H56" s="116">
        <f t="shared" si="24"/>
        <v>2</v>
      </c>
      <c r="I56" s="117">
        <f t="shared" si="8"/>
        <v>1532.3409999999999</v>
      </c>
      <c r="J56" s="118">
        <f t="shared" si="25"/>
        <v>1.0159824758710956E-2</v>
      </c>
      <c r="K56" s="118">
        <f t="shared" si="26"/>
        <v>0.37293552286164838</v>
      </c>
      <c r="L56" s="118">
        <f t="shared" si="27"/>
        <v>0.18142175925593587</v>
      </c>
      <c r="M56" s="119">
        <f t="shared" si="28"/>
        <v>15.452</v>
      </c>
      <c r="N56" s="120">
        <f t="shared" si="29"/>
        <v>0</v>
      </c>
      <c r="O56" s="120">
        <f t="shared" si="30"/>
        <v>6.7217414400580555</v>
      </c>
      <c r="P56" s="221">
        <f t="shared" si="31"/>
        <v>5</v>
      </c>
      <c r="Q56" s="222">
        <f t="shared" si="32"/>
        <v>0</v>
      </c>
      <c r="R56" s="222">
        <f t="shared" si="33"/>
        <v>103</v>
      </c>
      <c r="T56">
        <v>519</v>
      </c>
      <c r="U56">
        <v>175</v>
      </c>
      <c r="V56" t="s">
        <v>318</v>
      </c>
      <c r="W56">
        <v>1532.3409999999999</v>
      </c>
      <c r="X56">
        <v>724.44200000000001</v>
      </c>
      <c r="Y56">
        <v>2.1150000000000002</v>
      </c>
      <c r="Z56">
        <v>15.452</v>
      </c>
      <c r="AA56">
        <v>114.800799</v>
      </c>
      <c r="AB56">
        <v>1.1663559999999999</v>
      </c>
      <c r="AC56">
        <v>42.813296000000001</v>
      </c>
      <c r="AD56" s="1">
        <v>278</v>
      </c>
      <c r="AE56">
        <v>0</v>
      </c>
      <c r="AF56">
        <v>103</v>
      </c>
      <c r="AG56">
        <v>70</v>
      </c>
      <c r="AH56">
        <v>13.347825</v>
      </c>
      <c r="AI56">
        <v>77.2</v>
      </c>
      <c r="AJ56">
        <v>0</v>
      </c>
      <c r="AK56">
        <v>5</v>
      </c>
      <c r="AL56">
        <v>1636</v>
      </c>
      <c r="AM56" t="s">
        <v>319</v>
      </c>
      <c r="AN56" t="s">
        <v>591</v>
      </c>
      <c r="AO56">
        <v>1448.3009999999999</v>
      </c>
      <c r="AR56" t="s">
        <v>117</v>
      </c>
      <c r="AS56" t="s">
        <v>118</v>
      </c>
      <c r="AT56" t="s">
        <v>212</v>
      </c>
      <c r="AU56" t="s">
        <v>318</v>
      </c>
      <c r="AV56" t="s">
        <v>48</v>
      </c>
      <c r="AW56">
        <v>2</v>
      </c>
      <c r="BB56">
        <v>0.73275862068965525</v>
      </c>
      <c r="BC56" t="s">
        <v>70</v>
      </c>
      <c r="BF56" t="s">
        <v>117</v>
      </c>
      <c r="BG56" t="s">
        <v>118</v>
      </c>
      <c r="BH56" t="s">
        <v>318</v>
      </c>
      <c r="BI56">
        <v>175</v>
      </c>
      <c r="BJ56">
        <v>2</v>
      </c>
      <c r="BK56" t="s">
        <v>212</v>
      </c>
      <c r="BL56" t="s">
        <v>430</v>
      </c>
      <c r="BM56">
        <v>0.73275862068965525</v>
      </c>
      <c r="BN56" t="s">
        <v>70</v>
      </c>
      <c r="BO56" t="s">
        <v>189</v>
      </c>
      <c r="BP56">
        <v>1532.3409999999999</v>
      </c>
    </row>
    <row r="57" spans="1:68" ht="16.5" x14ac:dyDescent="0.25">
      <c r="A57" s="126" t="str">
        <f t="shared" si="18"/>
        <v>성원운수</v>
      </c>
      <c r="B57" s="127" t="str">
        <f t="shared" si="1"/>
        <v>서기섭</v>
      </c>
      <c r="C57" s="128" t="str">
        <f t="shared" si="19"/>
        <v>B</v>
      </c>
      <c r="D57" s="129">
        <f t="shared" si="20"/>
        <v>0.9224</v>
      </c>
      <c r="E57" s="130">
        <f t="shared" si="21"/>
        <v>655</v>
      </c>
      <c r="F57" s="131" t="str">
        <f t="shared" si="22"/>
        <v>538</v>
      </c>
      <c r="G57" s="132" t="str">
        <f t="shared" si="23"/>
        <v>71바6305</v>
      </c>
      <c r="H57" s="133">
        <f t="shared" si="24"/>
        <v>1</v>
      </c>
      <c r="I57" s="134">
        <f t="shared" si="8"/>
        <v>1677.6690000000001</v>
      </c>
      <c r="J57" s="135">
        <f t="shared" si="25"/>
        <v>3.5053380065214024E-2</v>
      </c>
      <c r="K57" s="135">
        <f t="shared" si="26"/>
        <v>0.38049277199116283</v>
      </c>
      <c r="L57" s="135">
        <f t="shared" si="27"/>
        <v>0.19372116907447176</v>
      </c>
      <c r="M57" s="136">
        <f t="shared" si="28"/>
        <v>10.098000000000001</v>
      </c>
      <c r="N57" s="137">
        <f t="shared" si="29"/>
        <v>5.9606513561375932E-2</v>
      </c>
      <c r="O57" s="137">
        <f t="shared" si="30"/>
        <v>3.2783582458756761</v>
      </c>
      <c r="P57" s="219">
        <f t="shared" si="31"/>
        <v>29</v>
      </c>
      <c r="Q57" s="220">
        <f t="shared" si="32"/>
        <v>1</v>
      </c>
      <c r="R57" s="220">
        <f t="shared" si="33"/>
        <v>55</v>
      </c>
      <c r="T57">
        <v>519</v>
      </c>
      <c r="U57">
        <v>655</v>
      </c>
      <c r="V57" t="s">
        <v>320</v>
      </c>
      <c r="W57">
        <v>1677.6690000000001</v>
      </c>
      <c r="X57">
        <v>727.40499999999997</v>
      </c>
      <c r="Y57">
        <v>2.306</v>
      </c>
      <c r="Z57">
        <v>10.098000000000001</v>
      </c>
      <c r="AA57">
        <v>137.59771499999999</v>
      </c>
      <c r="AB57">
        <v>4.8232650000000001</v>
      </c>
      <c r="AC57">
        <v>52.354936000000002</v>
      </c>
      <c r="AD57" s="1">
        <v>325</v>
      </c>
      <c r="AE57">
        <v>1</v>
      </c>
      <c r="AF57">
        <v>55</v>
      </c>
      <c r="AG57">
        <v>75</v>
      </c>
      <c r="AH57">
        <v>12.192564000000001</v>
      </c>
      <c r="AI57">
        <v>79.900000000000006</v>
      </c>
      <c r="AJ57">
        <v>0</v>
      </c>
      <c r="AK57">
        <v>29</v>
      </c>
      <c r="AL57">
        <v>5250</v>
      </c>
      <c r="AM57" t="s">
        <v>321</v>
      </c>
      <c r="AN57" t="s">
        <v>592</v>
      </c>
      <c r="AO57">
        <v>1677.6690000000001</v>
      </c>
      <c r="AR57" t="s">
        <v>117</v>
      </c>
      <c r="AS57" t="s">
        <v>121</v>
      </c>
      <c r="AT57" t="s">
        <v>247</v>
      </c>
      <c r="AU57" t="s">
        <v>320</v>
      </c>
      <c r="AV57" t="s">
        <v>48</v>
      </c>
      <c r="AW57">
        <v>1</v>
      </c>
      <c r="BB57">
        <v>0.9224</v>
      </c>
      <c r="BC57" t="s">
        <v>68</v>
      </c>
      <c r="BF57" t="s">
        <v>117</v>
      </c>
      <c r="BG57" t="s">
        <v>121</v>
      </c>
      <c r="BH57" t="s">
        <v>320</v>
      </c>
      <c r="BI57">
        <v>655</v>
      </c>
      <c r="BJ57">
        <v>1</v>
      </c>
      <c r="BK57" t="s">
        <v>247</v>
      </c>
      <c r="BL57" t="s">
        <v>176</v>
      </c>
      <c r="BM57">
        <v>0.9224</v>
      </c>
      <c r="BN57" t="s">
        <v>68</v>
      </c>
      <c r="BO57" t="s">
        <v>177</v>
      </c>
      <c r="BP57">
        <v>1677.6690000000001</v>
      </c>
    </row>
    <row r="58" spans="1:68" ht="16.5" x14ac:dyDescent="0.25">
      <c r="A58" s="109" t="str">
        <f t="shared" si="18"/>
        <v>성원운수</v>
      </c>
      <c r="B58" s="110" t="str">
        <f t="shared" si="1"/>
        <v>서창열</v>
      </c>
      <c r="C58" s="111" t="str">
        <f t="shared" si="19"/>
        <v>F</v>
      </c>
      <c r="D58" s="112">
        <f t="shared" si="20"/>
        <v>0.78603127807082884</v>
      </c>
      <c r="E58" s="113">
        <f t="shared" si="21"/>
        <v>1255</v>
      </c>
      <c r="F58" s="114" t="str">
        <f t="shared" si="22"/>
        <v>536</v>
      </c>
      <c r="G58" s="115" t="str">
        <f t="shared" si="23"/>
        <v>71바5560</v>
      </c>
      <c r="H58" s="116">
        <f t="shared" si="24"/>
        <v>3</v>
      </c>
      <c r="I58" s="117">
        <f t="shared" si="8"/>
        <v>1831.146</v>
      </c>
      <c r="J58" s="118">
        <f t="shared" si="25"/>
        <v>9.4305068680368594E-3</v>
      </c>
      <c r="K58" s="118">
        <f t="shared" si="26"/>
        <v>0.38755036378044294</v>
      </c>
      <c r="L58" s="118">
        <f t="shared" si="27"/>
        <v>0.11140564433420383</v>
      </c>
      <c r="M58" s="119">
        <f t="shared" si="28"/>
        <v>11.448</v>
      </c>
      <c r="N58" s="120">
        <f t="shared" si="29"/>
        <v>0</v>
      </c>
      <c r="O58" s="120">
        <f t="shared" si="30"/>
        <v>0.81915914951620461</v>
      </c>
      <c r="P58" s="221">
        <f t="shared" si="31"/>
        <v>15</v>
      </c>
      <c r="Q58" s="222">
        <f t="shared" si="32"/>
        <v>0</v>
      </c>
      <c r="R58" s="222">
        <f t="shared" si="33"/>
        <v>15</v>
      </c>
      <c r="T58">
        <v>519</v>
      </c>
      <c r="U58">
        <v>1255</v>
      </c>
      <c r="V58" t="s">
        <v>322</v>
      </c>
      <c r="W58">
        <v>1831.146</v>
      </c>
      <c r="X58">
        <v>834.80799999999999</v>
      </c>
      <c r="Y58">
        <v>2.1930000000000001</v>
      </c>
      <c r="Z58">
        <v>11.448</v>
      </c>
      <c r="AA58">
        <v>144.70940100000001</v>
      </c>
      <c r="AB58">
        <v>1.3646830000000001</v>
      </c>
      <c r="AC58">
        <v>56.082180999999999</v>
      </c>
      <c r="AD58" s="1">
        <v>204</v>
      </c>
      <c r="AE58">
        <v>0</v>
      </c>
      <c r="AF58">
        <v>15</v>
      </c>
      <c r="AG58">
        <v>62</v>
      </c>
      <c r="AH58">
        <v>12.653953</v>
      </c>
      <c r="AI58">
        <v>0</v>
      </c>
      <c r="AJ58">
        <v>0</v>
      </c>
      <c r="AK58">
        <v>15</v>
      </c>
      <c r="AL58">
        <v>901</v>
      </c>
      <c r="AM58" t="s">
        <v>323</v>
      </c>
      <c r="AN58" t="s">
        <v>593</v>
      </c>
      <c r="AO58">
        <v>1602.2470000000001</v>
      </c>
      <c r="AR58" t="s">
        <v>117</v>
      </c>
      <c r="AS58" t="s">
        <v>119</v>
      </c>
      <c r="AT58" t="s">
        <v>224</v>
      </c>
      <c r="AU58" t="s">
        <v>322</v>
      </c>
      <c r="AV58" t="s">
        <v>48</v>
      </c>
      <c r="AW58">
        <v>3</v>
      </c>
      <c r="BB58">
        <v>0.78603127807082884</v>
      </c>
      <c r="BC58" t="s">
        <v>70</v>
      </c>
      <c r="BF58" t="s">
        <v>117</v>
      </c>
      <c r="BG58" t="s">
        <v>119</v>
      </c>
      <c r="BH58" t="s">
        <v>322</v>
      </c>
      <c r="BI58">
        <v>1255</v>
      </c>
      <c r="BJ58">
        <v>3</v>
      </c>
      <c r="BK58" t="s">
        <v>224</v>
      </c>
      <c r="BL58" t="s">
        <v>434</v>
      </c>
      <c r="BM58">
        <v>0.78603127807082884</v>
      </c>
      <c r="BN58" t="s">
        <v>70</v>
      </c>
      <c r="BO58" t="s">
        <v>189</v>
      </c>
      <c r="BP58">
        <v>1831.1460000000002</v>
      </c>
    </row>
    <row r="59" spans="1:68" ht="16.5" x14ac:dyDescent="0.25">
      <c r="A59" s="126" t="str">
        <f t="shared" si="18"/>
        <v>성원운수</v>
      </c>
      <c r="B59" s="127" t="str">
        <f t="shared" si="1"/>
        <v>석균업</v>
      </c>
      <c r="C59" s="128" t="str">
        <f t="shared" si="19"/>
        <v>F</v>
      </c>
      <c r="D59" s="129">
        <f t="shared" si="20"/>
        <v>0.74800565213444548</v>
      </c>
      <c r="E59" s="130">
        <f t="shared" si="21"/>
        <v>7885</v>
      </c>
      <c r="F59" s="131" t="str">
        <f t="shared" si="22"/>
        <v>536</v>
      </c>
      <c r="G59" s="132" t="str">
        <f t="shared" si="23"/>
        <v>74사1183</v>
      </c>
      <c r="H59" s="133">
        <f t="shared" si="24"/>
        <v>2</v>
      </c>
      <c r="I59" s="134">
        <f t="shared" si="8"/>
        <v>1968.2239999999999</v>
      </c>
      <c r="J59" s="135">
        <f t="shared" si="25"/>
        <v>1.0004985046205133E-2</v>
      </c>
      <c r="K59" s="135">
        <f t="shared" si="26"/>
        <v>0.37978783050566473</v>
      </c>
      <c r="L59" s="135">
        <f t="shared" si="27"/>
        <v>0.11787276244980247</v>
      </c>
      <c r="M59" s="136">
        <f t="shared" si="28"/>
        <v>12.302</v>
      </c>
      <c r="N59" s="137">
        <f t="shared" si="29"/>
        <v>0</v>
      </c>
      <c r="O59" s="137">
        <f t="shared" si="30"/>
        <v>2.8960118360511813</v>
      </c>
      <c r="P59" s="219">
        <f t="shared" si="31"/>
        <v>40</v>
      </c>
      <c r="Q59" s="220">
        <f t="shared" si="32"/>
        <v>0</v>
      </c>
      <c r="R59" s="220">
        <f t="shared" si="33"/>
        <v>57</v>
      </c>
      <c r="T59">
        <v>519</v>
      </c>
      <c r="U59">
        <v>7885</v>
      </c>
      <c r="V59" t="s">
        <v>324</v>
      </c>
      <c r="W59">
        <v>1968.2239999999999</v>
      </c>
      <c r="X59">
        <v>941.89400000000001</v>
      </c>
      <c r="Y59">
        <v>2.09</v>
      </c>
      <c r="Z59">
        <v>12.302</v>
      </c>
      <c r="AA59">
        <v>156.279394</v>
      </c>
      <c r="AB59">
        <v>1.5635730000000001</v>
      </c>
      <c r="AC59">
        <v>59.353012</v>
      </c>
      <c r="AD59" s="1">
        <v>232</v>
      </c>
      <c r="AE59">
        <v>0</v>
      </c>
      <c r="AF59">
        <v>57</v>
      </c>
      <c r="AG59">
        <v>70</v>
      </c>
      <c r="AH59">
        <v>12.594264000000001</v>
      </c>
      <c r="AI59">
        <v>2.2000000000000002</v>
      </c>
      <c r="AJ59">
        <v>0</v>
      </c>
      <c r="AK59">
        <v>40</v>
      </c>
      <c r="AL59">
        <v>5946</v>
      </c>
      <c r="AM59" t="s">
        <v>325</v>
      </c>
      <c r="AN59" t="s">
        <v>594</v>
      </c>
      <c r="AO59">
        <v>1852.8979999999999</v>
      </c>
      <c r="AR59" t="s">
        <v>117</v>
      </c>
      <c r="AS59" t="s">
        <v>119</v>
      </c>
      <c r="AT59" t="s">
        <v>230</v>
      </c>
      <c r="AU59" t="s">
        <v>324</v>
      </c>
      <c r="AV59" t="s">
        <v>48</v>
      </c>
      <c r="AW59">
        <v>2</v>
      </c>
      <c r="BB59">
        <v>0.74800565213444548</v>
      </c>
      <c r="BC59" t="s">
        <v>70</v>
      </c>
      <c r="BF59" t="s">
        <v>117</v>
      </c>
      <c r="BG59" t="s">
        <v>119</v>
      </c>
      <c r="BH59" t="s">
        <v>324</v>
      </c>
      <c r="BI59">
        <v>7885</v>
      </c>
      <c r="BJ59">
        <v>2</v>
      </c>
      <c r="BK59" t="s">
        <v>230</v>
      </c>
      <c r="BL59" t="s">
        <v>219</v>
      </c>
      <c r="BM59">
        <v>0.74800565213444548</v>
      </c>
      <c r="BN59" t="s">
        <v>70</v>
      </c>
      <c r="BO59" t="s">
        <v>189</v>
      </c>
      <c r="BP59">
        <v>1968.2239999999999</v>
      </c>
    </row>
    <row r="60" spans="1:68" ht="16.5" x14ac:dyDescent="0.25">
      <c r="A60" s="109" t="str">
        <f t="shared" si="18"/>
        <v>성원운수</v>
      </c>
      <c r="B60" s="110" t="str">
        <f t="shared" si="1"/>
        <v>손영선</v>
      </c>
      <c r="C60" s="111" t="str">
        <f t="shared" si="19"/>
        <v>C</v>
      </c>
      <c r="D60" s="112">
        <f t="shared" si="20"/>
        <v>0.86634263061861916</v>
      </c>
      <c r="E60" s="113">
        <f t="shared" si="21"/>
        <v>5331</v>
      </c>
      <c r="F60" s="114" t="str">
        <f t="shared" si="22"/>
        <v>536</v>
      </c>
      <c r="G60" s="115" t="str">
        <f t="shared" si="23"/>
        <v>71바5565</v>
      </c>
      <c r="H60" s="116">
        <f t="shared" si="24"/>
        <v>4</v>
      </c>
      <c r="I60" s="117">
        <f t="shared" si="8"/>
        <v>1395.7650000000001</v>
      </c>
      <c r="J60" s="118">
        <f t="shared" si="25"/>
        <v>2.4575079941690681E-3</v>
      </c>
      <c r="K60" s="118">
        <f t="shared" si="26"/>
        <v>0.38922224468130007</v>
      </c>
      <c r="L60" s="118">
        <f t="shared" si="27"/>
        <v>9.242243500875863E-2</v>
      </c>
      <c r="M60" s="119">
        <f t="shared" si="28"/>
        <v>10.398999999999999</v>
      </c>
      <c r="N60" s="120">
        <f t="shared" si="29"/>
        <v>0</v>
      </c>
      <c r="O60" s="120">
        <f t="shared" si="30"/>
        <v>0.64480768610761841</v>
      </c>
      <c r="P60" s="221">
        <f t="shared" si="31"/>
        <v>11</v>
      </c>
      <c r="Q60" s="222">
        <f t="shared" si="32"/>
        <v>0</v>
      </c>
      <c r="R60" s="222">
        <f t="shared" si="33"/>
        <v>9</v>
      </c>
      <c r="T60">
        <v>519</v>
      </c>
      <c r="U60">
        <v>5331</v>
      </c>
      <c r="V60" t="s">
        <v>326</v>
      </c>
      <c r="W60">
        <v>1395.7650000000001</v>
      </c>
      <c r="X60">
        <v>579.73800000000006</v>
      </c>
      <c r="Y60">
        <v>2.4079999999999999</v>
      </c>
      <c r="Z60">
        <v>10.398999999999999</v>
      </c>
      <c r="AA60">
        <v>113.475521</v>
      </c>
      <c r="AB60">
        <v>0.27886699999999998</v>
      </c>
      <c r="AC60">
        <v>44.167197000000002</v>
      </c>
      <c r="AD60" s="1">
        <v>129</v>
      </c>
      <c r="AE60">
        <v>0</v>
      </c>
      <c r="AF60">
        <v>9</v>
      </c>
      <c r="AG60">
        <v>64</v>
      </c>
      <c r="AH60">
        <v>12.300141</v>
      </c>
      <c r="AI60">
        <v>0</v>
      </c>
      <c r="AJ60">
        <v>0</v>
      </c>
      <c r="AK60">
        <v>11</v>
      </c>
      <c r="AL60">
        <v>824</v>
      </c>
      <c r="AM60" t="s">
        <v>327</v>
      </c>
      <c r="AN60" t="s">
        <v>595</v>
      </c>
      <c r="AO60">
        <v>1083.3879999999999</v>
      </c>
      <c r="AR60" t="s">
        <v>117</v>
      </c>
      <c r="AS60" t="s">
        <v>119</v>
      </c>
      <c r="AT60" t="s">
        <v>227</v>
      </c>
      <c r="AU60" t="s">
        <v>326</v>
      </c>
      <c r="AV60" t="s">
        <v>48</v>
      </c>
      <c r="AW60">
        <v>4</v>
      </c>
      <c r="BB60">
        <v>0.86634263061861916</v>
      </c>
      <c r="BC60" t="s">
        <v>69</v>
      </c>
      <c r="BF60" t="s">
        <v>117</v>
      </c>
      <c r="BG60" t="s">
        <v>119</v>
      </c>
      <c r="BH60" t="s">
        <v>326</v>
      </c>
      <c r="BI60">
        <v>5331</v>
      </c>
      <c r="BJ60">
        <v>4</v>
      </c>
      <c r="BK60" t="s">
        <v>227</v>
      </c>
      <c r="BL60" t="s">
        <v>217</v>
      </c>
      <c r="BM60">
        <v>0.86634263061861916</v>
      </c>
      <c r="BN60" t="s">
        <v>69</v>
      </c>
      <c r="BO60" t="s">
        <v>179</v>
      </c>
      <c r="BP60">
        <v>1395.7649999999999</v>
      </c>
    </row>
    <row r="61" spans="1:68" ht="16.5" x14ac:dyDescent="0.25">
      <c r="A61" s="126" t="str">
        <f t="shared" si="18"/>
        <v>성원운수</v>
      </c>
      <c r="B61" s="127" t="str">
        <f t="shared" si="1"/>
        <v>송범섭</v>
      </c>
      <c r="C61" s="128" t="str">
        <f t="shared" si="19"/>
        <v>F</v>
      </c>
      <c r="D61" s="129">
        <f t="shared" si="20"/>
        <v>0.70612903225806456</v>
      </c>
      <c r="E61" s="130">
        <f t="shared" si="21"/>
        <v>7838</v>
      </c>
      <c r="F61" s="131" t="str">
        <f t="shared" si="22"/>
        <v>535</v>
      </c>
      <c r="G61" s="132" t="str">
        <f t="shared" si="23"/>
        <v>71바6957</v>
      </c>
      <c r="H61" s="133">
        <f t="shared" si="24"/>
        <v>1</v>
      </c>
      <c r="I61" s="134">
        <f t="shared" si="8"/>
        <v>1408.2940000000001</v>
      </c>
      <c r="J61" s="135">
        <f t="shared" si="25"/>
        <v>9.0882543210805654E-3</v>
      </c>
      <c r="K61" s="135">
        <f t="shared" si="26"/>
        <v>0.37846649230533019</v>
      </c>
      <c r="L61" s="135">
        <f t="shared" si="27"/>
        <v>9.3020349444079137E-2</v>
      </c>
      <c r="M61" s="136">
        <f t="shared" si="28"/>
        <v>11.446999999999999</v>
      </c>
      <c r="N61" s="137">
        <f t="shared" si="29"/>
        <v>0</v>
      </c>
      <c r="O61" s="137">
        <f t="shared" si="30"/>
        <v>2.201244910508743</v>
      </c>
      <c r="P61" s="219">
        <f t="shared" si="31"/>
        <v>25</v>
      </c>
      <c r="Q61" s="220">
        <f t="shared" si="32"/>
        <v>0</v>
      </c>
      <c r="R61" s="220">
        <f t="shared" si="33"/>
        <v>31</v>
      </c>
      <c r="T61">
        <v>519</v>
      </c>
      <c r="U61">
        <v>7838</v>
      </c>
      <c r="V61" t="s">
        <v>328</v>
      </c>
      <c r="W61">
        <v>1408.2940000000001</v>
      </c>
      <c r="X61">
        <v>643.39200000000005</v>
      </c>
      <c r="Y61">
        <v>2.1890000000000001</v>
      </c>
      <c r="Z61">
        <v>11.446999999999999</v>
      </c>
      <c r="AA61">
        <v>109.357195</v>
      </c>
      <c r="AB61">
        <v>0.99386600000000003</v>
      </c>
      <c r="AC61">
        <v>41.388033999999998</v>
      </c>
      <c r="AD61" s="1">
        <v>131</v>
      </c>
      <c r="AE61">
        <v>0</v>
      </c>
      <c r="AF61">
        <v>31</v>
      </c>
      <c r="AG61">
        <v>62</v>
      </c>
      <c r="AH61">
        <v>12.877927</v>
      </c>
      <c r="AI61">
        <v>0</v>
      </c>
      <c r="AJ61">
        <v>0</v>
      </c>
      <c r="AK61">
        <v>25</v>
      </c>
      <c r="AL61">
        <v>3498</v>
      </c>
      <c r="AM61" t="s">
        <v>329</v>
      </c>
      <c r="AN61" t="s">
        <v>596</v>
      </c>
      <c r="AO61">
        <v>1408.2940000000001</v>
      </c>
      <c r="AR61" t="s">
        <v>117</v>
      </c>
      <c r="AS61" t="s">
        <v>118</v>
      </c>
      <c r="AT61" t="s">
        <v>203</v>
      </c>
      <c r="AU61" t="s">
        <v>328</v>
      </c>
      <c r="AV61" t="s">
        <v>48</v>
      </c>
      <c r="AW61">
        <v>1</v>
      </c>
      <c r="BB61">
        <v>0.70612903225806456</v>
      </c>
      <c r="BC61" t="s">
        <v>70</v>
      </c>
      <c r="BF61" t="s">
        <v>117</v>
      </c>
      <c r="BG61" t="s">
        <v>118</v>
      </c>
      <c r="BH61" t="s">
        <v>328</v>
      </c>
      <c r="BI61">
        <v>7838</v>
      </c>
      <c r="BJ61">
        <v>1</v>
      </c>
      <c r="BK61" t="s">
        <v>203</v>
      </c>
      <c r="BL61" t="s">
        <v>176</v>
      </c>
      <c r="BM61">
        <v>0.70612903225806456</v>
      </c>
      <c r="BN61" t="s">
        <v>70</v>
      </c>
      <c r="BO61" t="s">
        <v>189</v>
      </c>
      <c r="BP61">
        <v>1408.2940000000001</v>
      </c>
    </row>
    <row r="62" spans="1:68" ht="16.5" x14ac:dyDescent="0.25">
      <c r="A62" s="109" t="str">
        <f t="shared" si="18"/>
        <v>성원운수</v>
      </c>
      <c r="B62" s="110" t="str">
        <f t="shared" si="1"/>
        <v>신목선</v>
      </c>
      <c r="C62" s="111" t="str">
        <f t="shared" si="19"/>
        <v>F</v>
      </c>
      <c r="D62" s="112">
        <f t="shared" si="20"/>
        <v>0.74072483473358197</v>
      </c>
      <c r="E62" s="113">
        <f t="shared" si="21"/>
        <v>2928</v>
      </c>
      <c r="F62" s="114" t="str">
        <f t="shared" si="22"/>
        <v>536</v>
      </c>
      <c r="G62" s="115" t="str">
        <f t="shared" si="23"/>
        <v>71바5559</v>
      </c>
      <c r="H62" s="116">
        <f t="shared" si="24"/>
        <v>12</v>
      </c>
      <c r="I62" s="117">
        <f t="shared" si="8"/>
        <v>3371.4209999999998</v>
      </c>
      <c r="J62" s="118">
        <f t="shared" si="25"/>
        <v>1.0001129824618444E-2</v>
      </c>
      <c r="K62" s="118">
        <f t="shared" si="26"/>
        <v>0.3756869889068799</v>
      </c>
      <c r="L62" s="118">
        <f t="shared" si="27"/>
        <v>0.12783927014751348</v>
      </c>
      <c r="M62" s="119">
        <f t="shared" si="28"/>
        <v>8.1300000000000008</v>
      </c>
      <c r="N62" s="120">
        <f t="shared" si="29"/>
        <v>0</v>
      </c>
      <c r="O62" s="120">
        <f t="shared" si="30"/>
        <v>7.3856098066660918</v>
      </c>
      <c r="P62" s="221">
        <f t="shared" si="31"/>
        <v>55</v>
      </c>
      <c r="Q62" s="222">
        <f t="shared" si="32"/>
        <v>0</v>
      </c>
      <c r="R62" s="222">
        <f t="shared" si="33"/>
        <v>249</v>
      </c>
      <c r="T62">
        <v>519</v>
      </c>
      <c r="U62">
        <v>2928</v>
      </c>
      <c r="V62" t="s">
        <v>330</v>
      </c>
      <c r="W62">
        <v>3371.4209999999998</v>
      </c>
      <c r="X62">
        <v>1686.2570000000001</v>
      </c>
      <c r="Y62">
        <v>1.9990000000000001</v>
      </c>
      <c r="Z62">
        <v>8.1300000000000008</v>
      </c>
      <c r="AA62">
        <v>265.12964499999998</v>
      </c>
      <c r="AB62">
        <v>2.6515960000000001</v>
      </c>
      <c r="AC62">
        <v>99.605757999999994</v>
      </c>
      <c r="AD62" s="1">
        <v>431</v>
      </c>
      <c r="AE62">
        <v>0</v>
      </c>
      <c r="AF62">
        <v>249</v>
      </c>
      <c r="AG62">
        <v>74</v>
      </c>
      <c r="AH62">
        <v>12.716122</v>
      </c>
      <c r="AI62">
        <v>67.7</v>
      </c>
      <c r="AJ62">
        <v>0</v>
      </c>
      <c r="AK62">
        <v>55</v>
      </c>
      <c r="AL62">
        <v>6536</v>
      </c>
      <c r="AM62" t="s">
        <v>331</v>
      </c>
      <c r="AN62" t="s">
        <v>597</v>
      </c>
      <c r="AO62">
        <v>1945.9390000000001</v>
      </c>
      <c r="AR62" t="s">
        <v>117</v>
      </c>
      <c r="AS62" t="s">
        <v>119</v>
      </c>
      <c r="AT62" t="s">
        <v>222</v>
      </c>
      <c r="AU62" t="s">
        <v>330</v>
      </c>
      <c r="AV62" t="s">
        <v>196</v>
      </c>
      <c r="AW62">
        <v>12</v>
      </c>
      <c r="BB62">
        <v>0.74072483473358197</v>
      </c>
      <c r="BC62" t="s">
        <v>70</v>
      </c>
      <c r="BF62" t="s">
        <v>117</v>
      </c>
      <c r="BG62" t="s">
        <v>119</v>
      </c>
      <c r="BH62" t="s">
        <v>330</v>
      </c>
      <c r="BI62">
        <v>2928</v>
      </c>
      <c r="BJ62">
        <v>12</v>
      </c>
      <c r="BK62" t="s">
        <v>222</v>
      </c>
      <c r="BL62" t="s">
        <v>219</v>
      </c>
      <c r="BM62">
        <v>0.74072483473358197</v>
      </c>
      <c r="BN62" t="s">
        <v>70</v>
      </c>
      <c r="BO62" t="s">
        <v>189</v>
      </c>
      <c r="BP62">
        <v>3371.4210000000003</v>
      </c>
    </row>
    <row r="63" spans="1:68" ht="16.5" x14ac:dyDescent="0.25">
      <c r="A63" s="126" t="str">
        <f t="shared" si="18"/>
        <v>성원운수</v>
      </c>
      <c r="B63" s="127" t="str">
        <f t="shared" si="1"/>
        <v>심상만</v>
      </c>
      <c r="C63" s="128" t="str">
        <f t="shared" si="19"/>
        <v>F</v>
      </c>
      <c r="D63" s="129">
        <f t="shared" si="20"/>
        <v>0.78810380312213768</v>
      </c>
      <c r="E63" s="130">
        <f t="shared" si="21"/>
        <v>5911</v>
      </c>
      <c r="F63" s="131" t="str">
        <f t="shared" si="22"/>
        <v>536</v>
      </c>
      <c r="G63" s="132" t="str">
        <f t="shared" si="23"/>
        <v>71바5551</v>
      </c>
      <c r="H63" s="133">
        <f t="shared" si="24"/>
        <v>6</v>
      </c>
      <c r="I63" s="134">
        <f t="shared" si="8"/>
        <v>1326.588</v>
      </c>
      <c r="J63" s="135">
        <f t="shared" si="25"/>
        <v>6.3059109496130909E-3</v>
      </c>
      <c r="K63" s="135">
        <f t="shared" si="26"/>
        <v>0.36679500284614353</v>
      </c>
      <c r="L63" s="135">
        <f t="shared" si="27"/>
        <v>6.7843218844132469E-2</v>
      </c>
      <c r="M63" s="136">
        <f t="shared" si="28"/>
        <v>8.1449999999999996</v>
      </c>
      <c r="N63" s="137">
        <f t="shared" si="29"/>
        <v>0</v>
      </c>
      <c r="O63" s="137">
        <f t="shared" si="30"/>
        <v>0.90457625125509955</v>
      </c>
      <c r="P63" s="219">
        <f t="shared" si="31"/>
        <v>6</v>
      </c>
      <c r="Q63" s="220">
        <f t="shared" si="32"/>
        <v>0</v>
      </c>
      <c r="R63" s="220">
        <f t="shared" si="33"/>
        <v>12</v>
      </c>
      <c r="T63">
        <v>519</v>
      </c>
      <c r="U63">
        <v>5911</v>
      </c>
      <c r="V63" t="s">
        <v>332</v>
      </c>
      <c r="W63">
        <v>1326.588</v>
      </c>
      <c r="X63">
        <v>616.86800000000005</v>
      </c>
      <c r="Y63">
        <v>2.1509999999999998</v>
      </c>
      <c r="Z63">
        <v>8.1449999999999996</v>
      </c>
      <c r="AA63">
        <v>105.98024700000001</v>
      </c>
      <c r="AB63">
        <v>0.66830199999999995</v>
      </c>
      <c r="AC63">
        <v>38.873024999999998</v>
      </c>
      <c r="AD63" s="1">
        <v>90</v>
      </c>
      <c r="AE63">
        <v>0</v>
      </c>
      <c r="AF63">
        <v>12</v>
      </c>
      <c r="AG63">
        <v>61</v>
      </c>
      <c r="AH63">
        <v>12.517313</v>
      </c>
      <c r="AI63">
        <v>0</v>
      </c>
      <c r="AJ63">
        <v>0</v>
      </c>
      <c r="AK63">
        <v>6</v>
      </c>
      <c r="AL63">
        <v>193</v>
      </c>
      <c r="AM63" t="s">
        <v>333</v>
      </c>
      <c r="AN63" t="s">
        <v>598</v>
      </c>
      <c r="AO63">
        <v>321.16399999999999</v>
      </c>
      <c r="AR63" t="s">
        <v>117</v>
      </c>
      <c r="AS63" t="s">
        <v>119</v>
      </c>
      <c r="AT63" t="s">
        <v>215</v>
      </c>
      <c r="AU63" t="s">
        <v>332</v>
      </c>
      <c r="AV63" t="s">
        <v>196</v>
      </c>
      <c r="AW63">
        <v>6</v>
      </c>
      <c r="BB63">
        <v>0.78810380312213768</v>
      </c>
      <c r="BC63" t="s">
        <v>70</v>
      </c>
      <c r="BF63" t="s">
        <v>117</v>
      </c>
      <c r="BG63" t="s">
        <v>119</v>
      </c>
      <c r="BH63" t="s">
        <v>332</v>
      </c>
      <c r="BI63">
        <v>5911</v>
      </c>
      <c r="BJ63">
        <v>6</v>
      </c>
      <c r="BK63" t="s">
        <v>215</v>
      </c>
      <c r="BL63" t="s">
        <v>217</v>
      </c>
      <c r="BM63">
        <v>0.78810380312213768</v>
      </c>
      <c r="BN63" t="s">
        <v>70</v>
      </c>
      <c r="BO63" t="s">
        <v>189</v>
      </c>
      <c r="BP63">
        <v>1326.5880000000002</v>
      </c>
    </row>
    <row r="64" spans="1:68" ht="16.5" x14ac:dyDescent="0.25">
      <c r="A64" s="109" t="str">
        <f t="shared" si="18"/>
        <v>성원운수</v>
      </c>
      <c r="B64" s="110" t="str">
        <f t="shared" si="1"/>
        <v>여운종</v>
      </c>
      <c r="C64" s="111" t="str">
        <f t="shared" si="19"/>
        <v>F</v>
      </c>
      <c r="D64" s="112">
        <f t="shared" si="20"/>
        <v>0.78962962962962957</v>
      </c>
      <c r="E64" s="113">
        <f t="shared" si="21"/>
        <v>2169</v>
      </c>
      <c r="F64" s="114" t="str">
        <f t="shared" si="22"/>
        <v>536</v>
      </c>
      <c r="G64" s="115" t="str">
        <f t="shared" si="23"/>
        <v>71바5553</v>
      </c>
      <c r="H64" s="116">
        <f t="shared" si="24"/>
        <v>1</v>
      </c>
      <c r="I64" s="117">
        <f t="shared" si="8"/>
        <v>1501.002</v>
      </c>
      <c r="J64" s="118">
        <f t="shared" si="25"/>
        <v>1.238221268127598E-2</v>
      </c>
      <c r="K64" s="118">
        <f t="shared" si="26"/>
        <v>0.36692995547692137</v>
      </c>
      <c r="L64" s="118">
        <f t="shared" si="27"/>
        <v>9.926702296199473E-2</v>
      </c>
      <c r="M64" s="119">
        <f t="shared" si="28"/>
        <v>5.73</v>
      </c>
      <c r="N64" s="120">
        <f t="shared" si="29"/>
        <v>0</v>
      </c>
      <c r="O64" s="120">
        <f t="shared" si="30"/>
        <v>10.659546089878628</v>
      </c>
      <c r="P64" s="221">
        <f t="shared" si="31"/>
        <v>27</v>
      </c>
      <c r="Q64" s="222">
        <f t="shared" si="32"/>
        <v>0</v>
      </c>
      <c r="R64" s="222">
        <f t="shared" si="33"/>
        <v>160</v>
      </c>
      <c r="T64">
        <v>519</v>
      </c>
      <c r="U64">
        <v>2169</v>
      </c>
      <c r="V64" t="s">
        <v>448</v>
      </c>
      <c r="W64">
        <v>1501.002</v>
      </c>
      <c r="X64">
        <v>704.08900000000006</v>
      </c>
      <c r="Y64">
        <v>2.1320000000000001</v>
      </c>
      <c r="Z64">
        <v>5.73</v>
      </c>
      <c r="AA64">
        <v>114.94690300000001</v>
      </c>
      <c r="AB64">
        <v>1.423297</v>
      </c>
      <c r="AC64">
        <v>42.177461999999998</v>
      </c>
      <c r="AD64" s="1">
        <v>149</v>
      </c>
      <c r="AE64">
        <v>0</v>
      </c>
      <c r="AF64">
        <v>160</v>
      </c>
      <c r="AG64">
        <v>72</v>
      </c>
      <c r="AH64">
        <v>13.05822</v>
      </c>
      <c r="AI64">
        <v>49.9</v>
      </c>
      <c r="AJ64">
        <v>0</v>
      </c>
      <c r="AK64">
        <v>27</v>
      </c>
      <c r="AL64">
        <v>2459</v>
      </c>
      <c r="AM64" t="s">
        <v>449</v>
      </c>
      <c r="AN64" t="s">
        <v>599</v>
      </c>
      <c r="AO64">
        <v>1501.002</v>
      </c>
      <c r="AR64" t="s">
        <v>117</v>
      </c>
      <c r="AS64" t="s">
        <v>119</v>
      </c>
      <c r="AT64" t="s">
        <v>433</v>
      </c>
      <c r="AU64" t="s">
        <v>448</v>
      </c>
      <c r="AV64" t="s">
        <v>196</v>
      </c>
      <c r="AW64">
        <v>1</v>
      </c>
      <c r="BB64">
        <v>0.78962962962962957</v>
      </c>
      <c r="BC64" t="s">
        <v>70</v>
      </c>
      <c r="BF64" t="s">
        <v>117</v>
      </c>
      <c r="BG64" t="s">
        <v>119</v>
      </c>
      <c r="BH64" t="s">
        <v>448</v>
      </c>
      <c r="BI64">
        <v>2169</v>
      </c>
      <c r="BJ64">
        <v>1</v>
      </c>
      <c r="BK64" t="s">
        <v>433</v>
      </c>
      <c r="BL64" t="s">
        <v>176</v>
      </c>
      <c r="BM64">
        <v>0.78962962962962957</v>
      </c>
      <c r="BN64" t="s">
        <v>70</v>
      </c>
      <c r="BO64" t="s">
        <v>189</v>
      </c>
      <c r="BP64">
        <v>1501.002</v>
      </c>
    </row>
    <row r="65" spans="1:68" ht="16.5" x14ac:dyDescent="0.25">
      <c r="A65" s="126" t="str">
        <f t="shared" si="18"/>
        <v>성원운수</v>
      </c>
      <c r="B65" s="127" t="str">
        <f t="shared" si="1"/>
        <v>연광옥</v>
      </c>
      <c r="C65" s="128" t="str">
        <f t="shared" si="19"/>
        <v>F</v>
      </c>
      <c r="D65" s="129">
        <f t="shared" si="20"/>
        <v>0.79781249999999992</v>
      </c>
      <c r="E65" s="130">
        <f t="shared" si="21"/>
        <v>1540</v>
      </c>
      <c r="F65" s="131" t="str">
        <f t="shared" si="22"/>
        <v>순환54</v>
      </c>
      <c r="G65" s="132" t="str">
        <f t="shared" si="23"/>
        <v>72바1927</v>
      </c>
      <c r="H65" s="133">
        <f t="shared" si="24"/>
        <v>2</v>
      </c>
      <c r="I65" s="134">
        <f t="shared" si="8"/>
        <v>1514.327</v>
      </c>
      <c r="J65" s="135">
        <f t="shared" si="25"/>
        <v>4.2718531781078636E-2</v>
      </c>
      <c r="K65" s="135">
        <f t="shared" si="26"/>
        <v>0.28266518186611939</v>
      </c>
      <c r="L65" s="135">
        <f t="shared" si="27"/>
        <v>0.19084385340814763</v>
      </c>
      <c r="M65" s="136">
        <f t="shared" si="28"/>
        <v>7.5529999999999999</v>
      </c>
      <c r="N65" s="137">
        <f t="shared" si="29"/>
        <v>0</v>
      </c>
      <c r="O65" s="137">
        <f t="shared" si="30"/>
        <v>2.2452218048017372</v>
      </c>
      <c r="P65" s="219">
        <f t="shared" si="31"/>
        <v>15</v>
      </c>
      <c r="Q65" s="220">
        <f t="shared" si="32"/>
        <v>0</v>
      </c>
      <c r="R65" s="220">
        <f t="shared" si="33"/>
        <v>34</v>
      </c>
      <c r="T65">
        <v>519</v>
      </c>
      <c r="U65">
        <v>1540</v>
      </c>
      <c r="V65" t="s">
        <v>334</v>
      </c>
      <c r="W65">
        <v>1514.327</v>
      </c>
      <c r="X65">
        <v>599.14200000000005</v>
      </c>
      <c r="Y65">
        <v>2.5270000000000001</v>
      </c>
      <c r="Z65">
        <v>7.5529999999999999</v>
      </c>
      <c r="AA65">
        <v>94.922737999999995</v>
      </c>
      <c r="AB65">
        <v>4.0549600000000003</v>
      </c>
      <c r="AC65">
        <v>26.831353</v>
      </c>
      <c r="AD65" s="1">
        <v>289</v>
      </c>
      <c r="AE65">
        <v>0</v>
      </c>
      <c r="AF65">
        <v>34</v>
      </c>
      <c r="AG65">
        <v>73</v>
      </c>
      <c r="AH65">
        <v>15.953258</v>
      </c>
      <c r="AI65">
        <v>382.4</v>
      </c>
      <c r="AJ65">
        <v>0</v>
      </c>
      <c r="AK65">
        <v>15</v>
      </c>
      <c r="AL65">
        <v>2392</v>
      </c>
      <c r="AM65" t="s">
        <v>335</v>
      </c>
      <c r="AN65" t="s">
        <v>600</v>
      </c>
      <c r="AO65">
        <v>1438.021</v>
      </c>
      <c r="AR65" t="s">
        <v>117</v>
      </c>
      <c r="AS65" t="s">
        <v>123</v>
      </c>
      <c r="AT65" t="s">
        <v>254</v>
      </c>
      <c r="AU65" t="s">
        <v>334</v>
      </c>
      <c r="AV65" t="s">
        <v>196</v>
      </c>
      <c r="AW65">
        <v>2</v>
      </c>
      <c r="BB65">
        <v>0.79781249999999992</v>
      </c>
      <c r="BC65" t="s">
        <v>70</v>
      </c>
      <c r="BF65" t="s">
        <v>117</v>
      </c>
      <c r="BG65" t="s">
        <v>123</v>
      </c>
      <c r="BH65" t="s">
        <v>334</v>
      </c>
      <c r="BI65">
        <v>1540</v>
      </c>
      <c r="BJ65">
        <v>2</v>
      </c>
      <c r="BK65" t="s">
        <v>254</v>
      </c>
      <c r="BL65" t="s">
        <v>201</v>
      </c>
      <c r="BM65">
        <v>0.79781249999999992</v>
      </c>
      <c r="BN65" t="s">
        <v>70</v>
      </c>
      <c r="BO65" t="s">
        <v>189</v>
      </c>
      <c r="BP65">
        <v>1514.327</v>
      </c>
    </row>
    <row r="66" spans="1:68" ht="16.5" x14ac:dyDescent="0.25">
      <c r="A66" s="109" t="str">
        <f t="shared" si="18"/>
        <v>성원운수</v>
      </c>
      <c r="B66" s="110" t="str">
        <f t="shared" si="1"/>
        <v>오달영</v>
      </c>
      <c r="C66" s="111" t="str">
        <f t="shared" si="19"/>
        <v>F</v>
      </c>
      <c r="D66" s="112">
        <f t="shared" si="20"/>
        <v>0.72560000000000002</v>
      </c>
      <c r="E66" s="113">
        <f t="shared" si="21"/>
        <v>5540</v>
      </c>
      <c r="F66" s="114" t="str">
        <f t="shared" si="22"/>
        <v>537</v>
      </c>
      <c r="G66" s="115" t="str">
        <f t="shared" si="23"/>
        <v>71바6613</v>
      </c>
      <c r="H66" s="116">
        <f t="shared" si="24"/>
        <v>1</v>
      </c>
      <c r="I66" s="117">
        <f t="shared" si="8"/>
        <v>1888.9870000000001</v>
      </c>
      <c r="J66" s="118">
        <f t="shared" si="25"/>
        <v>1.781223578519623E-2</v>
      </c>
      <c r="K66" s="118">
        <f t="shared" si="26"/>
        <v>0.34188488282456175</v>
      </c>
      <c r="L66" s="118">
        <f t="shared" si="27"/>
        <v>0.10428870076924827</v>
      </c>
      <c r="M66" s="119">
        <f t="shared" si="28"/>
        <v>16.617000000000001</v>
      </c>
      <c r="N66" s="120">
        <f t="shared" si="29"/>
        <v>0</v>
      </c>
      <c r="O66" s="120">
        <f t="shared" si="30"/>
        <v>4.9232736911371013</v>
      </c>
      <c r="P66" s="221">
        <f t="shared" si="31"/>
        <v>7</v>
      </c>
      <c r="Q66" s="222">
        <f t="shared" si="32"/>
        <v>0</v>
      </c>
      <c r="R66" s="222">
        <f t="shared" si="33"/>
        <v>93</v>
      </c>
      <c r="T66">
        <v>519</v>
      </c>
      <c r="U66">
        <v>5540</v>
      </c>
      <c r="V66" t="s">
        <v>336</v>
      </c>
      <c r="W66">
        <v>1888.9870000000001</v>
      </c>
      <c r="X66">
        <v>1038.942</v>
      </c>
      <c r="Y66">
        <v>1.8180000000000001</v>
      </c>
      <c r="Z66">
        <v>16.617000000000001</v>
      </c>
      <c r="AA66">
        <v>129.418846</v>
      </c>
      <c r="AB66">
        <v>2.3052389999999998</v>
      </c>
      <c r="AC66">
        <v>44.246347</v>
      </c>
      <c r="AD66" s="1">
        <v>197</v>
      </c>
      <c r="AE66">
        <v>0</v>
      </c>
      <c r="AF66">
        <v>93</v>
      </c>
      <c r="AG66">
        <v>69</v>
      </c>
      <c r="AH66">
        <v>14.595919</v>
      </c>
      <c r="AI66">
        <v>13.3</v>
      </c>
      <c r="AJ66">
        <v>0</v>
      </c>
      <c r="AK66">
        <v>7</v>
      </c>
      <c r="AL66">
        <v>956</v>
      </c>
      <c r="AM66" t="s">
        <v>337</v>
      </c>
      <c r="AN66" t="s">
        <v>601</v>
      </c>
      <c r="AO66">
        <v>1804.1489999999999</v>
      </c>
      <c r="AR66" t="s">
        <v>117</v>
      </c>
      <c r="AS66" t="s">
        <v>120</v>
      </c>
      <c r="AT66" t="s">
        <v>241</v>
      </c>
      <c r="AU66" t="s">
        <v>336</v>
      </c>
      <c r="AV66" t="s">
        <v>239</v>
      </c>
      <c r="AW66">
        <v>1</v>
      </c>
      <c r="BB66">
        <v>0.72560000000000002</v>
      </c>
      <c r="BC66" t="s">
        <v>70</v>
      </c>
      <c r="BF66" t="s">
        <v>117</v>
      </c>
      <c r="BG66" t="s">
        <v>120</v>
      </c>
      <c r="BH66" t="s">
        <v>336</v>
      </c>
      <c r="BI66">
        <v>5540</v>
      </c>
      <c r="BJ66">
        <v>1</v>
      </c>
      <c r="BK66" t="s">
        <v>241</v>
      </c>
      <c r="BL66" t="s">
        <v>176</v>
      </c>
      <c r="BM66">
        <v>0.72560000000000002</v>
      </c>
      <c r="BN66" t="s">
        <v>70</v>
      </c>
      <c r="BO66" t="s">
        <v>189</v>
      </c>
      <c r="BP66">
        <v>1804.1489999999999</v>
      </c>
    </row>
    <row r="67" spans="1:68" ht="16.5" x14ac:dyDescent="0.25">
      <c r="A67" s="126" t="str">
        <f t="shared" si="18"/>
        <v>성원운수</v>
      </c>
      <c r="B67" s="127" t="str">
        <f t="shared" si="1"/>
        <v>오회근</v>
      </c>
      <c r="C67" s="128" t="str">
        <f t="shared" si="19"/>
        <v>F</v>
      </c>
      <c r="D67" s="129">
        <f t="shared" si="20"/>
        <v>0.77739274044027695</v>
      </c>
      <c r="E67" s="130">
        <f t="shared" si="21"/>
        <v>9081</v>
      </c>
      <c r="F67" s="131" t="str">
        <f t="shared" si="22"/>
        <v>537</v>
      </c>
      <c r="G67" s="132" t="str">
        <f t="shared" si="23"/>
        <v>71바6609</v>
      </c>
      <c r="H67" s="133">
        <f t="shared" si="24"/>
        <v>3</v>
      </c>
      <c r="I67" s="134">
        <f t="shared" si="8"/>
        <v>635.96400000000006</v>
      </c>
      <c r="J67" s="135">
        <f t="shared" si="25"/>
        <v>4.1391826389871135E-2</v>
      </c>
      <c r="K67" s="135">
        <f t="shared" si="26"/>
        <v>0.34513285537487298</v>
      </c>
      <c r="L67" s="135">
        <f t="shared" si="27"/>
        <v>0.21227616657546652</v>
      </c>
      <c r="M67" s="136">
        <f t="shared" si="28"/>
        <v>13.702</v>
      </c>
      <c r="N67" s="137">
        <f t="shared" si="29"/>
        <v>0</v>
      </c>
      <c r="O67" s="137">
        <f t="shared" si="30"/>
        <v>3.9310401217678983</v>
      </c>
      <c r="P67" s="219">
        <f t="shared" si="31"/>
        <v>2</v>
      </c>
      <c r="Q67" s="220">
        <f t="shared" si="32"/>
        <v>0</v>
      </c>
      <c r="R67" s="220">
        <f t="shared" si="33"/>
        <v>25</v>
      </c>
      <c r="T67">
        <v>519</v>
      </c>
      <c r="U67">
        <v>9081</v>
      </c>
      <c r="V67" t="s">
        <v>484</v>
      </c>
      <c r="W67">
        <v>635.96400000000006</v>
      </c>
      <c r="X67">
        <v>323.14800000000002</v>
      </c>
      <c r="Y67">
        <v>1.968</v>
      </c>
      <c r="Z67">
        <v>13.702</v>
      </c>
      <c r="AA67">
        <v>45.191096000000002</v>
      </c>
      <c r="AB67">
        <v>1.8705419999999999</v>
      </c>
      <c r="AC67">
        <v>15.596932000000001</v>
      </c>
      <c r="AD67" s="1">
        <v>135</v>
      </c>
      <c r="AE67">
        <v>0</v>
      </c>
      <c r="AF67">
        <v>25</v>
      </c>
      <c r="AG67">
        <v>65</v>
      </c>
      <c r="AH67">
        <v>14.072772000000001</v>
      </c>
      <c r="AI67">
        <v>26.9</v>
      </c>
      <c r="AJ67">
        <v>0</v>
      </c>
      <c r="AK67">
        <v>2</v>
      </c>
      <c r="AL67">
        <v>331</v>
      </c>
      <c r="AM67" t="s">
        <v>602</v>
      </c>
      <c r="AN67" t="s">
        <v>603</v>
      </c>
      <c r="AO67">
        <v>340.39499999999998</v>
      </c>
      <c r="AR67" t="s">
        <v>117</v>
      </c>
      <c r="AS67" t="s">
        <v>120</v>
      </c>
      <c r="AT67" t="s">
        <v>236</v>
      </c>
      <c r="AU67" t="s">
        <v>484</v>
      </c>
      <c r="AV67" t="s">
        <v>48</v>
      </c>
      <c r="AW67">
        <v>3</v>
      </c>
      <c r="BB67">
        <v>0.77739274044027695</v>
      </c>
      <c r="BC67" t="s">
        <v>70</v>
      </c>
      <c r="BF67" t="s">
        <v>117</v>
      </c>
      <c r="BG67" t="s">
        <v>120</v>
      </c>
      <c r="BH67" t="s">
        <v>484</v>
      </c>
      <c r="BI67">
        <v>9081</v>
      </c>
      <c r="BJ67">
        <v>3</v>
      </c>
      <c r="BK67" t="s">
        <v>236</v>
      </c>
      <c r="BL67" t="s">
        <v>241</v>
      </c>
      <c r="BM67">
        <v>0.77739274044027695</v>
      </c>
      <c r="BN67" t="s">
        <v>70</v>
      </c>
      <c r="BO67" t="s">
        <v>189</v>
      </c>
      <c r="BP67">
        <v>608.93499999999995</v>
      </c>
    </row>
    <row r="68" spans="1:68" ht="16.5" x14ac:dyDescent="0.25">
      <c r="A68" s="109" t="str">
        <f t="shared" si="18"/>
        <v>성원운수</v>
      </c>
      <c r="B68" s="110" t="str">
        <f t="shared" si="1"/>
        <v>우대암</v>
      </c>
      <c r="C68" s="111" t="str">
        <f t="shared" si="19"/>
        <v>F</v>
      </c>
      <c r="D68" s="112">
        <f t="shared" si="20"/>
        <v>0.74575601288265059</v>
      </c>
      <c r="E68" s="113">
        <f t="shared" si="21"/>
        <v>4390</v>
      </c>
      <c r="F68" s="114" t="str">
        <f t="shared" si="22"/>
        <v>535</v>
      </c>
      <c r="G68" s="115" t="str">
        <f t="shared" si="23"/>
        <v>71바6967</v>
      </c>
      <c r="H68" s="116">
        <f t="shared" si="24"/>
        <v>9</v>
      </c>
      <c r="I68" s="117">
        <f t="shared" si="8"/>
        <v>1611.1089999999999</v>
      </c>
      <c r="J68" s="118">
        <f t="shared" si="25"/>
        <v>2.2713235502678002E-2</v>
      </c>
      <c r="K68" s="118">
        <f t="shared" si="26"/>
        <v>0.37882421405788763</v>
      </c>
      <c r="L68" s="118">
        <f t="shared" si="27"/>
        <v>0.18993128335823337</v>
      </c>
      <c r="M68" s="119">
        <f t="shared" si="28"/>
        <v>12.054</v>
      </c>
      <c r="N68" s="120">
        <f t="shared" si="29"/>
        <v>0</v>
      </c>
      <c r="O68" s="120">
        <f t="shared" si="30"/>
        <v>5.1517308884749573</v>
      </c>
      <c r="P68" s="221">
        <f t="shared" si="31"/>
        <v>15</v>
      </c>
      <c r="Q68" s="222">
        <f t="shared" si="32"/>
        <v>0</v>
      </c>
      <c r="R68" s="222">
        <f t="shared" si="33"/>
        <v>83</v>
      </c>
      <c r="T68">
        <v>519</v>
      </c>
      <c r="U68">
        <v>4390</v>
      </c>
      <c r="V68" t="s">
        <v>338</v>
      </c>
      <c r="W68">
        <v>1611.1089999999999</v>
      </c>
      <c r="X68">
        <v>744.846</v>
      </c>
      <c r="Y68">
        <v>2.1629999999999998</v>
      </c>
      <c r="Z68">
        <v>12.054</v>
      </c>
      <c r="AA68">
        <v>124.241084</v>
      </c>
      <c r="AB68">
        <v>2.821917</v>
      </c>
      <c r="AC68">
        <v>47.065531</v>
      </c>
      <c r="AD68" s="1">
        <v>306</v>
      </c>
      <c r="AE68">
        <v>0</v>
      </c>
      <c r="AF68">
        <v>83</v>
      </c>
      <c r="AG68">
        <v>63</v>
      </c>
      <c r="AH68">
        <v>12.967601999999999</v>
      </c>
      <c r="AI68">
        <v>8.6</v>
      </c>
      <c r="AJ68">
        <v>0</v>
      </c>
      <c r="AK68">
        <v>15</v>
      </c>
      <c r="AL68">
        <v>2324</v>
      </c>
      <c r="AM68" t="s">
        <v>339</v>
      </c>
      <c r="AN68" t="s">
        <v>604</v>
      </c>
      <c r="AO68">
        <v>483.12</v>
      </c>
      <c r="AR68" t="s">
        <v>117</v>
      </c>
      <c r="AS68" t="s">
        <v>118</v>
      </c>
      <c r="AT68" t="s">
        <v>213</v>
      </c>
      <c r="AU68" t="s">
        <v>338</v>
      </c>
      <c r="AV68" t="s">
        <v>48</v>
      </c>
      <c r="AW68">
        <v>9</v>
      </c>
      <c r="BB68">
        <v>0.74575601288265059</v>
      </c>
      <c r="BC68" t="s">
        <v>70</v>
      </c>
      <c r="BF68" t="s">
        <v>117</v>
      </c>
      <c r="BG68" t="s">
        <v>118</v>
      </c>
      <c r="BH68" t="s">
        <v>338</v>
      </c>
      <c r="BI68">
        <v>4390</v>
      </c>
      <c r="BJ68">
        <v>9</v>
      </c>
      <c r="BK68" t="s">
        <v>213</v>
      </c>
      <c r="BL68" t="s">
        <v>208</v>
      </c>
      <c r="BM68">
        <v>0.74575601288265059</v>
      </c>
      <c r="BN68" t="s">
        <v>70</v>
      </c>
      <c r="BO68" t="s">
        <v>189</v>
      </c>
      <c r="BP68">
        <v>1611.1089999999999</v>
      </c>
    </row>
    <row r="69" spans="1:68" ht="16.5" x14ac:dyDescent="0.25">
      <c r="A69" s="126" t="str">
        <f t="shared" si="18"/>
        <v>성원운수</v>
      </c>
      <c r="B69" s="127" t="str">
        <f t="shared" si="1"/>
        <v>이경화</v>
      </c>
      <c r="C69" s="128" t="str">
        <f t="shared" si="19"/>
        <v>F</v>
      </c>
      <c r="D69" s="129">
        <f t="shared" si="20"/>
        <v>0.73321428571428571</v>
      </c>
      <c r="E69" s="130">
        <f t="shared" si="21"/>
        <v>8885</v>
      </c>
      <c r="F69" s="131" t="str">
        <f t="shared" si="22"/>
        <v>536</v>
      </c>
      <c r="G69" s="132" t="str">
        <f t="shared" si="23"/>
        <v>71바5562</v>
      </c>
      <c r="H69" s="133">
        <f t="shared" si="24"/>
        <v>1</v>
      </c>
      <c r="I69" s="134">
        <f t="shared" si="8"/>
        <v>1918.4259999999999</v>
      </c>
      <c r="J69" s="135">
        <f t="shared" si="25"/>
        <v>1.307430620282855E-2</v>
      </c>
      <c r="K69" s="135">
        <f t="shared" si="26"/>
        <v>0.37774953709379783</v>
      </c>
      <c r="L69" s="135">
        <f t="shared" si="27"/>
        <v>0.14803802700755725</v>
      </c>
      <c r="M69" s="136">
        <f t="shared" si="28"/>
        <v>7.4089999999999998</v>
      </c>
      <c r="N69" s="137">
        <f t="shared" si="29"/>
        <v>0</v>
      </c>
      <c r="O69" s="137">
        <f t="shared" si="30"/>
        <v>3.1275639508638853</v>
      </c>
      <c r="P69" s="219">
        <f t="shared" si="31"/>
        <v>19</v>
      </c>
      <c r="Q69" s="220">
        <f t="shared" si="32"/>
        <v>0</v>
      </c>
      <c r="R69" s="220">
        <f t="shared" si="33"/>
        <v>60</v>
      </c>
      <c r="T69">
        <v>519</v>
      </c>
      <c r="U69">
        <v>8885</v>
      </c>
      <c r="V69" t="s">
        <v>450</v>
      </c>
      <c r="W69">
        <v>1918.4259999999999</v>
      </c>
      <c r="X69">
        <v>934.63</v>
      </c>
      <c r="Y69">
        <v>2.0529999999999999</v>
      </c>
      <c r="Z69">
        <v>7.4089999999999998</v>
      </c>
      <c r="AA69">
        <v>150.14272800000001</v>
      </c>
      <c r="AB69">
        <v>1.963012</v>
      </c>
      <c r="AC69">
        <v>56.716346000000001</v>
      </c>
      <c r="AD69" s="1">
        <v>284</v>
      </c>
      <c r="AE69">
        <v>0</v>
      </c>
      <c r="AF69">
        <v>60</v>
      </c>
      <c r="AG69">
        <v>63</v>
      </c>
      <c r="AH69">
        <v>12.777348</v>
      </c>
      <c r="AI69">
        <v>0</v>
      </c>
      <c r="AJ69">
        <v>0</v>
      </c>
      <c r="AK69">
        <v>19</v>
      </c>
      <c r="AL69">
        <v>1270</v>
      </c>
      <c r="AM69" t="s">
        <v>451</v>
      </c>
      <c r="AN69" t="s">
        <v>605</v>
      </c>
      <c r="AO69">
        <v>1918.4259999999999</v>
      </c>
      <c r="AR69" t="s">
        <v>117</v>
      </c>
      <c r="AS69" t="s">
        <v>119</v>
      </c>
      <c r="AT69" t="s">
        <v>434</v>
      </c>
      <c r="AU69" t="s">
        <v>450</v>
      </c>
      <c r="AV69" t="s">
        <v>196</v>
      </c>
      <c r="AW69">
        <v>1</v>
      </c>
      <c r="BB69">
        <v>0.73321428571428571</v>
      </c>
      <c r="BC69" t="s">
        <v>70</v>
      </c>
      <c r="BF69" t="s">
        <v>117</v>
      </c>
      <c r="BG69" t="s">
        <v>119</v>
      </c>
      <c r="BH69" t="s">
        <v>450</v>
      </c>
      <c r="BI69">
        <v>8885</v>
      </c>
      <c r="BJ69">
        <v>1</v>
      </c>
      <c r="BK69" t="s">
        <v>434</v>
      </c>
      <c r="BL69" t="s">
        <v>176</v>
      </c>
      <c r="BM69">
        <v>0.73321428571428571</v>
      </c>
      <c r="BN69" t="s">
        <v>70</v>
      </c>
      <c r="BO69" t="s">
        <v>189</v>
      </c>
      <c r="BP69">
        <v>1918.4259999999999</v>
      </c>
    </row>
    <row r="70" spans="1:68" ht="16.5" x14ac:dyDescent="0.25">
      <c r="A70" s="109" t="str">
        <f t="shared" si="18"/>
        <v>성원운수</v>
      </c>
      <c r="B70" s="110" t="str">
        <f t="shared" ref="B70:B116" si="34">IF(BH70="NULL", E70, BH70)</f>
        <v>이광의</v>
      </c>
      <c r="C70" s="111" t="str">
        <f t="shared" si="19"/>
        <v>D</v>
      </c>
      <c r="D70" s="112">
        <f t="shared" si="20"/>
        <v>0.81354838709677413</v>
      </c>
      <c r="E70" s="113">
        <f t="shared" si="21"/>
        <v>2836</v>
      </c>
      <c r="F70" s="114" t="str">
        <f t="shared" si="22"/>
        <v>535</v>
      </c>
      <c r="G70" s="115" t="str">
        <f t="shared" si="23"/>
        <v>71바6964</v>
      </c>
      <c r="H70" s="116">
        <f t="shared" si="24"/>
        <v>1</v>
      </c>
      <c r="I70" s="117">
        <f t="shared" ref="I70:I105" si="35">W70</f>
        <v>1811.0239999999999</v>
      </c>
      <c r="J70" s="118">
        <f t="shared" si="25"/>
        <v>6.145944217182577E-3</v>
      </c>
      <c r="K70" s="118">
        <f t="shared" si="26"/>
        <v>0.33042078048645923</v>
      </c>
      <c r="L70" s="118">
        <f t="shared" si="27"/>
        <v>0.18166517947857125</v>
      </c>
      <c r="M70" s="119">
        <f t="shared" si="28"/>
        <v>8.548</v>
      </c>
      <c r="N70" s="120">
        <f t="shared" si="29"/>
        <v>0</v>
      </c>
      <c r="O70" s="120">
        <f t="shared" si="30"/>
        <v>3.478694926185407</v>
      </c>
      <c r="P70" s="221">
        <f t="shared" si="31"/>
        <v>10</v>
      </c>
      <c r="Q70" s="222">
        <f t="shared" si="32"/>
        <v>0</v>
      </c>
      <c r="R70" s="222">
        <f t="shared" si="33"/>
        <v>63</v>
      </c>
      <c r="T70">
        <v>519</v>
      </c>
      <c r="U70">
        <v>2836</v>
      </c>
      <c r="V70" t="s">
        <v>340</v>
      </c>
      <c r="W70">
        <v>1811.0239999999999</v>
      </c>
      <c r="X70">
        <v>718.19899999999996</v>
      </c>
      <c r="Y70">
        <v>2.5219999999999998</v>
      </c>
      <c r="Z70">
        <v>8.548</v>
      </c>
      <c r="AA70">
        <v>133.68718799999999</v>
      </c>
      <c r="AB70">
        <v>0.82163399999999998</v>
      </c>
      <c r="AC70">
        <v>44.173025000000003</v>
      </c>
      <c r="AD70" s="1">
        <v>329</v>
      </c>
      <c r="AE70">
        <v>0</v>
      </c>
      <c r="AF70">
        <v>63</v>
      </c>
      <c r="AG70">
        <v>74</v>
      </c>
      <c r="AH70">
        <v>13.546728</v>
      </c>
      <c r="AI70">
        <v>22.8</v>
      </c>
      <c r="AJ70">
        <v>0</v>
      </c>
      <c r="AK70">
        <v>10</v>
      </c>
      <c r="AL70">
        <v>694</v>
      </c>
      <c r="AM70" t="s">
        <v>341</v>
      </c>
      <c r="AN70" t="s">
        <v>606</v>
      </c>
      <c r="AO70">
        <v>1811.0239999999999</v>
      </c>
      <c r="AR70" t="s">
        <v>117</v>
      </c>
      <c r="AS70" t="s">
        <v>118</v>
      </c>
      <c r="AT70" t="s">
        <v>211</v>
      </c>
      <c r="AU70" t="s">
        <v>340</v>
      </c>
      <c r="AV70" t="s">
        <v>48</v>
      </c>
      <c r="AW70">
        <v>1</v>
      </c>
      <c r="BB70">
        <v>0.81354838709677413</v>
      </c>
      <c r="BC70" t="s">
        <v>67</v>
      </c>
      <c r="BF70" t="s">
        <v>117</v>
      </c>
      <c r="BG70" t="s">
        <v>118</v>
      </c>
      <c r="BH70" t="s">
        <v>340</v>
      </c>
      <c r="BI70">
        <v>2836</v>
      </c>
      <c r="BJ70">
        <v>1</v>
      </c>
      <c r="BK70" t="s">
        <v>211</v>
      </c>
      <c r="BL70" t="s">
        <v>176</v>
      </c>
      <c r="BM70">
        <v>0.81354838709677413</v>
      </c>
      <c r="BN70" t="s">
        <v>67</v>
      </c>
      <c r="BO70" t="s">
        <v>180</v>
      </c>
      <c r="BP70">
        <v>1811.0239999999999</v>
      </c>
    </row>
    <row r="71" spans="1:68" ht="16.5" x14ac:dyDescent="0.25">
      <c r="A71" s="126" t="str">
        <f t="shared" si="18"/>
        <v>성원운수</v>
      </c>
      <c r="B71" s="127" t="str">
        <f t="shared" si="34"/>
        <v>이기섭</v>
      </c>
      <c r="C71" s="128" t="str">
        <f t="shared" si="19"/>
        <v>F</v>
      </c>
      <c r="D71" s="129">
        <f t="shared" si="20"/>
        <v>0.67012040903848891</v>
      </c>
      <c r="E71" s="130">
        <f t="shared" si="21"/>
        <v>6004</v>
      </c>
      <c r="F71" s="131" t="str">
        <f t="shared" si="22"/>
        <v>539</v>
      </c>
      <c r="G71" s="132" t="str">
        <f t="shared" si="23"/>
        <v>71바6601</v>
      </c>
      <c r="H71" s="133">
        <f t="shared" si="24"/>
        <v>3</v>
      </c>
      <c r="I71" s="134">
        <f t="shared" si="35"/>
        <v>1544.498</v>
      </c>
      <c r="J71" s="135">
        <f t="shared" si="25"/>
        <v>2.7582417235467643E-2</v>
      </c>
      <c r="K71" s="135">
        <f t="shared" si="26"/>
        <v>0.35780676751840934</v>
      </c>
      <c r="L71" s="135">
        <f t="shared" si="27"/>
        <v>0.16380726941698856</v>
      </c>
      <c r="M71" s="136">
        <f t="shared" si="28"/>
        <v>13.954000000000001</v>
      </c>
      <c r="N71" s="137">
        <f t="shared" si="29"/>
        <v>0.45322169403909879</v>
      </c>
      <c r="O71" s="137">
        <f t="shared" si="30"/>
        <v>0.38847573774779898</v>
      </c>
      <c r="P71" s="219">
        <f t="shared" si="31"/>
        <v>34</v>
      </c>
      <c r="Q71" s="220">
        <f t="shared" si="32"/>
        <v>7</v>
      </c>
      <c r="R71" s="220">
        <f t="shared" si="33"/>
        <v>6</v>
      </c>
      <c r="T71">
        <v>519</v>
      </c>
      <c r="U71">
        <v>6004</v>
      </c>
      <c r="V71" t="s">
        <v>342</v>
      </c>
      <c r="W71">
        <v>1544.498</v>
      </c>
      <c r="X71">
        <v>606.68200000000002</v>
      </c>
      <c r="Y71">
        <v>2.5459999999999998</v>
      </c>
      <c r="Z71">
        <v>13.954000000000001</v>
      </c>
      <c r="AA71">
        <v>142.52934999999999</v>
      </c>
      <c r="AB71">
        <v>3.9313039999999999</v>
      </c>
      <c r="AC71">
        <v>50.997965999999998</v>
      </c>
      <c r="AD71" s="1">
        <v>253</v>
      </c>
      <c r="AE71">
        <v>7</v>
      </c>
      <c r="AF71">
        <v>6</v>
      </c>
      <c r="AG71">
        <v>95</v>
      </c>
      <c r="AH71">
        <v>10.836349999999999</v>
      </c>
      <c r="AI71">
        <v>0</v>
      </c>
      <c r="AJ71">
        <v>0</v>
      </c>
      <c r="AK71">
        <v>34</v>
      </c>
      <c r="AL71">
        <v>23595</v>
      </c>
      <c r="AM71" t="s">
        <v>343</v>
      </c>
      <c r="AN71" t="s">
        <v>607</v>
      </c>
      <c r="AO71">
        <v>1364.115</v>
      </c>
      <c r="AR71" t="s">
        <v>117</v>
      </c>
      <c r="AS71" t="s">
        <v>122</v>
      </c>
      <c r="AT71" t="s">
        <v>250</v>
      </c>
      <c r="AU71" t="s">
        <v>342</v>
      </c>
      <c r="AV71" t="s">
        <v>195</v>
      </c>
      <c r="AW71">
        <v>3</v>
      </c>
      <c r="BB71">
        <v>0.67012040903848891</v>
      </c>
      <c r="BC71" t="s">
        <v>70</v>
      </c>
      <c r="BF71" t="s">
        <v>117</v>
      </c>
      <c r="BG71" t="s">
        <v>122</v>
      </c>
      <c r="BH71" t="s">
        <v>342</v>
      </c>
      <c r="BI71">
        <v>6004</v>
      </c>
      <c r="BJ71">
        <v>3</v>
      </c>
      <c r="BK71" t="s">
        <v>250</v>
      </c>
      <c r="BL71" t="s">
        <v>313</v>
      </c>
      <c r="BM71">
        <v>0.67012040903848891</v>
      </c>
      <c r="BN71" t="s">
        <v>70</v>
      </c>
      <c r="BO71" t="s">
        <v>189</v>
      </c>
      <c r="BP71">
        <v>1544.498</v>
      </c>
    </row>
    <row r="72" spans="1:68" ht="16.5" x14ac:dyDescent="0.25">
      <c r="A72" s="109" t="str">
        <f t="shared" ref="A72:A87" si="36">BF72</f>
        <v>성원운수</v>
      </c>
      <c r="B72" s="110" t="str">
        <f t="shared" si="34"/>
        <v>이병일</v>
      </c>
      <c r="C72" s="111" t="str">
        <f t="shared" ref="C72:C87" si="37">BN72</f>
        <v>F</v>
      </c>
      <c r="D72" s="112">
        <f t="shared" ref="D72:D87" si="38">BM72</f>
        <v>0.67634091471181279</v>
      </c>
      <c r="E72" s="113">
        <f t="shared" ref="E72:E87" si="39">U72</f>
        <v>2121</v>
      </c>
      <c r="F72" s="114" t="str">
        <f t="shared" ref="F72:F87" si="40">BG72</f>
        <v>535</v>
      </c>
      <c r="G72" s="115" t="str">
        <f t="shared" ref="G72:G87" si="41">BK72</f>
        <v>71바6957</v>
      </c>
      <c r="H72" s="116">
        <f t="shared" ref="H72:H87" si="42">BJ72</f>
        <v>10</v>
      </c>
      <c r="I72" s="117">
        <f t="shared" si="35"/>
        <v>1613.69</v>
      </c>
      <c r="J72" s="118">
        <f t="shared" ref="J72:J87" si="43">AB72/AA72</f>
        <v>2.238942487039924E-2</v>
      </c>
      <c r="K72" s="118">
        <f t="shared" ref="K72:K87" si="44">AC72/AA72</f>
        <v>0.37012893228856242</v>
      </c>
      <c r="L72" s="118">
        <f t="shared" ref="L72:L87" si="45">AD72/I72</f>
        <v>0.17227596378486573</v>
      </c>
      <c r="M72" s="119">
        <f t="shared" ref="M72:M87" si="46">Z72</f>
        <v>15.041</v>
      </c>
      <c r="N72" s="120">
        <f t="shared" ref="N72:N87" si="47">AE72*100/W72</f>
        <v>0</v>
      </c>
      <c r="O72" s="120">
        <f t="shared" ref="O72:O87" si="48">AF72*100/W72</f>
        <v>1.4253047363496085</v>
      </c>
      <c r="P72" s="221">
        <f t="shared" ref="P72:P87" si="49">AK72</f>
        <v>12</v>
      </c>
      <c r="Q72" s="222">
        <f t="shared" ref="Q72:Q87" si="50">AE72</f>
        <v>0</v>
      </c>
      <c r="R72" s="222">
        <f t="shared" ref="R72:R87" si="51">AF72</f>
        <v>23</v>
      </c>
      <c r="T72">
        <v>519</v>
      </c>
      <c r="U72">
        <v>2121</v>
      </c>
      <c r="V72" t="s">
        <v>344</v>
      </c>
      <c r="W72">
        <v>1613.69</v>
      </c>
      <c r="X72">
        <v>822.64</v>
      </c>
      <c r="Y72">
        <v>1.962</v>
      </c>
      <c r="Z72">
        <v>15.041</v>
      </c>
      <c r="AA72">
        <v>134.164143</v>
      </c>
      <c r="AB72">
        <v>3.0038580000000001</v>
      </c>
      <c r="AC72">
        <v>49.658031000000001</v>
      </c>
      <c r="AD72" s="1">
        <v>278</v>
      </c>
      <c r="AE72">
        <v>0</v>
      </c>
      <c r="AF72">
        <v>23</v>
      </c>
      <c r="AG72">
        <v>65</v>
      </c>
      <c r="AH72">
        <v>12.027729000000001</v>
      </c>
      <c r="AI72">
        <v>34.1</v>
      </c>
      <c r="AJ72">
        <v>0</v>
      </c>
      <c r="AK72">
        <v>12</v>
      </c>
      <c r="AL72">
        <v>731</v>
      </c>
      <c r="AM72" t="s">
        <v>345</v>
      </c>
      <c r="AN72" t="s">
        <v>608</v>
      </c>
      <c r="AO72">
        <v>345.31599999999997</v>
      </c>
      <c r="AR72" t="s">
        <v>117</v>
      </c>
      <c r="AS72" t="s">
        <v>118</v>
      </c>
      <c r="AT72" t="s">
        <v>203</v>
      </c>
      <c r="AU72" t="s">
        <v>344</v>
      </c>
      <c r="AV72" t="s">
        <v>48</v>
      </c>
      <c r="AW72">
        <v>10</v>
      </c>
      <c r="BB72">
        <v>0.67634091471181279</v>
      </c>
      <c r="BC72" t="s">
        <v>70</v>
      </c>
      <c r="BF72" t="s">
        <v>117</v>
      </c>
      <c r="BG72" t="s">
        <v>118</v>
      </c>
      <c r="BH72" t="s">
        <v>344</v>
      </c>
      <c r="BI72">
        <v>2121</v>
      </c>
      <c r="BJ72">
        <v>10</v>
      </c>
      <c r="BK72" t="s">
        <v>203</v>
      </c>
      <c r="BL72" t="s">
        <v>204</v>
      </c>
      <c r="BM72">
        <v>0.67634091471181279</v>
      </c>
      <c r="BN72" t="s">
        <v>70</v>
      </c>
      <c r="BO72" t="s">
        <v>189</v>
      </c>
      <c r="BP72">
        <v>1613.6899999999998</v>
      </c>
    </row>
    <row r="73" spans="1:68" ht="16.5" x14ac:dyDescent="0.25">
      <c r="A73" s="126" t="str">
        <f t="shared" si="36"/>
        <v>성원운수</v>
      </c>
      <c r="B73" s="127" t="str">
        <f t="shared" si="34"/>
        <v>이병주</v>
      </c>
      <c r="C73" s="128" t="str">
        <f t="shared" si="37"/>
        <v>F</v>
      </c>
      <c r="D73" s="129">
        <f t="shared" si="38"/>
        <v>0.79551724137931035</v>
      </c>
      <c r="E73" s="130">
        <f t="shared" si="39"/>
        <v>7625</v>
      </c>
      <c r="F73" s="131" t="str">
        <f t="shared" si="40"/>
        <v>535</v>
      </c>
      <c r="G73" s="132" t="str">
        <f t="shared" si="41"/>
        <v>71바6967</v>
      </c>
      <c r="H73" s="133">
        <f t="shared" si="42"/>
        <v>1</v>
      </c>
      <c r="I73" s="134">
        <f t="shared" si="35"/>
        <v>1678.36</v>
      </c>
      <c r="J73" s="135">
        <f t="shared" si="43"/>
        <v>9.7506664005197353E-3</v>
      </c>
      <c r="K73" s="135">
        <f t="shared" si="44"/>
        <v>0.37907835237975585</v>
      </c>
      <c r="L73" s="135">
        <f t="shared" si="45"/>
        <v>0.1561047689411092</v>
      </c>
      <c r="M73" s="136">
        <f t="shared" si="46"/>
        <v>10.106</v>
      </c>
      <c r="N73" s="137">
        <f t="shared" si="47"/>
        <v>0.1191639457565719</v>
      </c>
      <c r="O73" s="137">
        <f t="shared" si="48"/>
        <v>0.47665578302628758</v>
      </c>
      <c r="P73" s="219">
        <f t="shared" si="49"/>
        <v>11</v>
      </c>
      <c r="Q73" s="220">
        <f t="shared" si="50"/>
        <v>2</v>
      </c>
      <c r="R73" s="220">
        <f t="shared" si="51"/>
        <v>8</v>
      </c>
      <c r="T73">
        <v>519</v>
      </c>
      <c r="U73">
        <v>7625</v>
      </c>
      <c r="V73" t="s">
        <v>346</v>
      </c>
      <c r="W73">
        <v>1678.36</v>
      </c>
      <c r="X73">
        <v>727.53200000000004</v>
      </c>
      <c r="Y73">
        <v>2.3069999999999999</v>
      </c>
      <c r="Z73">
        <v>10.106</v>
      </c>
      <c r="AA73">
        <v>125.259131</v>
      </c>
      <c r="AB73">
        <v>1.22136</v>
      </c>
      <c r="AC73">
        <v>47.483024999999998</v>
      </c>
      <c r="AD73" s="1">
        <v>262</v>
      </c>
      <c r="AE73">
        <v>2</v>
      </c>
      <c r="AF73">
        <v>8</v>
      </c>
      <c r="AG73">
        <v>60</v>
      </c>
      <c r="AH73">
        <v>13.399103</v>
      </c>
      <c r="AI73">
        <v>0</v>
      </c>
      <c r="AJ73">
        <v>0</v>
      </c>
      <c r="AK73">
        <v>11</v>
      </c>
      <c r="AL73">
        <v>540</v>
      </c>
      <c r="AM73" t="s">
        <v>347</v>
      </c>
      <c r="AN73" t="s">
        <v>609</v>
      </c>
      <c r="AO73">
        <v>1678.36</v>
      </c>
      <c r="AR73" t="s">
        <v>117</v>
      </c>
      <c r="AS73" t="s">
        <v>118</v>
      </c>
      <c r="AT73" t="s">
        <v>213</v>
      </c>
      <c r="AU73" t="s">
        <v>346</v>
      </c>
      <c r="AV73" t="s">
        <v>48</v>
      </c>
      <c r="AW73">
        <v>1</v>
      </c>
      <c r="BB73">
        <v>0.79551724137931035</v>
      </c>
      <c r="BC73" t="s">
        <v>70</v>
      </c>
      <c r="BF73" t="s">
        <v>117</v>
      </c>
      <c r="BG73" t="s">
        <v>118</v>
      </c>
      <c r="BH73" t="s">
        <v>346</v>
      </c>
      <c r="BI73">
        <v>7625</v>
      </c>
      <c r="BJ73">
        <v>1</v>
      </c>
      <c r="BK73" t="s">
        <v>213</v>
      </c>
      <c r="BL73" t="s">
        <v>176</v>
      </c>
      <c r="BM73">
        <v>0.79551724137931035</v>
      </c>
      <c r="BN73" t="s">
        <v>70</v>
      </c>
      <c r="BO73" t="s">
        <v>189</v>
      </c>
      <c r="BP73">
        <v>1678.36</v>
      </c>
    </row>
    <row r="74" spans="1:68" ht="16.5" x14ac:dyDescent="0.25">
      <c r="A74" s="109" t="str">
        <f t="shared" si="36"/>
        <v>성원운수</v>
      </c>
      <c r="B74" s="110" t="str">
        <f t="shared" si="34"/>
        <v>이봉안</v>
      </c>
      <c r="C74" s="111" t="str">
        <f t="shared" si="37"/>
        <v>F</v>
      </c>
      <c r="D74" s="112">
        <f t="shared" si="38"/>
        <v>0.77330575434169735</v>
      </c>
      <c r="E74" s="113">
        <f t="shared" si="39"/>
        <v>707</v>
      </c>
      <c r="F74" s="114" t="str">
        <f t="shared" si="40"/>
        <v>537</v>
      </c>
      <c r="G74" s="115" t="str">
        <f t="shared" si="41"/>
        <v>71바6609</v>
      </c>
      <c r="H74" s="116">
        <f t="shared" si="42"/>
        <v>2</v>
      </c>
      <c r="I74" s="117">
        <f t="shared" si="35"/>
        <v>418.99599999999998</v>
      </c>
      <c r="J74" s="118">
        <f t="shared" si="43"/>
        <v>2.9314580181941524E-2</v>
      </c>
      <c r="K74" s="118">
        <f t="shared" si="44"/>
        <v>0.3855854433815829</v>
      </c>
      <c r="L74" s="118">
        <f t="shared" si="45"/>
        <v>0.14558611538057642</v>
      </c>
      <c r="M74" s="119">
        <f t="shared" si="46"/>
        <v>13.862</v>
      </c>
      <c r="N74" s="120">
        <f t="shared" si="47"/>
        <v>0</v>
      </c>
      <c r="O74" s="120">
        <f t="shared" si="48"/>
        <v>0.95466305167591103</v>
      </c>
      <c r="P74" s="221">
        <f t="shared" si="49"/>
        <v>6</v>
      </c>
      <c r="Q74" s="222">
        <f t="shared" si="50"/>
        <v>0</v>
      </c>
      <c r="R74" s="222">
        <f t="shared" si="51"/>
        <v>4</v>
      </c>
      <c r="T74">
        <v>519</v>
      </c>
      <c r="U74">
        <v>707</v>
      </c>
      <c r="V74" t="s">
        <v>348</v>
      </c>
      <c r="W74">
        <v>418.99599999999998</v>
      </c>
      <c r="X74">
        <v>215.06800000000001</v>
      </c>
      <c r="Y74">
        <v>1.948</v>
      </c>
      <c r="Z74">
        <v>13.862</v>
      </c>
      <c r="AA74">
        <v>30.85277</v>
      </c>
      <c r="AB74">
        <v>0.90443600000000002</v>
      </c>
      <c r="AC74">
        <v>11.896379</v>
      </c>
      <c r="AD74" s="1">
        <v>61</v>
      </c>
      <c r="AE74">
        <v>0</v>
      </c>
      <c r="AF74">
        <v>4</v>
      </c>
      <c r="AG74">
        <v>62</v>
      </c>
      <c r="AH74">
        <v>13.580498</v>
      </c>
      <c r="AI74">
        <v>0</v>
      </c>
      <c r="AJ74">
        <v>0</v>
      </c>
      <c r="AK74">
        <v>6</v>
      </c>
      <c r="AL74">
        <v>784</v>
      </c>
      <c r="AM74" t="s">
        <v>349</v>
      </c>
      <c r="AN74" t="s">
        <v>610</v>
      </c>
      <c r="AO74">
        <v>323.37200000000001</v>
      </c>
      <c r="AR74" t="s">
        <v>117</v>
      </c>
      <c r="AS74" t="s">
        <v>120</v>
      </c>
      <c r="AT74" t="s">
        <v>236</v>
      </c>
      <c r="AU74" t="s">
        <v>348</v>
      </c>
      <c r="AV74" t="s">
        <v>48</v>
      </c>
      <c r="AW74">
        <v>2</v>
      </c>
      <c r="BB74">
        <v>0.77330575434169735</v>
      </c>
      <c r="BC74" t="s">
        <v>70</v>
      </c>
      <c r="BF74" t="s">
        <v>117</v>
      </c>
      <c r="BG74" t="s">
        <v>120</v>
      </c>
      <c r="BH74" t="s">
        <v>348</v>
      </c>
      <c r="BI74">
        <v>707</v>
      </c>
      <c r="BJ74">
        <v>2</v>
      </c>
      <c r="BK74" t="s">
        <v>236</v>
      </c>
      <c r="BL74" t="s">
        <v>436</v>
      </c>
      <c r="BM74">
        <v>0.77330575434169735</v>
      </c>
      <c r="BN74" t="s">
        <v>70</v>
      </c>
      <c r="BO74" t="s">
        <v>189</v>
      </c>
      <c r="BP74">
        <v>418.99599999999998</v>
      </c>
    </row>
    <row r="75" spans="1:68" ht="16.5" x14ac:dyDescent="0.25">
      <c r="A75" s="126" t="str">
        <f t="shared" si="36"/>
        <v>성원운수</v>
      </c>
      <c r="B75" s="127" t="str">
        <f t="shared" si="34"/>
        <v>이석현</v>
      </c>
      <c r="C75" s="128" t="str">
        <f t="shared" si="37"/>
        <v>F</v>
      </c>
      <c r="D75" s="129">
        <f t="shared" si="38"/>
        <v>0.79074074074074063</v>
      </c>
      <c r="E75" s="130">
        <f t="shared" si="39"/>
        <v>337</v>
      </c>
      <c r="F75" s="131" t="str">
        <f t="shared" si="40"/>
        <v>535</v>
      </c>
      <c r="G75" s="132" t="str">
        <f t="shared" si="41"/>
        <v>71바6962</v>
      </c>
      <c r="H75" s="133">
        <f t="shared" si="42"/>
        <v>1</v>
      </c>
      <c r="I75" s="134">
        <f t="shared" si="35"/>
        <v>1268.374</v>
      </c>
      <c r="J75" s="135">
        <f t="shared" si="43"/>
        <v>2.2127137171192513E-2</v>
      </c>
      <c r="K75" s="135">
        <f t="shared" si="44"/>
        <v>0.38745931416174034</v>
      </c>
      <c r="L75" s="135">
        <f t="shared" si="45"/>
        <v>0.13718351211866531</v>
      </c>
      <c r="M75" s="136">
        <f t="shared" si="46"/>
        <v>16.518999999999998</v>
      </c>
      <c r="N75" s="137">
        <f t="shared" si="47"/>
        <v>0</v>
      </c>
      <c r="O75" s="137">
        <f t="shared" si="48"/>
        <v>8.1206331886336365</v>
      </c>
      <c r="P75" s="219">
        <f t="shared" si="49"/>
        <v>33</v>
      </c>
      <c r="Q75" s="220">
        <f t="shared" si="50"/>
        <v>0</v>
      </c>
      <c r="R75" s="220">
        <f t="shared" si="51"/>
        <v>103</v>
      </c>
      <c r="T75">
        <v>519</v>
      </c>
      <c r="U75">
        <v>337</v>
      </c>
      <c r="V75" t="s">
        <v>350</v>
      </c>
      <c r="W75">
        <v>1268.374</v>
      </c>
      <c r="X75">
        <v>593.95100000000002</v>
      </c>
      <c r="Y75">
        <v>2.1349999999999998</v>
      </c>
      <c r="Z75">
        <v>16.518999999999998</v>
      </c>
      <c r="AA75">
        <v>101.395539</v>
      </c>
      <c r="AB75">
        <v>2.2435930000000002</v>
      </c>
      <c r="AC75">
        <v>39.286645999999998</v>
      </c>
      <c r="AD75" s="1">
        <v>174</v>
      </c>
      <c r="AE75">
        <v>0</v>
      </c>
      <c r="AF75">
        <v>103</v>
      </c>
      <c r="AG75">
        <v>69</v>
      </c>
      <c r="AH75">
        <v>12.509169</v>
      </c>
      <c r="AI75">
        <v>29.5</v>
      </c>
      <c r="AJ75">
        <v>0</v>
      </c>
      <c r="AK75">
        <v>33</v>
      </c>
      <c r="AL75">
        <v>10245</v>
      </c>
      <c r="AM75" t="s">
        <v>351</v>
      </c>
      <c r="AN75" t="s">
        <v>611</v>
      </c>
      <c r="AO75">
        <v>1268.374</v>
      </c>
      <c r="AR75" t="s">
        <v>117</v>
      </c>
      <c r="AS75" t="s">
        <v>118</v>
      </c>
      <c r="AT75" t="s">
        <v>209</v>
      </c>
      <c r="AU75" t="s">
        <v>350</v>
      </c>
      <c r="AV75" t="s">
        <v>48</v>
      </c>
      <c r="AW75">
        <v>1</v>
      </c>
      <c r="BB75">
        <v>0.79074074074074063</v>
      </c>
      <c r="BC75" t="s">
        <v>70</v>
      </c>
      <c r="BF75" t="s">
        <v>117</v>
      </c>
      <c r="BG75" t="s">
        <v>118</v>
      </c>
      <c r="BH75" t="s">
        <v>350</v>
      </c>
      <c r="BI75">
        <v>337</v>
      </c>
      <c r="BJ75">
        <v>1</v>
      </c>
      <c r="BK75" t="s">
        <v>209</v>
      </c>
      <c r="BL75" t="s">
        <v>176</v>
      </c>
      <c r="BM75">
        <v>0.79074074074074063</v>
      </c>
      <c r="BN75" t="s">
        <v>70</v>
      </c>
      <c r="BO75" t="s">
        <v>189</v>
      </c>
      <c r="BP75">
        <v>1268.374</v>
      </c>
    </row>
    <row r="76" spans="1:68" ht="16.5" x14ac:dyDescent="0.25">
      <c r="A76" s="109" t="str">
        <f t="shared" si="36"/>
        <v>성원운수</v>
      </c>
      <c r="B76" s="110" t="str">
        <f t="shared" si="34"/>
        <v>이성식</v>
      </c>
      <c r="C76" s="111" t="str">
        <f t="shared" si="37"/>
        <v>C</v>
      </c>
      <c r="D76" s="112">
        <f t="shared" si="38"/>
        <v>0.88785714285714301</v>
      </c>
      <c r="E76" s="113">
        <f t="shared" si="39"/>
        <v>9370</v>
      </c>
      <c r="F76" s="114" t="str">
        <f t="shared" si="40"/>
        <v>536</v>
      </c>
      <c r="G76" s="115" t="str">
        <f t="shared" si="41"/>
        <v>71바5556</v>
      </c>
      <c r="H76" s="116">
        <f t="shared" si="42"/>
        <v>1</v>
      </c>
      <c r="I76" s="117">
        <f t="shared" si="35"/>
        <v>1849.9639999999999</v>
      </c>
      <c r="J76" s="118">
        <f t="shared" si="43"/>
        <v>8.4436193943381206E-3</v>
      </c>
      <c r="K76" s="118">
        <f t="shared" si="44"/>
        <v>0.37824681506426222</v>
      </c>
      <c r="L76" s="118">
        <f t="shared" si="45"/>
        <v>0.11621847776497272</v>
      </c>
      <c r="M76" s="119">
        <f t="shared" si="46"/>
        <v>9.8840000000000003</v>
      </c>
      <c r="N76" s="120">
        <f t="shared" si="47"/>
        <v>0</v>
      </c>
      <c r="O76" s="120">
        <f t="shared" si="48"/>
        <v>2.9730308265458141</v>
      </c>
      <c r="P76" s="221">
        <f t="shared" si="49"/>
        <v>8</v>
      </c>
      <c r="Q76" s="222">
        <f t="shared" si="50"/>
        <v>0</v>
      </c>
      <c r="R76" s="222">
        <f t="shared" si="51"/>
        <v>55</v>
      </c>
      <c r="T76">
        <v>519</v>
      </c>
      <c r="U76">
        <v>9370</v>
      </c>
      <c r="V76" t="s">
        <v>352</v>
      </c>
      <c r="W76">
        <v>1849.9639999999999</v>
      </c>
      <c r="X76">
        <v>744.053</v>
      </c>
      <c r="Y76">
        <v>2.4860000000000002</v>
      </c>
      <c r="Z76">
        <v>9.8840000000000003</v>
      </c>
      <c r="AA76">
        <v>146.58772999999999</v>
      </c>
      <c r="AB76">
        <v>1.2377309999999999</v>
      </c>
      <c r="AC76">
        <v>55.446342000000001</v>
      </c>
      <c r="AD76" s="1">
        <v>215</v>
      </c>
      <c r="AE76">
        <v>0</v>
      </c>
      <c r="AF76">
        <v>55</v>
      </c>
      <c r="AG76">
        <v>63</v>
      </c>
      <c r="AH76">
        <v>12.620183000000001</v>
      </c>
      <c r="AI76">
        <v>0</v>
      </c>
      <c r="AJ76">
        <v>0</v>
      </c>
      <c r="AK76">
        <v>8</v>
      </c>
      <c r="AL76">
        <v>695</v>
      </c>
      <c r="AM76" t="s">
        <v>353</v>
      </c>
      <c r="AN76" t="s">
        <v>612</v>
      </c>
      <c r="AO76">
        <v>1849.9639999999999</v>
      </c>
      <c r="AR76" t="s">
        <v>117</v>
      </c>
      <c r="AS76" t="s">
        <v>119</v>
      </c>
      <c r="AT76" t="s">
        <v>218</v>
      </c>
      <c r="AU76" t="s">
        <v>352</v>
      </c>
      <c r="AV76" t="s">
        <v>48</v>
      </c>
      <c r="AW76">
        <v>1</v>
      </c>
      <c r="BB76">
        <v>0.88785714285714301</v>
      </c>
      <c r="BC76" t="s">
        <v>69</v>
      </c>
      <c r="BF76" t="s">
        <v>117</v>
      </c>
      <c r="BG76" t="s">
        <v>119</v>
      </c>
      <c r="BH76" t="s">
        <v>352</v>
      </c>
      <c r="BI76">
        <v>9370</v>
      </c>
      <c r="BJ76">
        <v>1</v>
      </c>
      <c r="BK76" t="s">
        <v>218</v>
      </c>
      <c r="BL76" t="s">
        <v>176</v>
      </c>
      <c r="BM76">
        <v>0.88785714285714301</v>
      </c>
      <c r="BN76" t="s">
        <v>69</v>
      </c>
      <c r="BO76" t="s">
        <v>179</v>
      </c>
      <c r="BP76">
        <v>1849.9639999999999</v>
      </c>
    </row>
    <row r="77" spans="1:68" ht="16.5" x14ac:dyDescent="0.25">
      <c r="A77" s="126" t="str">
        <f t="shared" si="36"/>
        <v>성원운수</v>
      </c>
      <c r="B77" s="127" t="str">
        <f t="shared" si="34"/>
        <v>이성열</v>
      </c>
      <c r="C77" s="128" t="str">
        <f t="shared" si="37"/>
        <v>F</v>
      </c>
      <c r="D77" s="129">
        <f t="shared" si="38"/>
        <v>0.74862068965517237</v>
      </c>
      <c r="E77" s="130">
        <f t="shared" si="39"/>
        <v>9910</v>
      </c>
      <c r="F77" s="131" t="str">
        <f t="shared" si="40"/>
        <v>535</v>
      </c>
      <c r="G77" s="132" t="str">
        <f t="shared" si="41"/>
        <v>71바6967</v>
      </c>
      <c r="H77" s="133">
        <f t="shared" si="42"/>
        <v>1</v>
      </c>
      <c r="I77" s="134">
        <f t="shared" si="35"/>
        <v>1610.9069999999999</v>
      </c>
      <c r="J77" s="135">
        <f t="shared" si="43"/>
        <v>7.1192073402249522E-3</v>
      </c>
      <c r="K77" s="135">
        <f t="shared" si="44"/>
        <v>0.32072350430094354</v>
      </c>
      <c r="L77" s="135">
        <f t="shared" si="45"/>
        <v>0.17505666062659112</v>
      </c>
      <c r="M77" s="136">
        <f t="shared" si="46"/>
        <v>9.0269999999999992</v>
      </c>
      <c r="N77" s="137">
        <f t="shared" si="47"/>
        <v>0</v>
      </c>
      <c r="O77" s="137">
        <f t="shared" si="48"/>
        <v>0.62076830009429473</v>
      </c>
      <c r="P77" s="219">
        <f t="shared" si="49"/>
        <v>8</v>
      </c>
      <c r="Q77" s="220">
        <f t="shared" si="50"/>
        <v>0</v>
      </c>
      <c r="R77" s="220">
        <f t="shared" si="51"/>
        <v>10</v>
      </c>
      <c r="T77">
        <v>519</v>
      </c>
      <c r="U77">
        <v>9910</v>
      </c>
      <c r="V77" t="s">
        <v>354</v>
      </c>
      <c r="W77">
        <v>1610.9069999999999</v>
      </c>
      <c r="X77">
        <v>741.93600000000004</v>
      </c>
      <c r="Y77">
        <v>2.1709999999999998</v>
      </c>
      <c r="Z77">
        <v>9.0269999999999992</v>
      </c>
      <c r="AA77">
        <v>123.956637</v>
      </c>
      <c r="AB77">
        <v>0.88247299999999995</v>
      </c>
      <c r="AC77">
        <v>39.755806999999997</v>
      </c>
      <c r="AD77" s="1">
        <v>282</v>
      </c>
      <c r="AE77">
        <v>0</v>
      </c>
      <c r="AF77">
        <v>10</v>
      </c>
      <c r="AG77">
        <v>60</v>
      </c>
      <c r="AH77">
        <v>12.99573</v>
      </c>
      <c r="AI77">
        <v>0</v>
      </c>
      <c r="AJ77">
        <v>0</v>
      </c>
      <c r="AK77">
        <v>8</v>
      </c>
      <c r="AL77">
        <v>509</v>
      </c>
      <c r="AM77" t="s">
        <v>355</v>
      </c>
      <c r="AN77" t="s">
        <v>613</v>
      </c>
      <c r="AO77">
        <v>1610.9069999999999</v>
      </c>
      <c r="AR77" t="s">
        <v>117</v>
      </c>
      <c r="AS77" t="s">
        <v>118</v>
      </c>
      <c r="AT77" t="s">
        <v>213</v>
      </c>
      <c r="AU77" t="s">
        <v>354</v>
      </c>
      <c r="AV77" t="s">
        <v>48</v>
      </c>
      <c r="AW77">
        <v>1</v>
      </c>
      <c r="BB77">
        <v>0.74862068965517237</v>
      </c>
      <c r="BC77" t="s">
        <v>70</v>
      </c>
      <c r="BF77" t="s">
        <v>117</v>
      </c>
      <c r="BG77" t="s">
        <v>118</v>
      </c>
      <c r="BH77" t="s">
        <v>354</v>
      </c>
      <c r="BI77">
        <v>9910</v>
      </c>
      <c r="BJ77">
        <v>1</v>
      </c>
      <c r="BK77" t="s">
        <v>213</v>
      </c>
      <c r="BL77" t="s">
        <v>176</v>
      </c>
      <c r="BM77">
        <v>0.74862068965517237</v>
      </c>
      <c r="BN77" t="s">
        <v>70</v>
      </c>
      <c r="BO77" t="s">
        <v>189</v>
      </c>
      <c r="BP77">
        <v>1610.9069999999999</v>
      </c>
    </row>
    <row r="78" spans="1:68" ht="16.5" x14ac:dyDescent="0.25">
      <c r="A78" s="109" t="str">
        <f t="shared" si="36"/>
        <v>성원운수</v>
      </c>
      <c r="B78" s="110" t="str">
        <f t="shared" si="34"/>
        <v>이수상</v>
      </c>
      <c r="C78" s="111" t="str">
        <f t="shared" si="37"/>
        <v>F</v>
      </c>
      <c r="D78" s="112">
        <f t="shared" si="38"/>
        <v>0.78271877897942632</v>
      </c>
      <c r="E78" s="113">
        <f t="shared" si="39"/>
        <v>8686</v>
      </c>
      <c r="F78" s="114" t="str">
        <f t="shared" si="40"/>
        <v>538</v>
      </c>
      <c r="G78" s="115" t="str">
        <f t="shared" si="41"/>
        <v>71바6309</v>
      </c>
      <c r="H78" s="116">
        <f t="shared" si="42"/>
        <v>5</v>
      </c>
      <c r="I78" s="117">
        <f t="shared" si="35"/>
        <v>849.64200000000005</v>
      </c>
      <c r="J78" s="118">
        <f t="shared" si="43"/>
        <v>2.4721436116161174E-2</v>
      </c>
      <c r="K78" s="118">
        <f t="shared" si="44"/>
        <v>0.38794742396014564</v>
      </c>
      <c r="L78" s="118">
        <f t="shared" si="45"/>
        <v>0.18125281000703825</v>
      </c>
      <c r="M78" s="119">
        <f t="shared" si="46"/>
        <v>15.092000000000001</v>
      </c>
      <c r="N78" s="120">
        <f t="shared" si="47"/>
        <v>10.828089948472416</v>
      </c>
      <c r="O78" s="120">
        <f t="shared" si="48"/>
        <v>7.53258431198081</v>
      </c>
      <c r="P78" s="221">
        <f t="shared" si="49"/>
        <v>28</v>
      </c>
      <c r="Q78" s="222">
        <f t="shared" si="50"/>
        <v>92</v>
      </c>
      <c r="R78" s="222">
        <f t="shared" si="51"/>
        <v>64</v>
      </c>
      <c r="T78">
        <v>519</v>
      </c>
      <c r="U78">
        <v>8686</v>
      </c>
      <c r="V78" t="s">
        <v>356</v>
      </c>
      <c r="W78">
        <v>849.64200000000005</v>
      </c>
      <c r="X78">
        <v>441.10199999999998</v>
      </c>
      <c r="Y78">
        <v>1.9259999999999999</v>
      </c>
      <c r="Z78">
        <v>15.092000000000001</v>
      </c>
      <c r="AA78">
        <v>68.641076999999996</v>
      </c>
      <c r="AB78">
        <v>1.696906</v>
      </c>
      <c r="AC78">
        <v>26.629128999999999</v>
      </c>
      <c r="AD78" s="1">
        <v>154</v>
      </c>
      <c r="AE78">
        <v>92</v>
      </c>
      <c r="AF78">
        <v>64</v>
      </c>
      <c r="AG78">
        <v>101</v>
      </c>
      <c r="AH78">
        <v>12.37804</v>
      </c>
      <c r="AI78">
        <v>44.1</v>
      </c>
      <c r="AJ78">
        <v>0</v>
      </c>
      <c r="AK78">
        <v>28</v>
      </c>
      <c r="AL78">
        <v>3263</v>
      </c>
      <c r="AM78" t="s">
        <v>357</v>
      </c>
      <c r="AN78" t="s">
        <v>614</v>
      </c>
      <c r="AO78">
        <v>212.53700000000001</v>
      </c>
      <c r="AR78" t="s">
        <v>117</v>
      </c>
      <c r="AS78" t="s">
        <v>121</v>
      </c>
      <c r="AT78" t="s">
        <v>249</v>
      </c>
      <c r="AU78" t="s">
        <v>356</v>
      </c>
      <c r="AV78" t="s">
        <v>48</v>
      </c>
      <c r="AW78">
        <v>5</v>
      </c>
      <c r="BB78">
        <v>0.78271877897942632</v>
      </c>
      <c r="BC78" t="s">
        <v>70</v>
      </c>
      <c r="BF78" t="s">
        <v>117</v>
      </c>
      <c r="BG78" t="s">
        <v>121</v>
      </c>
      <c r="BH78" t="s">
        <v>356</v>
      </c>
      <c r="BI78">
        <v>8686</v>
      </c>
      <c r="BJ78">
        <v>5</v>
      </c>
      <c r="BK78" t="s">
        <v>249</v>
      </c>
      <c r="BL78" t="s">
        <v>246</v>
      </c>
      <c r="BM78">
        <v>0.78271877897942632</v>
      </c>
      <c r="BN78" t="s">
        <v>70</v>
      </c>
      <c r="BO78" t="s">
        <v>189</v>
      </c>
      <c r="BP78">
        <v>803.15599999999995</v>
      </c>
    </row>
    <row r="79" spans="1:68" ht="16.5" x14ac:dyDescent="0.25">
      <c r="A79" s="126" t="str">
        <f t="shared" si="36"/>
        <v>성원운수</v>
      </c>
      <c r="B79" s="127" t="str">
        <f t="shared" si="34"/>
        <v>이수현</v>
      </c>
      <c r="C79" s="128" t="str">
        <f t="shared" si="37"/>
        <v>F</v>
      </c>
      <c r="D79" s="129">
        <f t="shared" si="38"/>
        <v>0.722051282051282</v>
      </c>
      <c r="E79" s="130">
        <f t="shared" si="39"/>
        <v>2500</v>
      </c>
      <c r="F79" s="131" t="str">
        <f t="shared" si="40"/>
        <v>539</v>
      </c>
      <c r="G79" s="132" t="str">
        <f t="shared" si="41"/>
        <v>71바6605</v>
      </c>
      <c r="H79" s="133">
        <f t="shared" si="42"/>
        <v>4</v>
      </c>
      <c r="I79" s="134">
        <f t="shared" si="35"/>
        <v>1960.912</v>
      </c>
      <c r="J79" s="135">
        <f t="shared" si="43"/>
        <v>3.1820906234356516E-2</v>
      </c>
      <c r="K79" s="135">
        <f t="shared" si="44"/>
        <v>0.40370415357853479</v>
      </c>
      <c r="L79" s="135">
        <f t="shared" si="45"/>
        <v>0.13769103355989457</v>
      </c>
      <c r="M79" s="136">
        <f t="shared" si="46"/>
        <v>16.968</v>
      </c>
      <c r="N79" s="137">
        <f t="shared" si="47"/>
        <v>1.6828904101764892</v>
      </c>
      <c r="O79" s="137">
        <f t="shared" si="48"/>
        <v>0.45897011186631526</v>
      </c>
      <c r="P79" s="219">
        <f t="shared" si="49"/>
        <v>60</v>
      </c>
      <c r="Q79" s="220">
        <f t="shared" si="50"/>
        <v>33</v>
      </c>
      <c r="R79" s="220">
        <f t="shared" si="51"/>
        <v>9</v>
      </c>
      <c r="T79">
        <v>519</v>
      </c>
      <c r="U79">
        <v>2500</v>
      </c>
      <c r="V79" t="s">
        <v>485</v>
      </c>
      <c r="W79">
        <v>1960.912</v>
      </c>
      <c r="X79">
        <v>802.53099999999995</v>
      </c>
      <c r="Y79">
        <v>2.4430000000000001</v>
      </c>
      <c r="Z79">
        <v>16.968</v>
      </c>
      <c r="AA79">
        <v>183.68072100000001</v>
      </c>
      <c r="AB79">
        <v>5.8448869999999999</v>
      </c>
      <c r="AC79">
        <v>74.152670000000001</v>
      </c>
      <c r="AD79" s="1">
        <v>270</v>
      </c>
      <c r="AE79">
        <v>33</v>
      </c>
      <c r="AF79">
        <v>9</v>
      </c>
      <c r="AG79">
        <v>57</v>
      </c>
      <c r="AH79">
        <v>10.675654</v>
      </c>
      <c r="AI79">
        <v>0</v>
      </c>
      <c r="AJ79">
        <v>0</v>
      </c>
      <c r="AK79">
        <v>60</v>
      </c>
      <c r="AL79">
        <v>40584</v>
      </c>
      <c r="AM79" t="s">
        <v>615</v>
      </c>
      <c r="AN79" t="s">
        <v>616</v>
      </c>
      <c r="AO79">
        <v>1577.492</v>
      </c>
      <c r="AR79" t="s">
        <v>117</v>
      </c>
      <c r="AS79" t="s">
        <v>122</v>
      </c>
      <c r="AT79" t="s">
        <v>251</v>
      </c>
      <c r="AU79" t="s">
        <v>485</v>
      </c>
      <c r="AV79" t="s">
        <v>195</v>
      </c>
      <c r="AW79">
        <v>4</v>
      </c>
      <c r="BB79">
        <v>0.722051282051282</v>
      </c>
      <c r="BC79" t="s">
        <v>70</v>
      </c>
      <c r="BF79" t="s">
        <v>117</v>
      </c>
      <c r="BG79" t="s">
        <v>122</v>
      </c>
      <c r="BH79" t="s">
        <v>485</v>
      </c>
      <c r="BI79">
        <v>2500</v>
      </c>
      <c r="BJ79">
        <v>4</v>
      </c>
      <c r="BK79" t="s">
        <v>251</v>
      </c>
      <c r="BL79" t="s">
        <v>253</v>
      </c>
      <c r="BM79">
        <v>0.722051282051282</v>
      </c>
      <c r="BN79" t="s">
        <v>70</v>
      </c>
      <c r="BO79" t="s">
        <v>189</v>
      </c>
      <c r="BP79">
        <v>1960.9119999999998</v>
      </c>
    </row>
    <row r="80" spans="1:68" ht="16.5" x14ac:dyDescent="0.25">
      <c r="A80" s="109" t="str">
        <f t="shared" si="36"/>
        <v>성원운수</v>
      </c>
      <c r="B80" s="110" t="str">
        <f t="shared" si="34"/>
        <v>이연만</v>
      </c>
      <c r="C80" s="111" t="str">
        <f t="shared" si="37"/>
        <v>F</v>
      </c>
      <c r="D80" s="112">
        <f t="shared" si="38"/>
        <v>0.78159999999999996</v>
      </c>
      <c r="E80" s="113">
        <f t="shared" si="39"/>
        <v>9946</v>
      </c>
      <c r="F80" s="114" t="str">
        <f t="shared" si="40"/>
        <v>537</v>
      </c>
      <c r="G80" s="115" t="str">
        <f t="shared" si="41"/>
        <v>71바6609</v>
      </c>
      <c r="H80" s="116">
        <f t="shared" si="42"/>
        <v>1</v>
      </c>
      <c r="I80" s="117">
        <f t="shared" si="35"/>
        <v>503.18700000000001</v>
      </c>
      <c r="J80" s="118">
        <f t="shared" si="43"/>
        <v>3.5996814527400285E-2</v>
      </c>
      <c r="K80" s="118">
        <f t="shared" si="44"/>
        <v>0.3852101743540231</v>
      </c>
      <c r="L80" s="118">
        <f t="shared" si="45"/>
        <v>0.17289794847641135</v>
      </c>
      <c r="M80" s="119">
        <f t="shared" si="46"/>
        <v>14.308</v>
      </c>
      <c r="N80" s="120">
        <f t="shared" si="47"/>
        <v>0</v>
      </c>
      <c r="O80" s="120">
        <f t="shared" si="48"/>
        <v>38.554255177498625</v>
      </c>
      <c r="P80" s="221">
        <f t="shared" si="49"/>
        <v>6</v>
      </c>
      <c r="Q80" s="222">
        <f t="shared" si="50"/>
        <v>0</v>
      </c>
      <c r="R80" s="222">
        <f t="shared" si="51"/>
        <v>194</v>
      </c>
      <c r="T80">
        <v>519</v>
      </c>
      <c r="U80">
        <v>9946</v>
      </c>
      <c r="V80" t="s">
        <v>359</v>
      </c>
      <c r="W80">
        <v>503.18700000000001</v>
      </c>
      <c r="X80">
        <v>257.495</v>
      </c>
      <c r="Y80">
        <v>1.954</v>
      </c>
      <c r="Z80">
        <v>14.308</v>
      </c>
      <c r="AA80">
        <v>36.955269999999999</v>
      </c>
      <c r="AB80">
        <v>1.3302719999999999</v>
      </c>
      <c r="AC80">
        <v>14.235545999999999</v>
      </c>
      <c r="AD80" s="1">
        <v>87</v>
      </c>
      <c r="AE80">
        <v>0</v>
      </c>
      <c r="AF80">
        <v>194</v>
      </c>
      <c r="AG80">
        <v>66</v>
      </c>
      <c r="AH80">
        <v>13.616109</v>
      </c>
      <c r="AI80">
        <v>45.6</v>
      </c>
      <c r="AJ80">
        <v>0</v>
      </c>
      <c r="AK80">
        <v>6</v>
      </c>
      <c r="AL80">
        <v>2483</v>
      </c>
      <c r="AM80" t="s">
        <v>360</v>
      </c>
      <c r="AN80" t="s">
        <v>617</v>
      </c>
      <c r="AO80">
        <v>503.18700000000001</v>
      </c>
      <c r="AR80" t="s">
        <v>117</v>
      </c>
      <c r="AS80" t="s">
        <v>120</v>
      </c>
      <c r="AT80" t="s">
        <v>236</v>
      </c>
      <c r="AU80" t="s">
        <v>359</v>
      </c>
      <c r="AV80" t="s">
        <v>48</v>
      </c>
      <c r="AW80">
        <v>1</v>
      </c>
      <c r="BB80">
        <v>0.78159999999999996</v>
      </c>
      <c r="BC80" t="s">
        <v>70</v>
      </c>
      <c r="BF80" t="s">
        <v>117</v>
      </c>
      <c r="BG80" t="s">
        <v>120</v>
      </c>
      <c r="BH80" t="s">
        <v>359</v>
      </c>
      <c r="BI80">
        <v>9946</v>
      </c>
      <c r="BJ80">
        <v>1</v>
      </c>
      <c r="BK80" t="s">
        <v>236</v>
      </c>
      <c r="BL80" t="s">
        <v>176</v>
      </c>
      <c r="BM80">
        <v>0.78159999999999996</v>
      </c>
      <c r="BN80" t="s">
        <v>70</v>
      </c>
      <c r="BO80" t="s">
        <v>189</v>
      </c>
      <c r="BP80">
        <v>503.18700000000001</v>
      </c>
    </row>
    <row r="81" spans="1:68" ht="16.5" x14ac:dyDescent="0.25">
      <c r="A81" s="126" t="str">
        <f t="shared" si="36"/>
        <v>성원운수</v>
      </c>
      <c r="B81" s="127" t="str">
        <f t="shared" si="34"/>
        <v>이영숙</v>
      </c>
      <c r="C81" s="128" t="str">
        <f t="shared" si="37"/>
        <v>F</v>
      </c>
      <c r="D81" s="129">
        <f t="shared" si="38"/>
        <v>0.71096774193548395</v>
      </c>
      <c r="E81" s="130">
        <f t="shared" si="39"/>
        <v>9939</v>
      </c>
      <c r="F81" s="131" t="str">
        <f t="shared" si="40"/>
        <v>535</v>
      </c>
      <c r="G81" s="132" t="str">
        <f t="shared" si="41"/>
        <v>71바6959</v>
      </c>
      <c r="H81" s="133">
        <f t="shared" si="42"/>
        <v>1</v>
      </c>
      <c r="I81" s="134">
        <f t="shared" si="35"/>
        <v>1156.0029999999999</v>
      </c>
      <c r="J81" s="135">
        <f t="shared" si="43"/>
        <v>1.8475868693471592E-2</v>
      </c>
      <c r="K81" s="135">
        <f t="shared" si="44"/>
        <v>0.38696930618918174</v>
      </c>
      <c r="L81" s="135">
        <f t="shared" si="45"/>
        <v>4.8442780857835148E-2</v>
      </c>
      <c r="M81" s="136">
        <f t="shared" si="46"/>
        <v>11.542999999999999</v>
      </c>
      <c r="N81" s="137">
        <f t="shared" si="47"/>
        <v>0</v>
      </c>
      <c r="O81" s="137">
        <f t="shared" si="48"/>
        <v>1.0380595898107532</v>
      </c>
      <c r="P81" s="219">
        <f t="shared" si="49"/>
        <v>27</v>
      </c>
      <c r="Q81" s="220">
        <f t="shared" si="50"/>
        <v>0</v>
      </c>
      <c r="R81" s="220">
        <f t="shared" si="51"/>
        <v>12</v>
      </c>
      <c r="T81">
        <v>519</v>
      </c>
      <c r="U81">
        <v>9939</v>
      </c>
      <c r="V81" t="s">
        <v>361</v>
      </c>
      <c r="W81">
        <v>1156.0029999999999</v>
      </c>
      <c r="X81">
        <v>524.58500000000004</v>
      </c>
      <c r="Y81">
        <v>2.2040000000000002</v>
      </c>
      <c r="Z81">
        <v>11.542999999999999</v>
      </c>
      <c r="AA81">
        <v>91.349425999999994</v>
      </c>
      <c r="AB81">
        <v>1.6877599999999999</v>
      </c>
      <c r="AC81">
        <v>35.349423999999999</v>
      </c>
      <c r="AD81" s="1">
        <v>56</v>
      </c>
      <c r="AE81">
        <v>0</v>
      </c>
      <c r="AF81">
        <v>12</v>
      </c>
      <c r="AG81">
        <v>61</v>
      </c>
      <c r="AH81">
        <v>12.654737000000001</v>
      </c>
      <c r="AI81">
        <v>0</v>
      </c>
      <c r="AJ81">
        <v>0</v>
      </c>
      <c r="AK81">
        <v>27</v>
      </c>
      <c r="AL81">
        <v>5005</v>
      </c>
      <c r="AM81" t="s">
        <v>362</v>
      </c>
      <c r="AN81" t="s">
        <v>618</v>
      </c>
      <c r="AO81">
        <v>1156.0029999999999</v>
      </c>
      <c r="AR81" t="s">
        <v>117</v>
      </c>
      <c r="AS81" t="s">
        <v>118</v>
      </c>
      <c r="AT81" t="s">
        <v>206</v>
      </c>
      <c r="AU81" t="s">
        <v>361</v>
      </c>
      <c r="AV81" t="s">
        <v>48</v>
      </c>
      <c r="AW81">
        <v>1</v>
      </c>
      <c r="BB81">
        <v>0.71096774193548395</v>
      </c>
      <c r="BC81" t="s">
        <v>70</v>
      </c>
      <c r="BF81" t="s">
        <v>117</v>
      </c>
      <c r="BG81" t="s">
        <v>118</v>
      </c>
      <c r="BH81" t="s">
        <v>361</v>
      </c>
      <c r="BI81">
        <v>9939</v>
      </c>
      <c r="BJ81">
        <v>1</v>
      </c>
      <c r="BK81" t="s">
        <v>206</v>
      </c>
      <c r="BL81" t="s">
        <v>176</v>
      </c>
      <c r="BM81">
        <v>0.71096774193548395</v>
      </c>
      <c r="BN81" t="s">
        <v>70</v>
      </c>
      <c r="BO81" t="s">
        <v>189</v>
      </c>
      <c r="BP81">
        <v>1156.0029999999999</v>
      </c>
    </row>
    <row r="82" spans="1:68" ht="16.5" x14ac:dyDescent="0.25">
      <c r="A82" s="109" t="str">
        <f t="shared" si="36"/>
        <v>성원운수</v>
      </c>
      <c r="B82" s="110" t="str">
        <f t="shared" si="34"/>
        <v>이유원</v>
      </c>
      <c r="C82" s="111" t="str">
        <f t="shared" si="37"/>
        <v>C</v>
      </c>
      <c r="D82" s="112">
        <f t="shared" si="38"/>
        <v>0.85482758620689658</v>
      </c>
      <c r="E82" s="113">
        <f t="shared" si="39"/>
        <v>3535</v>
      </c>
      <c r="F82" s="114" t="str">
        <f t="shared" si="40"/>
        <v>535</v>
      </c>
      <c r="G82" s="115" t="str">
        <f t="shared" si="41"/>
        <v>71바6963</v>
      </c>
      <c r="H82" s="116">
        <f t="shared" si="42"/>
        <v>1</v>
      </c>
      <c r="I82" s="117">
        <f t="shared" si="35"/>
        <v>1840.3230000000001</v>
      </c>
      <c r="J82" s="118">
        <f t="shared" si="43"/>
        <v>6.6840104995127114E-3</v>
      </c>
      <c r="K82" s="118">
        <f t="shared" si="44"/>
        <v>0.35114986844060092</v>
      </c>
      <c r="L82" s="118">
        <f t="shared" si="45"/>
        <v>0.14453984436427736</v>
      </c>
      <c r="M82" s="119">
        <f t="shared" si="46"/>
        <v>8.6639999999999997</v>
      </c>
      <c r="N82" s="120">
        <f t="shared" si="47"/>
        <v>5.4338287354991487E-2</v>
      </c>
      <c r="O82" s="120">
        <f t="shared" si="48"/>
        <v>2.2822080689096422</v>
      </c>
      <c r="P82" s="221">
        <f t="shared" si="49"/>
        <v>16</v>
      </c>
      <c r="Q82" s="222">
        <f t="shared" si="50"/>
        <v>1</v>
      </c>
      <c r="R82" s="222">
        <f t="shared" si="51"/>
        <v>42</v>
      </c>
      <c r="T82">
        <v>519</v>
      </c>
      <c r="U82">
        <v>3535</v>
      </c>
      <c r="V82" t="s">
        <v>363</v>
      </c>
      <c r="W82">
        <v>1840.3230000000001</v>
      </c>
      <c r="X82">
        <v>742.31600000000003</v>
      </c>
      <c r="Y82">
        <v>2.4790000000000001</v>
      </c>
      <c r="Z82">
        <v>8.6639999999999997</v>
      </c>
      <c r="AA82">
        <v>139.46552</v>
      </c>
      <c r="AB82">
        <v>0.93218900000000005</v>
      </c>
      <c r="AC82">
        <v>48.973298999999997</v>
      </c>
      <c r="AD82" s="1">
        <v>266</v>
      </c>
      <c r="AE82">
        <v>1</v>
      </c>
      <c r="AF82">
        <v>42</v>
      </c>
      <c r="AG82">
        <v>64</v>
      </c>
      <c r="AH82">
        <v>13.195541</v>
      </c>
      <c r="AI82">
        <v>7.6</v>
      </c>
      <c r="AJ82">
        <v>0</v>
      </c>
      <c r="AK82">
        <v>16</v>
      </c>
      <c r="AL82">
        <v>1243</v>
      </c>
      <c r="AM82" t="s">
        <v>364</v>
      </c>
      <c r="AN82" t="s">
        <v>619</v>
      </c>
      <c r="AO82">
        <v>1840.3230000000001</v>
      </c>
      <c r="AR82" t="s">
        <v>117</v>
      </c>
      <c r="AS82" t="s">
        <v>118</v>
      </c>
      <c r="AT82" t="s">
        <v>210</v>
      </c>
      <c r="AU82" t="s">
        <v>363</v>
      </c>
      <c r="AV82" t="s">
        <v>48</v>
      </c>
      <c r="AW82">
        <v>1</v>
      </c>
      <c r="BB82">
        <v>0.85482758620689658</v>
      </c>
      <c r="BC82" t="s">
        <v>69</v>
      </c>
      <c r="BF82" t="s">
        <v>117</v>
      </c>
      <c r="BG82" t="s">
        <v>118</v>
      </c>
      <c r="BH82" t="s">
        <v>363</v>
      </c>
      <c r="BI82">
        <v>3535</v>
      </c>
      <c r="BJ82">
        <v>1</v>
      </c>
      <c r="BK82" t="s">
        <v>210</v>
      </c>
      <c r="BL82" t="s">
        <v>176</v>
      </c>
      <c r="BM82">
        <v>0.85482758620689658</v>
      </c>
      <c r="BN82" t="s">
        <v>69</v>
      </c>
      <c r="BO82" t="s">
        <v>179</v>
      </c>
      <c r="BP82">
        <v>1840.3230000000001</v>
      </c>
    </row>
    <row r="83" spans="1:68" ht="16.5" x14ac:dyDescent="0.25">
      <c r="A83" s="126" t="str">
        <f t="shared" si="36"/>
        <v>성원운수</v>
      </c>
      <c r="B83" s="127" t="str">
        <f t="shared" si="34"/>
        <v>이을락</v>
      </c>
      <c r="C83" s="128" t="str">
        <f t="shared" si="37"/>
        <v>F</v>
      </c>
      <c r="D83" s="129">
        <f t="shared" si="38"/>
        <v>0.78238652114148077</v>
      </c>
      <c r="E83" s="130">
        <f t="shared" si="39"/>
        <v>8465</v>
      </c>
      <c r="F83" s="131" t="str">
        <f t="shared" si="40"/>
        <v>536</v>
      </c>
      <c r="G83" s="132" t="str">
        <f t="shared" si="41"/>
        <v>71바5553</v>
      </c>
      <c r="H83" s="133">
        <f t="shared" si="42"/>
        <v>8</v>
      </c>
      <c r="I83" s="134">
        <f t="shared" si="35"/>
        <v>1240.002</v>
      </c>
      <c r="J83" s="135">
        <f t="shared" si="43"/>
        <v>8.9239027825320644E-3</v>
      </c>
      <c r="K83" s="135">
        <f t="shared" si="44"/>
        <v>0.37989241032660837</v>
      </c>
      <c r="L83" s="135">
        <f t="shared" si="45"/>
        <v>9.2741785900345319E-2</v>
      </c>
      <c r="M83" s="136">
        <f t="shared" si="46"/>
        <v>9.6910000000000007</v>
      </c>
      <c r="N83" s="137">
        <f t="shared" si="47"/>
        <v>0</v>
      </c>
      <c r="O83" s="137">
        <f t="shared" si="48"/>
        <v>4.516121748190729</v>
      </c>
      <c r="P83" s="219">
        <f t="shared" si="49"/>
        <v>24</v>
      </c>
      <c r="Q83" s="220">
        <f t="shared" si="50"/>
        <v>0</v>
      </c>
      <c r="R83" s="220">
        <f t="shared" si="51"/>
        <v>56</v>
      </c>
      <c r="T83">
        <v>519</v>
      </c>
      <c r="U83">
        <v>8465</v>
      </c>
      <c r="V83" t="s">
        <v>365</v>
      </c>
      <c r="W83">
        <v>1240.002</v>
      </c>
      <c r="X83">
        <v>580.70100000000002</v>
      </c>
      <c r="Y83">
        <v>2.1349999999999998</v>
      </c>
      <c r="Z83">
        <v>9.6910000000000007</v>
      </c>
      <c r="AA83">
        <v>96.865802000000002</v>
      </c>
      <c r="AB83">
        <v>0.86442099999999999</v>
      </c>
      <c r="AC83">
        <v>36.798583000000001</v>
      </c>
      <c r="AD83" s="1">
        <v>115</v>
      </c>
      <c r="AE83">
        <v>0</v>
      </c>
      <c r="AF83">
        <v>56</v>
      </c>
      <c r="AG83">
        <v>73</v>
      </c>
      <c r="AH83">
        <v>12.801235999999999</v>
      </c>
      <c r="AI83">
        <v>10.5</v>
      </c>
      <c r="AJ83">
        <v>0</v>
      </c>
      <c r="AK83">
        <v>24</v>
      </c>
      <c r="AL83">
        <v>2148</v>
      </c>
      <c r="AM83" t="s">
        <v>366</v>
      </c>
      <c r="AN83" t="s">
        <v>620</v>
      </c>
      <c r="AO83">
        <v>302.81900000000002</v>
      </c>
      <c r="AR83" t="s">
        <v>117</v>
      </c>
      <c r="AS83" t="s">
        <v>119</v>
      </c>
      <c r="AT83" t="s">
        <v>433</v>
      </c>
      <c r="AU83" t="s">
        <v>365</v>
      </c>
      <c r="AV83" t="s">
        <v>196</v>
      </c>
      <c r="AW83">
        <v>8</v>
      </c>
      <c r="BB83">
        <v>0.78238652114148077</v>
      </c>
      <c r="BC83" t="s">
        <v>70</v>
      </c>
      <c r="BF83" t="s">
        <v>117</v>
      </c>
      <c r="BG83" t="s">
        <v>119</v>
      </c>
      <c r="BH83" t="s">
        <v>365</v>
      </c>
      <c r="BI83">
        <v>8465</v>
      </c>
      <c r="BJ83">
        <v>8</v>
      </c>
      <c r="BK83" t="s">
        <v>433</v>
      </c>
      <c r="BL83" t="s">
        <v>217</v>
      </c>
      <c r="BM83">
        <v>0.78238652114148077</v>
      </c>
      <c r="BN83" t="s">
        <v>70</v>
      </c>
      <c r="BO83" t="s">
        <v>189</v>
      </c>
      <c r="BP83">
        <v>1205.9550000000002</v>
      </c>
    </row>
    <row r="84" spans="1:68" ht="16.5" x14ac:dyDescent="0.25">
      <c r="A84" s="109" t="str">
        <f t="shared" si="36"/>
        <v>성원운수</v>
      </c>
      <c r="B84" s="110" t="str">
        <f t="shared" si="34"/>
        <v>이응수</v>
      </c>
      <c r="C84" s="111" t="str">
        <f t="shared" si="37"/>
        <v>C</v>
      </c>
      <c r="D84" s="112">
        <f t="shared" si="38"/>
        <v>0.89582985914289726</v>
      </c>
      <c r="E84" s="113">
        <f t="shared" si="39"/>
        <v>7382</v>
      </c>
      <c r="F84" s="114" t="str">
        <f t="shared" si="40"/>
        <v>536</v>
      </c>
      <c r="G84" s="115" t="str">
        <f t="shared" si="41"/>
        <v>71바5566</v>
      </c>
      <c r="H84" s="116">
        <f t="shared" si="42"/>
        <v>2</v>
      </c>
      <c r="I84" s="117">
        <f t="shared" si="35"/>
        <v>1719.037</v>
      </c>
      <c r="J84" s="118">
        <f t="shared" si="43"/>
        <v>6.5377124603821198E-3</v>
      </c>
      <c r="K84" s="118">
        <f t="shared" si="44"/>
        <v>0.39725683645252052</v>
      </c>
      <c r="L84" s="118">
        <f t="shared" si="45"/>
        <v>8.4349551522160365E-2</v>
      </c>
      <c r="M84" s="119">
        <f t="shared" si="46"/>
        <v>11.132999999999999</v>
      </c>
      <c r="N84" s="120">
        <f t="shared" si="47"/>
        <v>0</v>
      </c>
      <c r="O84" s="120">
        <f t="shared" si="48"/>
        <v>0.69806525397649966</v>
      </c>
      <c r="P84" s="221">
        <f t="shared" si="49"/>
        <v>9</v>
      </c>
      <c r="Q84" s="222">
        <f t="shared" si="50"/>
        <v>0</v>
      </c>
      <c r="R84" s="222">
        <f t="shared" si="51"/>
        <v>12</v>
      </c>
      <c r="T84">
        <v>519</v>
      </c>
      <c r="U84">
        <v>7382</v>
      </c>
      <c r="V84" t="s">
        <v>367</v>
      </c>
      <c r="W84">
        <v>1719.037</v>
      </c>
      <c r="X84">
        <v>685.64499999999998</v>
      </c>
      <c r="Y84">
        <v>2.5070000000000001</v>
      </c>
      <c r="Z84">
        <v>11.132999999999999</v>
      </c>
      <c r="AA84">
        <v>137.82634300000001</v>
      </c>
      <c r="AB84">
        <v>0.90106900000000001</v>
      </c>
      <c r="AC84">
        <v>54.752457</v>
      </c>
      <c r="AD84" s="1">
        <v>145</v>
      </c>
      <c r="AE84">
        <v>0</v>
      </c>
      <c r="AF84">
        <v>12</v>
      </c>
      <c r="AG84">
        <v>69</v>
      </c>
      <c r="AH84">
        <v>12.472485000000001</v>
      </c>
      <c r="AI84">
        <v>9.8000000000000007</v>
      </c>
      <c r="AJ84">
        <v>0</v>
      </c>
      <c r="AK84">
        <v>9</v>
      </c>
      <c r="AL84">
        <v>539</v>
      </c>
      <c r="AM84" t="s">
        <v>368</v>
      </c>
      <c r="AN84" t="s">
        <v>621</v>
      </c>
      <c r="AO84">
        <v>1605.635</v>
      </c>
      <c r="AR84" t="s">
        <v>117</v>
      </c>
      <c r="AS84" t="s">
        <v>119</v>
      </c>
      <c r="AT84" t="s">
        <v>229</v>
      </c>
      <c r="AU84" t="s">
        <v>367</v>
      </c>
      <c r="AV84" t="s">
        <v>48</v>
      </c>
      <c r="AW84">
        <v>2</v>
      </c>
      <c r="BB84">
        <v>0.89582985914289726</v>
      </c>
      <c r="BC84" t="s">
        <v>69</v>
      </c>
      <c r="BF84" t="s">
        <v>117</v>
      </c>
      <c r="BG84" t="s">
        <v>119</v>
      </c>
      <c r="BH84" t="s">
        <v>367</v>
      </c>
      <c r="BI84">
        <v>7382</v>
      </c>
      <c r="BJ84">
        <v>2</v>
      </c>
      <c r="BK84" t="s">
        <v>229</v>
      </c>
      <c r="BL84" t="s">
        <v>224</v>
      </c>
      <c r="BM84">
        <v>0.89582985914289726</v>
      </c>
      <c r="BN84" t="s">
        <v>69</v>
      </c>
      <c r="BO84" t="s">
        <v>179</v>
      </c>
      <c r="BP84">
        <v>1719.037</v>
      </c>
    </row>
    <row r="85" spans="1:68" ht="16.5" x14ac:dyDescent="0.25">
      <c r="A85" s="126" t="str">
        <f t="shared" si="36"/>
        <v>성원운수</v>
      </c>
      <c r="B85" s="127" t="str">
        <f t="shared" si="34"/>
        <v>이일선</v>
      </c>
      <c r="C85" s="128" t="str">
        <f t="shared" si="37"/>
        <v>F</v>
      </c>
      <c r="D85" s="129">
        <f t="shared" si="38"/>
        <v>0.7964585009484606</v>
      </c>
      <c r="E85" s="130">
        <f t="shared" si="39"/>
        <v>3907</v>
      </c>
      <c r="F85" s="131" t="str">
        <f t="shared" si="40"/>
        <v>535</v>
      </c>
      <c r="G85" s="132" t="str">
        <f t="shared" si="41"/>
        <v>71바5564</v>
      </c>
      <c r="H85" s="133">
        <f t="shared" si="42"/>
        <v>8</v>
      </c>
      <c r="I85" s="134">
        <f t="shared" si="35"/>
        <v>1402.4659999999999</v>
      </c>
      <c r="J85" s="135">
        <f t="shared" si="43"/>
        <v>7.4291864420161042E-3</v>
      </c>
      <c r="K85" s="135">
        <f t="shared" si="44"/>
        <v>0.33364021868627514</v>
      </c>
      <c r="L85" s="135">
        <f t="shared" si="45"/>
        <v>0.18253561940182508</v>
      </c>
      <c r="M85" s="136">
        <f t="shared" si="46"/>
        <v>10.17</v>
      </c>
      <c r="N85" s="137">
        <f t="shared" si="47"/>
        <v>0</v>
      </c>
      <c r="O85" s="137">
        <f t="shared" si="48"/>
        <v>0.78433273961721717</v>
      </c>
      <c r="P85" s="219">
        <f t="shared" si="49"/>
        <v>9</v>
      </c>
      <c r="Q85" s="220">
        <f t="shared" si="50"/>
        <v>0</v>
      </c>
      <c r="R85" s="220">
        <f t="shared" si="51"/>
        <v>11</v>
      </c>
      <c r="T85">
        <v>519</v>
      </c>
      <c r="U85">
        <v>3907</v>
      </c>
      <c r="V85" t="s">
        <v>369</v>
      </c>
      <c r="W85">
        <v>1402.4659999999999</v>
      </c>
      <c r="X85">
        <v>608.93499999999995</v>
      </c>
      <c r="Y85">
        <v>2.3029999999999999</v>
      </c>
      <c r="Z85">
        <v>10.17</v>
      </c>
      <c r="AA85">
        <v>106.446918</v>
      </c>
      <c r="AB85">
        <v>0.79081400000000002</v>
      </c>
      <c r="AC85">
        <v>35.514972999999998</v>
      </c>
      <c r="AD85" s="1">
        <v>256</v>
      </c>
      <c r="AE85">
        <v>0</v>
      </c>
      <c r="AF85">
        <v>11</v>
      </c>
      <c r="AG85">
        <v>62</v>
      </c>
      <c r="AH85">
        <v>13.175261000000001</v>
      </c>
      <c r="AI85">
        <v>0</v>
      </c>
      <c r="AJ85">
        <v>0</v>
      </c>
      <c r="AK85">
        <v>9</v>
      </c>
      <c r="AL85">
        <v>2286</v>
      </c>
      <c r="AM85" t="s">
        <v>370</v>
      </c>
      <c r="AN85" t="s">
        <v>622</v>
      </c>
      <c r="AO85">
        <v>461.11700000000002</v>
      </c>
      <c r="AR85" t="s">
        <v>117</v>
      </c>
      <c r="AS85" t="s">
        <v>118</v>
      </c>
      <c r="AT85" t="s">
        <v>198</v>
      </c>
      <c r="AU85" t="s">
        <v>369</v>
      </c>
      <c r="AV85" t="s">
        <v>48</v>
      </c>
      <c r="AW85">
        <v>8</v>
      </c>
      <c r="BB85">
        <v>0.7964585009484606</v>
      </c>
      <c r="BC85" t="s">
        <v>70</v>
      </c>
      <c r="BF85" t="s">
        <v>117</v>
      </c>
      <c r="BG85" t="s">
        <v>118</v>
      </c>
      <c r="BH85" t="s">
        <v>369</v>
      </c>
      <c r="BI85">
        <v>3907</v>
      </c>
      <c r="BJ85">
        <v>8</v>
      </c>
      <c r="BK85" t="s">
        <v>198</v>
      </c>
      <c r="BL85" t="s">
        <v>208</v>
      </c>
      <c r="BM85">
        <v>0.7964585009484606</v>
      </c>
      <c r="BN85" t="s">
        <v>70</v>
      </c>
      <c r="BO85" t="s">
        <v>189</v>
      </c>
      <c r="BP85">
        <v>1402.4659999999999</v>
      </c>
    </row>
    <row r="86" spans="1:68" ht="16.5" x14ac:dyDescent="0.25">
      <c r="A86" s="109" t="str">
        <f t="shared" si="36"/>
        <v>성원운수</v>
      </c>
      <c r="B86" s="110" t="str">
        <f t="shared" si="34"/>
        <v>이종섭</v>
      </c>
      <c r="C86" s="111" t="str">
        <f t="shared" si="37"/>
        <v>F</v>
      </c>
      <c r="D86" s="112">
        <f t="shared" si="38"/>
        <v>0.68745125694763831</v>
      </c>
      <c r="E86" s="113">
        <f t="shared" si="39"/>
        <v>19</v>
      </c>
      <c r="F86" s="114" t="str">
        <f t="shared" si="40"/>
        <v>539</v>
      </c>
      <c r="G86" s="115" t="str">
        <f t="shared" si="41"/>
        <v>71바6616</v>
      </c>
      <c r="H86" s="116">
        <f t="shared" si="42"/>
        <v>2</v>
      </c>
      <c r="I86" s="117">
        <f t="shared" si="35"/>
        <v>1482.8779999999999</v>
      </c>
      <c r="J86" s="118">
        <f t="shared" si="43"/>
        <v>3.5111296300678142E-2</v>
      </c>
      <c r="K86" s="118">
        <f t="shared" si="44"/>
        <v>0.36951479875471427</v>
      </c>
      <c r="L86" s="118">
        <f t="shared" si="45"/>
        <v>0.25895589522536583</v>
      </c>
      <c r="M86" s="119">
        <f t="shared" si="46"/>
        <v>13.18</v>
      </c>
      <c r="N86" s="120">
        <f t="shared" si="47"/>
        <v>0</v>
      </c>
      <c r="O86" s="120">
        <f t="shared" si="48"/>
        <v>0.2697457241930894</v>
      </c>
      <c r="P86" s="221">
        <f t="shared" si="49"/>
        <v>37</v>
      </c>
      <c r="Q86" s="222">
        <f t="shared" si="50"/>
        <v>0</v>
      </c>
      <c r="R86" s="222">
        <f t="shared" si="51"/>
        <v>4</v>
      </c>
      <c r="T86">
        <v>519</v>
      </c>
      <c r="U86">
        <v>19</v>
      </c>
      <c r="V86" t="s">
        <v>371</v>
      </c>
      <c r="W86">
        <v>1482.8779999999999</v>
      </c>
      <c r="X86">
        <v>540.57399999999996</v>
      </c>
      <c r="Y86">
        <v>2.7429999999999999</v>
      </c>
      <c r="Z86">
        <v>13.18</v>
      </c>
      <c r="AA86">
        <v>139.50629900000001</v>
      </c>
      <c r="AB86">
        <v>4.8982469999999996</v>
      </c>
      <c r="AC86">
        <v>51.549641999999999</v>
      </c>
      <c r="AD86" s="1">
        <v>384</v>
      </c>
      <c r="AE86">
        <v>0</v>
      </c>
      <c r="AF86">
        <v>4</v>
      </c>
      <c r="AG86">
        <v>55</v>
      </c>
      <c r="AH86">
        <v>10.629469</v>
      </c>
      <c r="AI86">
        <v>0</v>
      </c>
      <c r="AJ86">
        <v>0</v>
      </c>
      <c r="AK86">
        <v>37</v>
      </c>
      <c r="AL86">
        <v>18540</v>
      </c>
      <c r="AM86" t="s">
        <v>372</v>
      </c>
      <c r="AN86" t="s">
        <v>623</v>
      </c>
      <c r="AO86">
        <v>1389.395</v>
      </c>
      <c r="AR86" t="s">
        <v>117</v>
      </c>
      <c r="AS86" t="s">
        <v>122</v>
      </c>
      <c r="AT86" t="s">
        <v>253</v>
      </c>
      <c r="AU86" t="s">
        <v>371</v>
      </c>
      <c r="AV86" t="s">
        <v>195</v>
      </c>
      <c r="AW86">
        <v>2</v>
      </c>
      <c r="BB86">
        <v>0.68745125694763831</v>
      </c>
      <c r="BC86" t="s">
        <v>70</v>
      </c>
      <c r="BF86" t="s">
        <v>117</v>
      </c>
      <c r="BG86" t="s">
        <v>122</v>
      </c>
      <c r="BH86" t="s">
        <v>371</v>
      </c>
      <c r="BI86">
        <v>19</v>
      </c>
      <c r="BJ86">
        <v>2</v>
      </c>
      <c r="BK86" t="s">
        <v>253</v>
      </c>
      <c r="BL86" t="s">
        <v>252</v>
      </c>
      <c r="BM86">
        <v>0.68745125694763831</v>
      </c>
      <c r="BN86" t="s">
        <v>70</v>
      </c>
      <c r="BO86" t="s">
        <v>189</v>
      </c>
      <c r="BP86">
        <v>1482.8779999999999</v>
      </c>
    </row>
    <row r="87" spans="1:68" ht="16.5" x14ac:dyDescent="0.25">
      <c r="A87" s="126" t="str">
        <f t="shared" si="36"/>
        <v>성원운수</v>
      </c>
      <c r="B87" s="127" t="str">
        <f t="shared" si="34"/>
        <v>이준복</v>
      </c>
      <c r="C87" s="128" t="str">
        <f t="shared" si="37"/>
        <v>F</v>
      </c>
      <c r="D87" s="129">
        <f t="shared" si="38"/>
        <v>0.70835924254540616</v>
      </c>
      <c r="E87" s="130">
        <f t="shared" si="39"/>
        <v>6795</v>
      </c>
      <c r="F87" s="131" t="str">
        <f t="shared" si="40"/>
        <v>535</v>
      </c>
      <c r="G87" s="132" t="str">
        <f t="shared" si="41"/>
        <v>71바6956</v>
      </c>
      <c r="H87" s="133">
        <f t="shared" si="42"/>
        <v>7</v>
      </c>
      <c r="I87" s="134">
        <f t="shared" si="35"/>
        <v>1019.472</v>
      </c>
      <c r="J87" s="135">
        <f t="shared" si="43"/>
        <v>1.533464534599622E-2</v>
      </c>
      <c r="K87" s="135">
        <f t="shared" si="44"/>
        <v>0.33214624590662201</v>
      </c>
      <c r="L87" s="135">
        <f t="shared" si="45"/>
        <v>0.13928778818839557</v>
      </c>
      <c r="M87" s="136">
        <f t="shared" si="46"/>
        <v>14.526999999999999</v>
      </c>
      <c r="N87" s="137">
        <f t="shared" si="47"/>
        <v>0</v>
      </c>
      <c r="O87" s="137">
        <f t="shared" si="48"/>
        <v>0.49044995840984351</v>
      </c>
      <c r="P87" s="219">
        <f t="shared" si="49"/>
        <v>3</v>
      </c>
      <c r="Q87" s="220">
        <f t="shared" si="50"/>
        <v>0</v>
      </c>
      <c r="R87" s="220">
        <f t="shared" si="51"/>
        <v>5</v>
      </c>
      <c r="T87">
        <v>519</v>
      </c>
      <c r="U87">
        <v>6795</v>
      </c>
      <c r="V87" t="s">
        <v>373</v>
      </c>
      <c r="W87">
        <v>1019.472</v>
      </c>
      <c r="X87">
        <v>475.613</v>
      </c>
      <c r="Y87">
        <v>2.1429999999999998</v>
      </c>
      <c r="Z87">
        <v>14.526999999999999</v>
      </c>
      <c r="AA87">
        <v>91.820251999999996</v>
      </c>
      <c r="AB87">
        <v>1.408031</v>
      </c>
      <c r="AC87">
        <v>30.497751999999998</v>
      </c>
      <c r="AD87" s="1">
        <v>142</v>
      </c>
      <c r="AE87">
        <v>0</v>
      </c>
      <c r="AF87">
        <v>5</v>
      </c>
      <c r="AG87">
        <v>65</v>
      </c>
      <c r="AH87">
        <v>11.10291</v>
      </c>
      <c r="AI87">
        <v>0</v>
      </c>
      <c r="AJ87">
        <v>0</v>
      </c>
      <c r="AK87">
        <v>3</v>
      </c>
      <c r="AL87">
        <v>91</v>
      </c>
      <c r="AM87" t="s">
        <v>374</v>
      </c>
      <c r="AN87" t="s">
        <v>624</v>
      </c>
      <c r="AO87">
        <v>301.601</v>
      </c>
      <c r="AR87" t="s">
        <v>117</v>
      </c>
      <c r="AS87" t="s">
        <v>118</v>
      </c>
      <c r="AT87" t="s">
        <v>201</v>
      </c>
      <c r="AU87" t="s">
        <v>373</v>
      </c>
      <c r="AV87" t="s">
        <v>202</v>
      </c>
      <c r="AW87">
        <v>7</v>
      </c>
      <c r="BB87">
        <v>0.70835924254540616</v>
      </c>
      <c r="BC87" t="s">
        <v>70</v>
      </c>
      <c r="BF87" t="s">
        <v>117</v>
      </c>
      <c r="BG87" t="s">
        <v>118</v>
      </c>
      <c r="BH87" t="s">
        <v>373</v>
      </c>
      <c r="BI87">
        <v>6795</v>
      </c>
      <c r="BJ87">
        <v>7</v>
      </c>
      <c r="BK87" t="s">
        <v>201</v>
      </c>
      <c r="BL87" t="s">
        <v>200</v>
      </c>
      <c r="BM87">
        <v>0.70835924254540616</v>
      </c>
      <c r="BN87" t="s">
        <v>70</v>
      </c>
      <c r="BO87" t="s">
        <v>189</v>
      </c>
      <c r="BP87">
        <v>1019.4719999999999</v>
      </c>
    </row>
    <row r="88" spans="1:68" ht="16.5" x14ac:dyDescent="0.25">
      <c r="A88" s="109" t="str">
        <f t="shared" ref="A88:A105" si="52">BF88</f>
        <v>성원운수</v>
      </c>
      <c r="B88" s="110" t="str">
        <f t="shared" si="34"/>
        <v>이택웅</v>
      </c>
      <c r="C88" s="111" t="str">
        <f t="shared" ref="C88:C105" si="53">BN88</f>
        <v>F</v>
      </c>
      <c r="D88" s="112">
        <f t="shared" ref="D88:D105" si="54">BM88</f>
        <v>0.77522630082130406</v>
      </c>
      <c r="E88" s="113">
        <f t="shared" ref="E88:E105" si="55">U88</f>
        <v>1572</v>
      </c>
      <c r="F88" s="114" t="str">
        <f t="shared" ref="F88:F105" si="56">BG88</f>
        <v>536</v>
      </c>
      <c r="G88" s="115" t="str">
        <f t="shared" ref="G88:G105" si="57">BK88</f>
        <v>71바5559</v>
      </c>
      <c r="H88" s="116">
        <f t="shared" ref="H88:H105" si="58">BJ88</f>
        <v>9</v>
      </c>
      <c r="I88" s="117">
        <f t="shared" si="35"/>
        <v>3063.1770000000001</v>
      </c>
      <c r="J88" s="118">
        <f t="shared" ref="J88:J105" si="59">AB88/AA88</f>
        <v>1.1602447163378785E-2</v>
      </c>
      <c r="K88" s="118">
        <f t="shared" ref="K88:K105" si="60">AC88/AA88</f>
        <v>0.36802786275272059</v>
      </c>
      <c r="L88" s="118">
        <f t="shared" ref="L88:L105" si="61">AD88/I88</f>
        <v>8.5205654129683006E-2</v>
      </c>
      <c r="M88" s="119">
        <f t="shared" ref="M88:M105" si="62">Z88</f>
        <v>7.3280000000000003</v>
      </c>
      <c r="N88" s="120">
        <f t="shared" ref="N88:N105" si="63">AE88*100/W88</f>
        <v>3.2645844494131417E-2</v>
      </c>
      <c r="O88" s="120">
        <f t="shared" ref="O88:O105" si="64">AF88*100/W88</f>
        <v>5.6803769419788672</v>
      </c>
      <c r="P88" s="221">
        <f t="shared" ref="P88:P105" si="65">AK88</f>
        <v>43</v>
      </c>
      <c r="Q88" s="222">
        <f t="shared" ref="Q88:Q105" si="66">AE88</f>
        <v>1</v>
      </c>
      <c r="R88" s="222">
        <f t="shared" ref="R88:R105" si="67">AF88</f>
        <v>174</v>
      </c>
      <c r="T88">
        <v>519</v>
      </c>
      <c r="U88">
        <v>1572</v>
      </c>
      <c r="V88" t="s">
        <v>375</v>
      </c>
      <c r="W88">
        <v>3063.1770000000001</v>
      </c>
      <c r="X88">
        <v>1480.3689999999999</v>
      </c>
      <c r="Y88">
        <v>2.069</v>
      </c>
      <c r="Z88">
        <v>7.3280000000000003</v>
      </c>
      <c r="AA88">
        <v>240.05409900000001</v>
      </c>
      <c r="AB88">
        <v>2.785215</v>
      </c>
      <c r="AC88">
        <v>88.346597000000003</v>
      </c>
      <c r="AD88" s="1">
        <v>261</v>
      </c>
      <c r="AE88">
        <v>1</v>
      </c>
      <c r="AF88">
        <v>174</v>
      </c>
      <c r="AG88">
        <v>77</v>
      </c>
      <c r="AH88">
        <v>12.760361</v>
      </c>
      <c r="AI88">
        <v>19.8</v>
      </c>
      <c r="AJ88">
        <v>0</v>
      </c>
      <c r="AK88">
        <v>43</v>
      </c>
      <c r="AL88">
        <v>5216</v>
      </c>
      <c r="AM88" t="s">
        <v>376</v>
      </c>
      <c r="AN88" t="s">
        <v>625</v>
      </c>
      <c r="AO88">
        <v>1555.298</v>
      </c>
      <c r="AR88" t="s">
        <v>117</v>
      </c>
      <c r="AS88" t="s">
        <v>119</v>
      </c>
      <c r="AT88" t="s">
        <v>222</v>
      </c>
      <c r="AU88" t="s">
        <v>375</v>
      </c>
      <c r="AV88" t="s">
        <v>196</v>
      </c>
      <c r="AW88">
        <v>9</v>
      </c>
      <c r="BB88">
        <v>0.77522630082130406</v>
      </c>
      <c r="BC88" t="s">
        <v>70</v>
      </c>
      <c r="BF88" t="s">
        <v>117</v>
      </c>
      <c r="BG88" t="s">
        <v>119</v>
      </c>
      <c r="BH88" t="s">
        <v>375</v>
      </c>
      <c r="BI88">
        <v>1572</v>
      </c>
      <c r="BJ88">
        <v>9</v>
      </c>
      <c r="BK88" t="s">
        <v>222</v>
      </c>
      <c r="BL88" t="s">
        <v>230</v>
      </c>
      <c r="BM88">
        <v>0.77522630082130406</v>
      </c>
      <c r="BN88" t="s">
        <v>70</v>
      </c>
      <c r="BO88" t="s">
        <v>189</v>
      </c>
      <c r="BP88">
        <v>3063.1769999999997</v>
      </c>
    </row>
    <row r="89" spans="1:68" ht="16.5" x14ac:dyDescent="0.25">
      <c r="A89" s="126" t="str">
        <f t="shared" si="52"/>
        <v>성원운수</v>
      </c>
      <c r="B89" s="127" t="str">
        <f t="shared" si="34"/>
        <v>이훈범</v>
      </c>
      <c r="C89" s="128" t="str">
        <f t="shared" si="53"/>
        <v>C</v>
      </c>
      <c r="D89" s="129">
        <f t="shared" si="54"/>
        <v>0.87489681997946267</v>
      </c>
      <c r="E89" s="130">
        <f t="shared" si="55"/>
        <v>9641</v>
      </c>
      <c r="F89" s="131" t="str">
        <f t="shared" si="56"/>
        <v>536</v>
      </c>
      <c r="G89" s="132" t="str">
        <f t="shared" si="57"/>
        <v>71바5566</v>
      </c>
      <c r="H89" s="133">
        <f t="shared" si="58"/>
        <v>2</v>
      </c>
      <c r="I89" s="134">
        <f t="shared" si="35"/>
        <v>1888.402</v>
      </c>
      <c r="J89" s="135">
        <f t="shared" si="59"/>
        <v>9.203477000636541E-3</v>
      </c>
      <c r="K89" s="135">
        <f t="shared" si="60"/>
        <v>0.39100283687367376</v>
      </c>
      <c r="L89" s="135">
        <f t="shared" si="61"/>
        <v>0.17422137871067706</v>
      </c>
      <c r="M89" s="136">
        <f t="shared" si="62"/>
        <v>12.177</v>
      </c>
      <c r="N89" s="137">
        <f t="shared" si="63"/>
        <v>0</v>
      </c>
      <c r="O89" s="137">
        <f t="shared" si="64"/>
        <v>1.1650061798282356</v>
      </c>
      <c r="P89" s="219">
        <f t="shared" si="65"/>
        <v>17</v>
      </c>
      <c r="Q89" s="220">
        <f t="shared" si="66"/>
        <v>0</v>
      </c>
      <c r="R89" s="220">
        <f t="shared" si="67"/>
        <v>22</v>
      </c>
      <c r="T89">
        <v>519</v>
      </c>
      <c r="U89">
        <v>9641</v>
      </c>
      <c r="V89" t="s">
        <v>377</v>
      </c>
      <c r="W89">
        <v>1888.402</v>
      </c>
      <c r="X89">
        <v>771.01400000000001</v>
      </c>
      <c r="Y89">
        <v>2.4489999999999998</v>
      </c>
      <c r="Z89">
        <v>12.177</v>
      </c>
      <c r="AA89">
        <v>146.79962800000001</v>
      </c>
      <c r="AB89">
        <v>1.351067</v>
      </c>
      <c r="AC89">
        <v>57.399070999999999</v>
      </c>
      <c r="AD89" s="1">
        <v>329</v>
      </c>
      <c r="AE89">
        <v>0</v>
      </c>
      <c r="AF89">
        <v>22</v>
      </c>
      <c r="AG89">
        <v>66</v>
      </c>
      <c r="AH89">
        <v>12.863806</v>
      </c>
      <c r="AI89">
        <v>0.7</v>
      </c>
      <c r="AJ89">
        <v>0</v>
      </c>
      <c r="AK89">
        <v>17</v>
      </c>
      <c r="AL89">
        <v>1651</v>
      </c>
      <c r="AM89" t="s">
        <v>378</v>
      </c>
      <c r="AN89" t="s">
        <v>626</v>
      </c>
      <c r="AO89">
        <v>1775.521</v>
      </c>
      <c r="AR89" t="s">
        <v>117</v>
      </c>
      <c r="AS89" t="s">
        <v>119</v>
      </c>
      <c r="AT89" t="s">
        <v>229</v>
      </c>
      <c r="AU89" t="s">
        <v>377</v>
      </c>
      <c r="AV89" t="s">
        <v>48</v>
      </c>
      <c r="AW89">
        <v>2</v>
      </c>
      <c r="BB89">
        <v>0.87489681997946267</v>
      </c>
      <c r="BC89" t="s">
        <v>69</v>
      </c>
      <c r="BF89" t="s">
        <v>117</v>
      </c>
      <c r="BG89" t="s">
        <v>119</v>
      </c>
      <c r="BH89" t="s">
        <v>377</v>
      </c>
      <c r="BI89">
        <v>9641</v>
      </c>
      <c r="BJ89">
        <v>2</v>
      </c>
      <c r="BK89" t="s">
        <v>229</v>
      </c>
      <c r="BL89" t="s">
        <v>226</v>
      </c>
      <c r="BM89">
        <v>0.87489681997946267</v>
      </c>
      <c r="BN89" t="s">
        <v>69</v>
      </c>
      <c r="BO89" t="s">
        <v>179</v>
      </c>
      <c r="BP89">
        <v>1888.402</v>
      </c>
    </row>
    <row r="90" spans="1:68" ht="16.5" x14ac:dyDescent="0.25">
      <c r="A90" s="109" t="str">
        <f t="shared" si="52"/>
        <v>성원운수</v>
      </c>
      <c r="B90" s="110" t="str">
        <f t="shared" si="34"/>
        <v>임미숙</v>
      </c>
      <c r="C90" s="111" t="str">
        <f t="shared" si="53"/>
        <v>F</v>
      </c>
      <c r="D90" s="112">
        <f t="shared" si="54"/>
        <v>0.79677419354838719</v>
      </c>
      <c r="E90" s="113">
        <f t="shared" si="55"/>
        <v>3339</v>
      </c>
      <c r="F90" s="114" t="str">
        <f t="shared" si="56"/>
        <v>535</v>
      </c>
      <c r="G90" s="115" t="str">
        <f t="shared" si="57"/>
        <v>71바6964</v>
      </c>
      <c r="H90" s="116">
        <f t="shared" si="58"/>
        <v>1</v>
      </c>
      <c r="I90" s="117">
        <f t="shared" si="35"/>
        <v>1895.816</v>
      </c>
      <c r="J90" s="118">
        <f t="shared" si="59"/>
        <v>1.7596453564107203E-2</v>
      </c>
      <c r="K90" s="118">
        <f t="shared" si="60"/>
        <v>0.33846819175965887</v>
      </c>
      <c r="L90" s="118">
        <f t="shared" si="61"/>
        <v>0.1371441110318723</v>
      </c>
      <c r="M90" s="119">
        <f t="shared" si="62"/>
        <v>8.8059999999999992</v>
      </c>
      <c r="N90" s="120">
        <f t="shared" si="63"/>
        <v>5.2747735012258573E-2</v>
      </c>
      <c r="O90" s="120">
        <f t="shared" si="64"/>
        <v>1.4769365803432399</v>
      </c>
      <c r="P90" s="221">
        <f t="shared" si="65"/>
        <v>33</v>
      </c>
      <c r="Q90" s="222">
        <f t="shared" si="66"/>
        <v>1</v>
      </c>
      <c r="R90" s="222">
        <f t="shared" si="67"/>
        <v>28</v>
      </c>
      <c r="T90">
        <v>519</v>
      </c>
      <c r="U90">
        <v>3339</v>
      </c>
      <c r="V90" t="s">
        <v>379</v>
      </c>
      <c r="W90">
        <v>1895.816</v>
      </c>
      <c r="X90">
        <v>767.41600000000005</v>
      </c>
      <c r="Y90">
        <v>2.4700000000000002</v>
      </c>
      <c r="Z90">
        <v>8.8059999999999992</v>
      </c>
      <c r="AA90">
        <v>144.74024499999999</v>
      </c>
      <c r="AB90">
        <v>2.5469149999999998</v>
      </c>
      <c r="AC90">
        <v>48.989969000000002</v>
      </c>
      <c r="AD90" s="1">
        <v>260</v>
      </c>
      <c r="AE90">
        <v>1</v>
      </c>
      <c r="AF90">
        <v>28</v>
      </c>
      <c r="AG90">
        <v>65</v>
      </c>
      <c r="AH90">
        <v>13.098057000000001</v>
      </c>
      <c r="AI90">
        <v>7.7</v>
      </c>
      <c r="AJ90">
        <v>0</v>
      </c>
      <c r="AK90">
        <v>33</v>
      </c>
      <c r="AL90">
        <v>3383</v>
      </c>
      <c r="AM90" t="s">
        <v>380</v>
      </c>
      <c r="AN90" t="s">
        <v>627</v>
      </c>
      <c r="AO90">
        <v>1895.816</v>
      </c>
      <c r="AR90" t="s">
        <v>117</v>
      </c>
      <c r="AS90" t="s">
        <v>118</v>
      </c>
      <c r="AT90" t="s">
        <v>211</v>
      </c>
      <c r="AU90" t="s">
        <v>379</v>
      </c>
      <c r="AV90" t="s">
        <v>48</v>
      </c>
      <c r="AW90">
        <v>1</v>
      </c>
      <c r="BB90">
        <v>0.79677419354838719</v>
      </c>
      <c r="BC90" t="s">
        <v>70</v>
      </c>
      <c r="BF90" t="s">
        <v>117</v>
      </c>
      <c r="BG90" t="s">
        <v>118</v>
      </c>
      <c r="BH90" t="s">
        <v>379</v>
      </c>
      <c r="BI90">
        <v>3339</v>
      </c>
      <c r="BJ90">
        <v>1</v>
      </c>
      <c r="BK90" t="s">
        <v>211</v>
      </c>
      <c r="BL90" t="s">
        <v>176</v>
      </c>
      <c r="BM90">
        <v>0.79677419354838719</v>
      </c>
      <c r="BN90" t="s">
        <v>70</v>
      </c>
      <c r="BO90" t="s">
        <v>189</v>
      </c>
      <c r="BP90">
        <v>1895.816</v>
      </c>
    </row>
    <row r="91" spans="1:68" ht="16.5" x14ac:dyDescent="0.25">
      <c r="A91" s="126" t="str">
        <f t="shared" si="52"/>
        <v>성원운수</v>
      </c>
      <c r="B91" s="127" t="str">
        <f t="shared" si="34"/>
        <v>임병규</v>
      </c>
      <c r="C91" s="128" t="str">
        <f t="shared" si="53"/>
        <v>F</v>
      </c>
      <c r="D91" s="129">
        <f t="shared" si="54"/>
        <v>0.77200000000000002</v>
      </c>
      <c r="E91" s="130">
        <f t="shared" si="55"/>
        <v>3809</v>
      </c>
      <c r="F91" s="131" t="str">
        <f t="shared" si="56"/>
        <v>538</v>
      </c>
      <c r="G91" s="132" t="str">
        <f t="shared" si="57"/>
        <v>71바6306</v>
      </c>
      <c r="H91" s="133">
        <f t="shared" si="58"/>
        <v>1</v>
      </c>
      <c r="I91" s="134">
        <f t="shared" si="35"/>
        <v>720.25</v>
      </c>
      <c r="J91" s="135">
        <f t="shared" si="59"/>
        <v>3.1783522153219126E-2</v>
      </c>
      <c r="K91" s="135">
        <f t="shared" si="60"/>
        <v>0.36474562350232914</v>
      </c>
      <c r="L91" s="135">
        <f t="shared" si="61"/>
        <v>0.25407844498438042</v>
      </c>
      <c r="M91" s="136">
        <f t="shared" si="62"/>
        <v>13.552</v>
      </c>
      <c r="N91" s="137">
        <f t="shared" si="63"/>
        <v>0</v>
      </c>
      <c r="O91" s="137">
        <f t="shared" si="64"/>
        <v>7.7750780978826795</v>
      </c>
      <c r="P91" s="219">
        <f t="shared" si="65"/>
        <v>10</v>
      </c>
      <c r="Q91" s="220">
        <f t="shared" si="66"/>
        <v>0</v>
      </c>
      <c r="R91" s="220">
        <f t="shared" si="67"/>
        <v>56</v>
      </c>
      <c r="T91">
        <v>519</v>
      </c>
      <c r="U91">
        <v>3809</v>
      </c>
      <c r="V91" t="s">
        <v>452</v>
      </c>
      <c r="W91">
        <v>720.25</v>
      </c>
      <c r="X91">
        <v>373.21899999999999</v>
      </c>
      <c r="Y91">
        <v>1.93</v>
      </c>
      <c r="Z91">
        <v>13.552</v>
      </c>
      <c r="AA91">
        <v>56.868304000000002</v>
      </c>
      <c r="AB91">
        <v>1.8074749999999999</v>
      </c>
      <c r="AC91">
        <v>20.742464999999999</v>
      </c>
      <c r="AD91" s="1">
        <v>183</v>
      </c>
      <c r="AE91">
        <v>0</v>
      </c>
      <c r="AF91">
        <v>56</v>
      </c>
      <c r="AG91">
        <v>73</v>
      </c>
      <c r="AH91">
        <v>12.665227</v>
      </c>
      <c r="AI91">
        <v>5.5</v>
      </c>
      <c r="AJ91">
        <v>0</v>
      </c>
      <c r="AK91">
        <v>10</v>
      </c>
      <c r="AL91">
        <v>1640</v>
      </c>
      <c r="AM91" t="s">
        <v>453</v>
      </c>
      <c r="AN91" t="s">
        <v>628</v>
      </c>
      <c r="AO91">
        <v>720.25</v>
      </c>
      <c r="AR91" t="s">
        <v>117</v>
      </c>
      <c r="AS91" t="s">
        <v>121</v>
      </c>
      <c r="AT91" t="s">
        <v>437</v>
      </c>
      <c r="AU91" t="s">
        <v>452</v>
      </c>
      <c r="AV91" t="s">
        <v>48</v>
      </c>
      <c r="AW91">
        <v>1</v>
      </c>
      <c r="BB91">
        <v>0.77200000000000002</v>
      </c>
      <c r="BC91" t="s">
        <v>70</v>
      </c>
      <c r="BF91" t="s">
        <v>117</v>
      </c>
      <c r="BG91" t="s">
        <v>121</v>
      </c>
      <c r="BH91" t="s">
        <v>452</v>
      </c>
      <c r="BI91">
        <v>3809</v>
      </c>
      <c r="BJ91">
        <v>1</v>
      </c>
      <c r="BK91" t="s">
        <v>437</v>
      </c>
      <c r="BL91" t="s">
        <v>176</v>
      </c>
      <c r="BM91">
        <v>0.77200000000000002</v>
      </c>
      <c r="BN91" t="s">
        <v>70</v>
      </c>
      <c r="BO91" t="s">
        <v>189</v>
      </c>
      <c r="BP91">
        <v>720.25</v>
      </c>
    </row>
    <row r="92" spans="1:68" ht="16.5" x14ac:dyDescent="0.25">
      <c r="A92" s="109" t="str">
        <f t="shared" si="52"/>
        <v>성원운수</v>
      </c>
      <c r="B92" s="110" t="str">
        <f t="shared" si="34"/>
        <v>임재국</v>
      </c>
      <c r="C92" s="111" t="str">
        <f t="shared" si="53"/>
        <v>F</v>
      </c>
      <c r="D92" s="112">
        <f t="shared" si="54"/>
        <v>0.70262678209935714</v>
      </c>
      <c r="E92" s="113">
        <f t="shared" si="55"/>
        <v>1131</v>
      </c>
      <c r="F92" s="114" t="str">
        <f t="shared" si="56"/>
        <v>536</v>
      </c>
      <c r="G92" s="115" t="str">
        <f t="shared" si="57"/>
        <v>74사1183</v>
      </c>
      <c r="H92" s="116">
        <f t="shared" si="58"/>
        <v>7</v>
      </c>
      <c r="I92" s="117">
        <f t="shared" si="35"/>
        <v>1283.8810000000001</v>
      </c>
      <c r="J92" s="118">
        <f t="shared" si="59"/>
        <v>1.7499799833977307E-2</v>
      </c>
      <c r="K92" s="118">
        <f t="shared" si="60"/>
        <v>0.40448630004191238</v>
      </c>
      <c r="L92" s="118">
        <f t="shared" si="61"/>
        <v>0.17524988686646192</v>
      </c>
      <c r="M92" s="119">
        <f t="shared" si="62"/>
        <v>13.644</v>
      </c>
      <c r="N92" s="120">
        <f t="shared" si="63"/>
        <v>0</v>
      </c>
      <c r="O92" s="120">
        <f t="shared" si="64"/>
        <v>6.0753294113706797</v>
      </c>
      <c r="P92" s="221">
        <f t="shared" si="65"/>
        <v>16</v>
      </c>
      <c r="Q92" s="222">
        <f t="shared" si="66"/>
        <v>0</v>
      </c>
      <c r="R92" s="222">
        <f t="shared" si="67"/>
        <v>78</v>
      </c>
      <c r="T92">
        <v>519</v>
      </c>
      <c r="U92">
        <v>1131</v>
      </c>
      <c r="V92" t="s">
        <v>381</v>
      </c>
      <c r="W92">
        <v>1283.8810000000001</v>
      </c>
      <c r="X92">
        <v>703.625</v>
      </c>
      <c r="Y92">
        <v>1.825</v>
      </c>
      <c r="Z92">
        <v>13.644</v>
      </c>
      <c r="AA92">
        <v>101.428303</v>
      </c>
      <c r="AB92">
        <v>1.774975</v>
      </c>
      <c r="AC92">
        <v>41.026358999999999</v>
      </c>
      <c r="AD92" s="1">
        <v>225</v>
      </c>
      <c r="AE92">
        <v>0</v>
      </c>
      <c r="AF92">
        <v>78</v>
      </c>
      <c r="AG92">
        <v>67</v>
      </c>
      <c r="AH92">
        <v>12.658015000000001</v>
      </c>
      <c r="AI92">
        <v>5.0999999999999996</v>
      </c>
      <c r="AJ92">
        <v>0</v>
      </c>
      <c r="AK92">
        <v>16</v>
      </c>
      <c r="AL92">
        <v>1107</v>
      </c>
      <c r="AM92" t="s">
        <v>382</v>
      </c>
      <c r="AN92" t="s">
        <v>629</v>
      </c>
      <c r="AO92">
        <v>389.43900000000002</v>
      </c>
      <c r="AR92" t="s">
        <v>117</v>
      </c>
      <c r="AS92" t="s">
        <v>119</v>
      </c>
      <c r="AT92" t="s">
        <v>230</v>
      </c>
      <c r="AU92" t="s">
        <v>381</v>
      </c>
      <c r="AV92" t="s">
        <v>48</v>
      </c>
      <c r="AW92">
        <v>7</v>
      </c>
      <c r="BB92">
        <v>0.70262678209935714</v>
      </c>
      <c r="BC92" t="s">
        <v>70</v>
      </c>
      <c r="BF92" t="s">
        <v>117</v>
      </c>
      <c r="BG92" t="s">
        <v>119</v>
      </c>
      <c r="BH92" t="s">
        <v>381</v>
      </c>
      <c r="BI92">
        <v>1131</v>
      </c>
      <c r="BJ92">
        <v>7</v>
      </c>
      <c r="BK92" t="s">
        <v>230</v>
      </c>
      <c r="BL92" t="s">
        <v>221</v>
      </c>
      <c r="BM92">
        <v>0.70262678209935714</v>
      </c>
      <c r="BN92" t="s">
        <v>70</v>
      </c>
      <c r="BO92" t="s">
        <v>189</v>
      </c>
      <c r="BP92">
        <v>1283.8810000000001</v>
      </c>
    </row>
    <row r="93" spans="1:68" ht="16.5" x14ac:dyDescent="0.25">
      <c r="A93" s="126" t="str">
        <f t="shared" si="52"/>
        <v>성원운수</v>
      </c>
      <c r="B93" s="127" t="str">
        <f t="shared" si="34"/>
        <v>장기륜</v>
      </c>
      <c r="C93" s="128" t="str">
        <f t="shared" si="53"/>
        <v>D</v>
      </c>
      <c r="D93" s="129">
        <f t="shared" si="54"/>
        <v>0.81669245540422519</v>
      </c>
      <c r="E93" s="130">
        <f t="shared" si="55"/>
        <v>1928</v>
      </c>
      <c r="F93" s="131" t="str">
        <f t="shared" si="56"/>
        <v>536</v>
      </c>
      <c r="G93" s="132" t="str">
        <f t="shared" si="57"/>
        <v>71바5560</v>
      </c>
      <c r="H93" s="133">
        <f t="shared" si="58"/>
        <v>3</v>
      </c>
      <c r="I93" s="134">
        <f t="shared" si="35"/>
        <v>1843.902</v>
      </c>
      <c r="J93" s="135">
        <f t="shared" si="59"/>
        <v>1.0462563387330351E-2</v>
      </c>
      <c r="K93" s="135">
        <f t="shared" si="60"/>
        <v>0.35857057111021268</v>
      </c>
      <c r="L93" s="135">
        <f t="shared" si="61"/>
        <v>7.6468272174985433E-2</v>
      </c>
      <c r="M93" s="136">
        <f t="shared" si="62"/>
        <v>9.5399999999999991</v>
      </c>
      <c r="N93" s="137">
        <f t="shared" si="63"/>
        <v>0</v>
      </c>
      <c r="O93" s="137">
        <f t="shared" si="64"/>
        <v>2.0066142343790503</v>
      </c>
      <c r="P93" s="219">
        <f t="shared" si="65"/>
        <v>12</v>
      </c>
      <c r="Q93" s="220">
        <f t="shared" si="66"/>
        <v>0</v>
      </c>
      <c r="R93" s="220">
        <f t="shared" si="67"/>
        <v>37</v>
      </c>
      <c r="T93">
        <v>519</v>
      </c>
      <c r="U93">
        <v>1928</v>
      </c>
      <c r="V93" t="s">
        <v>383</v>
      </c>
      <c r="W93">
        <v>1843.902</v>
      </c>
      <c r="X93">
        <v>807.78700000000003</v>
      </c>
      <c r="Y93">
        <v>2.2829999999999999</v>
      </c>
      <c r="Z93">
        <v>9.5399999999999991</v>
      </c>
      <c r="AA93">
        <v>146.710509</v>
      </c>
      <c r="AB93">
        <v>1.5349680000000001</v>
      </c>
      <c r="AC93">
        <v>52.606071</v>
      </c>
      <c r="AD93" s="1">
        <v>141</v>
      </c>
      <c r="AE93">
        <v>0</v>
      </c>
      <c r="AF93">
        <v>37</v>
      </c>
      <c r="AG93">
        <v>64</v>
      </c>
      <c r="AH93">
        <v>12.568301999999999</v>
      </c>
      <c r="AI93">
        <v>0</v>
      </c>
      <c r="AJ93">
        <v>0</v>
      </c>
      <c r="AK93">
        <v>12</v>
      </c>
      <c r="AL93">
        <v>690</v>
      </c>
      <c r="AM93" t="s">
        <v>384</v>
      </c>
      <c r="AN93" t="s">
        <v>630</v>
      </c>
      <c r="AO93">
        <v>1638.471</v>
      </c>
      <c r="AR93" t="s">
        <v>117</v>
      </c>
      <c r="AS93" t="s">
        <v>119</v>
      </c>
      <c r="AT93" t="s">
        <v>224</v>
      </c>
      <c r="AU93" t="s">
        <v>383</v>
      </c>
      <c r="AV93" t="s">
        <v>48</v>
      </c>
      <c r="AW93">
        <v>3</v>
      </c>
      <c r="BB93">
        <v>0.81669245540422519</v>
      </c>
      <c r="BC93" t="s">
        <v>67</v>
      </c>
      <c r="BF93" t="s">
        <v>117</v>
      </c>
      <c r="BG93" t="s">
        <v>119</v>
      </c>
      <c r="BH93" t="s">
        <v>383</v>
      </c>
      <c r="BI93">
        <v>1928</v>
      </c>
      <c r="BJ93">
        <v>3</v>
      </c>
      <c r="BK93" t="s">
        <v>224</v>
      </c>
      <c r="BL93" t="s">
        <v>434</v>
      </c>
      <c r="BM93">
        <v>0.81669245540422519</v>
      </c>
      <c r="BN93" t="s">
        <v>67</v>
      </c>
      <c r="BO93" t="s">
        <v>180</v>
      </c>
      <c r="BP93">
        <v>1843.902</v>
      </c>
    </row>
    <row r="94" spans="1:68" ht="16.5" x14ac:dyDescent="0.25">
      <c r="A94" s="109" t="str">
        <f t="shared" si="52"/>
        <v>성원운수</v>
      </c>
      <c r="B94" s="110" t="str">
        <f t="shared" si="34"/>
        <v>장달주</v>
      </c>
      <c r="C94" s="111" t="str">
        <f t="shared" si="53"/>
        <v>D</v>
      </c>
      <c r="D94" s="112">
        <f t="shared" si="54"/>
        <v>0.82154889388248398</v>
      </c>
      <c r="E94" s="113">
        <f t="shared" si="55"/>
        <v>3292</v>
      </c>
      <c r="F94" s="114" t="str">
        <f t="shared" si="56"/>
        <v>536</v>
      </c>
      <c r="G94" s="115" t="str">
        <f t="shared" si="57"/>
        <v>74사1183</v>
      </c>
      <c r="H94" s="116">
        <f t="shared" si="58"/>
        <v>2</v>
      </c>
      <c r="I94" s="117">
        <f t="shared" si="35"/>
        <v>2179.5540000000001</v>
      </c>
      <c r="J94" s="118">
        <f t="shared" si="59"/>
        <v>1.2889270769635579E-2</v>
      </c>
      <c r="K94" s="118">
        <f t="shared" si="60"/>
        <v>0.37613179689151988</v>
      </c>
      <c r="L94" s="118">
        <f t="shared" si="61"/>
        <v>0.1798533094385365</v>
      </c>
      <c r="M94" s="119">
        <f t="shared" si="62"/>
        <v>10.686999999999999</v>
      </c>
      <c r="N94" s="120">
        <f t="shared" si="63"/>
        <v>0</v>
      </c>
      <c r="O94" s="120">
        <f t="shared" si="64"/>
        <v>2.8904996159764793</v>
      </c>
      <c r="P94" s="221">
        <f t="shared" si="65"/>
        <v>30</v>
      </c>
      <c r="Q94" s="222">
        <f t="shared" si="66"/>
        <v>0</v>
      </c>
      <c r="R94" s="222">
        <f t="shared" si="67"/>
        <v>63</v>
      </c>
      <c r="T94">
        <v>519</v>
      </c>
      <c r="U94">
        <v>3292</v>
      </c>
      <c r="V94" t="s">
        <v>385</v>
      </c>
      <c r="W94">
        <v>2179.5540000000001</v>
      </c>
      <c r="X94">
        <v>947.50099999999998</v>
      </c>
      <c r="Y94">
        <v>2.2999999999999998</v>
      </c>
      <c r="Z94">
        <v>10.686999999999999</v>
      </c>
      <c r="AA94">
        <v>173.46078299999999</v>
      </c>
      <c r="AB94">
        <v>2.2357830000000001</v>
      </c>
      <c r="AC94">
        <v>65.244116000000005</v>
      </c>
      <c r="AD94" s="1">
        <v>392</v>
      </c>
      <c r="AE94">
        <v>0</v>
      </c>
      <c r="AF94">
        <v>63</v>
      </c>
      <c r="AG94">
        <v>70</v>
      </c>
      <c r="AH94">
        <v>12.565111</v>
      </c>
      <c r="AI94">
        <v>34.5</v>
      </c>
      <c r="AJ94">
        <v>0</v>
      </c>
      <c r="AK94">
        <v>30</v>
      </c>
      <c r="AL94">
        <v>3928</v>
      </c>
      <c r="AM94" t="s">
        <v>386</v>
      </c>
      <c r="AN94" t="s">
        <v>631</v>
      </c>
      <c r="AO94">
        <v>2065.9140000000002</v>
      </c>
      <c r="AR94" t="s">
        <v>117</v>
      </c>
      <c r="AS94" t="s">
        <v>119</v>
      </c>
      <c r="AT94" t="s">
        <v>230</v>
      </c>
      <c r="AU94" t="s">
        <v>385</v>
      </c>
      <c r="AV94" t="s">
        <v>48</v>
      </c>
      <c r="AW94">
        <v>2</v>
      </c>
      <c r="BB94">
        <v>0.82154889388248398</v>
      </c>
      <c r="BC94" t="s">
        <v>67</v>
      </c>
      <c r="BF94" t="s">
        <v>117</v>
      </c>
      <c r="BG94" t="s">
        <v>119</v>
      </c>
      <c r="BH94" t="s">
        <v>385</v>
      </c>
      <c r="BI94">
        <v>3292</v>
      </c>
      <c r="BJ94">
        <v>2</v>
      </c>
      <c r="BK94" t="s">
        <v>230</v>
      </c>
      <c r="BL94" t="s">
        <v>224</v>
      </c>
      <c r="BM94">
        <v>0.82154889388248398</v>
      </c>
      <c r="BN94" t="s">
        <v>67</v>
      </c>
      <c r="BO94" t="s">
        <v>180</v>
      </c>
      <c r="BP94">
        <v>2179.5540000000001</v>
      </c>
    </row>
    <row r="95" spans="1:68" ht="16.5" x14ac:dyDescent="0.25">
      <c r="A95" s="126" t="str">
        <f t="shared" si="52"/>
        <v>성원운수</v>
      </c>
      <c r="B95" s="127" t="str">
        <f t="shared" si="34"/>
        <v>장태준</v>
      </c>
      <c r="C95" s="128" t="str">
        <f t="shared" si="53"/>
        <v>F</v>
      </c>
      <c r="D95" s="129">
        <f t="shared" si="54"/>
        <v>0.72</v>
      </c>
      <c r="E95" s="130">
        <f t="shared" si="55"/>
        <v>7086</v>
      </c>
      <c r="F95" s="131" t="str">
        <f t="shared" si="56"/>
        <v>535</v>
      </c>
      <c r="G95" s="132" t="str">
        <f t="shared" si="57"/>
        <v>71바6955</v>
      </c>
      <c r="H95" s="133">
        <f t="shared" si="58"/>
        <v>1</v>
      </c>
      <c r="I95" s="134">
        <f t="shared" si="35"/>
        <v>1496.7639999999999</v>
      </c>
      <c r="J95" s="135">
        <f t="shared" si="59"/>
        <v>5.4065545530124822E-3</v>
      </c>
      <c r="K95" s="135">
        <f t="shared" si="60"/>
        <v>0.36812681895830096</v>
      </c>
      <c r="L95" s="135">
        <f t="shared" si="61"/>
        <v>6.8147015828814703E-2</v>
      </c>
      <c r="M95" s="136">
        <f t="shared" si="62"/>
        <v>12.451000000000001</v>
      </c>
      <c r="N95" s="137">
        <f t="shared" si="63"/>
        <v>0</v>
      </c>
      <c r="O95" s="137">
        <f t="shared" si="64"/>
        <v>4.0754587897624477</v>
      </c>
      <c r="P95" s="219">
        <f t="shared" si="65"/>
        <v>19</v>
      </c>
      <c r="Q95" s="220">
        <f t="shared" si="66"/>
        <v>0</v>
      </c>
      <c r="R95" s="220">
        <f t="shared" si="67"/>
        <v>61</v>
      </c>
      <c r="T95">
        <v>519</v>
      </c>
      <c r="U95">
        <v>7086</v>
      </c>
      <c r="V95" t="s">
        <v>387</v>
      </c>
      <c r="W95">
        <v>1496.7639999999999</v>
      </c>
      <c r="X95">
        <v>769.87699999999995</v>
      </c>
      <c r="Y95">
        <v>1.944</v>
      </c>
      <c r="Z95">
        <v>12.451000000000001</v>
      </c>
      <c r="AA95">
        <v>117.497196</v>
      </c>
      <c r="AB95">
        <v>0.63525500000000001</v>
      </c>
      <c r="AC95">
        <v>43.253869000000002</v>
      </c>
      <c r="AD95" s="1">
        <v>102</v>
      </c>
      <c r="AE95">
        <v>0</v>
      </c>
      <c r="AF95">
        <v>61</v>
      </c>
      <c r="AG95">
        <v>70</v>
      </c>
      <c r="AH95">
        <v>12.738721</v>
      </c>
      <c r="AI95">
        <v>106.6</v>
      </c>
      <c r="AJ95">
        <v>0</v>
      </c>
      <c r="AK95">
        <v>19</v>
      </c>
      <c r="AL95">
        <v>753</v>
      </c>
      <c r="AM95" t="s">
        <v>388</v>
      </c>
      <c r="AN95" t="s">
        <v>632</v>
      </c>
      <c r="AO95">
        <v>1496.7639999999999</v>
      </c>
      <c r="AR95" t="s">
        <v>117</v>
      </c>
      <c r="AS95" t="s">
        <v>118</v>
      </c>
      <c r="AT95" t="s">
        <v>200</v>
      </c>
      <c r="AU95" t="s">
        <v>387</v>
      </c>
      <c r="AV95" t="s">
        <v>48</v>
      </c>
      <c r="AW95">
        <v>1</v>
      </c>
      <c r="BB95">
        <v>0.72</v>
      </c>
      <c r="BC95" t="s">
        <v>70</v>
      </c>
      <c r="BF95" t="s">
        <v>117</v>
      </c>
      <c r="BG95" t="s">
        <v>118</v>
      </c>
      <c r="BH95" t="s">
        <v>387</v>
      </c>
      <c r="BI95">
        <v>7086</v>
      </c>
      <c r="BJ95">
        <v>1</v>
      </c>
      <c r="BK95" t="s">
        <v>200</v>
      </c>
      <c r="BL95" t="s">
        <v>176</v>
      </c>
      <c r="BM95">
        <v>0.72</v>
      </c>
      <c r="BN95" t="s">
        <v>70</v>
      </c>
      <c r="BO95" t="s">
        <v>189</v>
      </c>
      <c r="BP95">
        <v>1496.7639999999999</v>
      </c>
    </row>
    <row r="96" spans="1:68" ht="16.5" x14ac:dyDescent="0.25">
      <c r="A96" s="109" t="str">
        <f t="shared" si="52"/>
        <v>성원운수</v>
      </c>
      <c r="B96" s="110" t="str">
        <f t="shared" si="34"/>
        <v>정대성</v>
      </c>
      <c r="C96" s="111" t="str">
        <f t="shared" si="53"/>
        <v>F</v>
      </c>
      <c r="D96" s="112">
        <f t="shared" si="54"/>
        <v>0.74677419354838703</v>
      </c>
      <c r="E96" s="113">
        <f t="shared" si="55"/>
        <v>3818</v>
      </c>
      <c r="F96" s="114" t="str">
        <f t="shared" si="56"/>
        <v>535</v>
      </c>
      <c r="G96" s="115" t="str">
        <f t="shared" si="57"/>
        <v>71바6957</v>
      </c>
      <c r="H96" s="116">
        <f t="shared" si="58"/>
        <v>1</v>
      </c>
      <c r="I96" s="117">
        <f t="shared" si="35"/>
        <v>1782.5909999999999</v>
      </c>
      <c r="J96" s="118">
        <f t="shared" si="59"/>
        <v>3.2578345103628462E-2</v>
      </c>
      <c r="K96" s="118">
        <f t="shared" si="60"/>
        <v>0.34024610776951475</v>
      </c>
      <c r="L96" s="118">
        <f t="shared" si="61"/>
        <v>0.19185556305400397</v>
      </c>
      <c r="M96" s="119">
        <f t="shared" si="62"/>
        <v>9.9659999999999993</v>
      </c>
      <c r="N96" s="120">
        <f t="shared" si="63"/>
        <v>0</v>
      </c>
      <c r="O96" s="120">
        <f t="shared" si="64"/>
        <v>0.28049058926023973</v>
      </c>
      <c r="P96" s="221">
        <f t="shared" si="65"/>
        <v>7</v>
      </c>
      <c r="Q96" s="222">
        <f t="shared" si="66"/>
        <v>0</v>
      </c>
      <c r="R96" s="222">
        <f t="shared" si="67"/>
        <v>5</v>
      </c>
      <c r="T96">
        <v>519</v>
      </c>
      <c r="U96">
        <v>3818</v>
      </c>
      <c r="V96" t="s">
        <v>389</v>
      </c>
      <c r="W96">
        <v>1782.5909999999999</v>
      </c>
      <c r="X96">
        <v>770.149</v>
      </c>
      <c r="Y96">
        <v>2.3149999999999999</v>
      </c>
      <c r="Z96">
        <v>9.9659999999999993</v>
      </c>
      <c r="AA96">
        <v>138.93775099999999</v>
      </c>
      <c r="AB96">
        <v>4.5263619999999998</v>
      </c>
      <c r="AC96">
        <v>47.273029000000001</v>
      </c>
      <c r="AD96" s="1">
        <v>342</v>
      </c>
      <c r="AE96">
        <v>0</v>
      </c>
      <c r="AF96">
        <v>5</v>
      </c>
      <c r="AG96">
        <v>58</v>
      </c>
      <c r="AH96">
        <v>12.830140999999999</v>
      </c>
      <c r="AI96">
        <v>0</v>
      </c>
      <c r="AJ96">
        <v>0</v>
      </c>
      <c r="AK96">
        <v>7</v>
      </c>
      <c r="AL96">
        <v>1175</v>
      </c>
      <c r="AM96" t="s">
        <v>390</v>
      </c>
      <c r="AN96" t="s">
        <v>633</v>
      </c>
      <c r="AO96">
        <v>1782.5909999999999</v>
      </c>
      <c r="AR96" t="s">
        <v>117</v>
      </c>
      <c r="AS96" t="s">
        <v>118</v>
      </c>
      <c r="AT96" t="s">
        <v>203</v>
      </c>
      <c r="AU96" t="s">
        <v>389</v>
      </c>
      <c r="AV96" t="s">
        <v>48</v>
      </c>
      <c r="AW96">
        <v>1</v>
      </c>
      <c r="BB96">
        <v>0.74677419354838703</v>
      </c>
      <c r="BC96" t="s">
        <v>70</v>
      </c>
      <c r="BF96" t="s">
        <v>117</v>
      </c>
      <c r="BG96" t="s">
        <v>118</v>
      </c>
      <c r="BH96" t="s">
        <v>389</v>
      </c>
      <c r="BI96">
        <v>3818</v>
      </c>
      <c r="BJ96">
        <v>1</v>
      </c>
      <c r="BK96" t="s">
        <v>203</v>
      </c>
      <c r="BL96" t="s">
        <v>176</v>
      </c>
      <c r="BM96">
        <v>0.74677419354838703</v>
      </c>
      <c r="BN96" t="s">
        <v>70</v>
      </c>
      <c r="BO96" t="s">
        <v>189</v>
      </c>
      <c r="BP96">
        <v>1782.5909999999999</v>
      </c>
    </row>
    <row r="97" spans="1:68" ht="16.5" x14ac:dyDescent="0.25">
      <c r="A97" s="126" t="str">
        <f t="shared" si="52"/>
        <v>성원운수</v>
      </c>
      <c r="B97" s="127" t="str">
        <f t="shared" si="34"/>
        <v>정연환</v>
      </c>
      <c r="C97" s="128" t="str">
        <f t="shared" si="53"/>
        <v>F</v>
      </c>
      <c r="D97" s="129">
        <f t="shared" si="54"/>
        <v>0.78068965517241373</v>
      </c>
      <c r="E97" s="130">
        <f t="shared" si="55"/>
        <v>7261</v>
      </c>
      <c r="F97" s="131" t="str">
        <f t="shared" si="56"/>
        <v>535</v>
      </c>
      <c r="G97" s="132" t="str">
        <f t="shared" si="57"/>
        <v>71바6958</v>
      </c>
      <c r="H97" s="133">
        <f t="shared" si="58"/>
        <v>1</v>
      </c>
      <c r="I97" s="134">
        <f t="shared" si="35"/>
        <v>1723.6569999999999</v>
      </c>
      <c r="J97" s="135">
        <f t="shared" si="59"/>
        <v>2.0310120293868779E-3</v>
      </c>
      <c r="K97" s="135">
        <f t="shared" si="60"/>
        <v>0.35092784316178571</v>
      </c>
      <c r="L97" s="135">
        <f t="shared" si="61"/>
        <v>0.15432304687069412</v>
      </c>
      <c r="M97" s="136">
        <f t="shared" si="62"/>
        <v>11.944000000000001</v>
      </c>
      <c r="N97" s="137">
        <f t="shared" si="63"/>
        <v>0</v>
      </c>
      <c r="O97" s="137">
        <f t="shared" si="64"/>
        <v>1.2183398437160062</v>
      </c>
      <c r="P97" s="219">
        <f t="shared" si="65"/>
        <v>1</v>
      </c>
      <c r="Q97" s="220">
        <f t="shared" si="66"/>
        <v>0</v>
      </c>
      <c r="R97" s="220">
        <f t="shared" si="67"/>
        <v>21</v>
      </c>
      <c r="T97">
        <v>519</v>
      </c>
      <c r="U97">
        <v>7261</v>
      </c>
      <c r="V97" t="s">
        <v>391</v>
      </c>
      <c r="W97">
        <v>1723.6569999999999</v>
      </c>
      <c r="X97">
        <v>762.81600000000003</v>
      </c>
      <c r="Y97">
        <v>2.2599999999999998</v>
      </c>
      <c r="Z97">
        <v>11.944000000000001</v>
      </c>
      <c r="AA97">
        <v>119.385802</v>
      </c>
      <c r="AB97">
        <v>0.242474</v>
      </c>
      <c r="AC97">
        <v>41.895802000000003</v>
      </c>
      <c r="AD97" s="1">
        <v>266</v>
      </c>
      <c r="AE97">
        <v>0</v>
      </c>
      <c r="AF97">
        <v>21</v>
      </c>
      <c r="AG97">
        <v>61</v>
      </c>
      <c r="AH97">
        <v>14.437704999999999</v>
      </c>
      <c r="AI97">
        <v>0</v>
      </c>
      <c r="AJ97">
        <v>0</v>
      </c>
      <c r="AK97">
        <v>1</v>
      </c>
      <c r="AL97">
        <v>1</v>
      </c>
      <c r="AM97" t="s">
        <v>392</v>
      </c>
      <c r="AN97" t="s">
        <v>634</v>
      </c>
      <c r="AO97">
        <v>1694.9</v>
      </c>
      <c r="AR97" t="s">
        <v>117</v>
      </c>
      <c r="AS97" t="s">
        <v>118</v>
      </c>
      <c r="AT97" t="s">
        <v>204</v>
      </c>
      <c r="AU97" t="s">
        <v>391</v>
      </c>
      <c r="AV97" t="s">
        <v>48</v>
      </c>
      <c r="AW97">
        <v>1</v>
      </c>
      <c r="BB97">
        <v>0.78068965517241373</v>
      </c>
      <c r="BC97" t="s">
        <v>70</v>
      </c>
      <c r="BF97" t="s">
        <v>117</v>
      </c>
      <c r="BG97" t="s">
        <v>118</v>
      </c>
      <c r="BH97" t="s">
        <v>391</v>
      </c>
      <c r="BI97">
        <v>7261</v>
      </c>
      <c r="BJ97">
        <v>1</v>
      </c>
      <c r="BK97" t="s">
        <v>204</v>
      </c>
      <c r="BL97" t="s">
        <v>176</v>
      </c>
      <c r="BM97">
        <v>0.78068965517241373</v>
      </c>
      <c r="BN97" t="s">
        <v>70</v>
      </c>
      <c r="BO97" t="s">
        <v>189</v>
      </c>
      <c r="BP97">
        <v>1694.9</v>
      </c>
    </row>
    <row r="98" spans="1:68" ht="16.5" x14ac:dyDescent="0.25">
      <c r="A98" s="109" t="str">
        <f t="shared" si="52"/>
        <v>성원운수</v>
      </c>
      <c r="B98" s="110" t="str">
        <f t="shared" si="34"/>
        <v>정재화</v>
      </c>
      <c r="C98" s="111" t="str">
        <f t="shared" si="53"/>
        <v>F</v>
      </c>
      <c r="D98" s="112">
        <f t="shared" si="54"/>
        <v>0.73762240621907527</v>
      </c>
      <c r="E98" s="113">
        <f t="shared" si="55"/>
        <v>6559</v>
      </c>
      <c r="F98" s="114" t="str">
        <f t="shared" si="56"/>
        <v>536</v>
      </c>
      <c r="G98" s="115" t="str">
        <f t="shared" si="57"/>
        <v>71바5551</v>
      </c>
      <c r="H98" s="116">
        <f t="shared" si="58"/>
        <v>2</v>
      </c>
      <c r="I98" s="117">
        <f t="shared" si="35"/>
        <v>1779.338</v>
      </c>
      <c r="J98" s="118">
        <f t="shared" si="59"/>
        <v>6.7376299406624492E-3</v>
      </c>
      <c r="K98" s="118">
        <f t="shared" si="60"/>
        <v>0.38573416577167002</v>
      </c>
      <c r="L98" s="118">
        <f t="shared" si="61"/>
        <v>0.14443573958404754</v>
      </c>
      <c r="M98" s="119">
        <f t="shared" si="62"/>
        <v>7.008</v>
      </c>
      <c r="N98" s="120">
        <f t="shared" si="63"/>
        <v>5.6200676880952358E-2</v>
      </c>
      <c r="O98" s="120">
        <f t="shared" si="64"/>
        <v>7.3060879945238062</v>
      </c>
      <c r="P98" s="221">
        <f t="shared" si="65"/>
        <v>24</v>
      </c>
      <c r="Q98" s="222">
        <f t="shared" si="66"/>
        <v>1</v>
      </c>
      <c r="R98" s="222">
        <f t="shared" si="67"/>
        <v>130</v>
      </c>
      <c r="T98">
        <v>519</v>
      </c>
      <c r="U98">
        <v>6559</v>
      </c>
      <c r="V98" t="s">
        <v>393</v>
      </c>
      <c r="W98">
        <v>1779.338</v>
      </c>
      <c r="X98">
        <v>893.69799999999998</v>
      </c>
      <c r="Y98">
        <v>1.9910000000000001</v>
      </c>
      <c r="Z98">
        <v>7.008</v>
      </c>
      <c r="AA98">
        <v>135.468853</v>
      </c>
      <c r="AB98">
        <v>0.91273899999999997</v>
      </c>
      <c r="AC98">
        <v>52.254964999999999</v>
      </c>
      <c r="AD98" s="1">
        <v>257</v>
      </c>
      <c r="AE98">
        <v>1</v>
      </c>
      <c r="AF98">
        <v>130</v>
      </c>
      <c r="AG98">
        <v>70</v>
      </c>
      <c r="AH98">
        <v>13.134664000000001</v>
      </c>
      <c r="AI98">
        <v>81.2</v>
      </c>
      <c r="AJ98">
        <v>0</v>
      </c>
      <c r="AK98">
        <v>24</v>
      </c>
      <c r="AL98">
        <v>1390</v>
      </c>
      <c r="AM98" t="s">
        <v>394</v>
      </c>
      <c r="AN98" t="s">
        <v>635</v>
      </c>
      <c r="AO98">
        <v>1686.41</v>
      </c>
      <c r="AR98" t="s">
        <v>117</v>
      </c>
      <c r="AS98" t="s">
        <v>119</v>
      </c>
      <c r="AT98" t="s">
        <v>215</v>
      </c>
      <c r="AU98" t="s">
        <v>393</v>
      </c>
      <c r="AV98" t="s">
        <v>196</v>
      </c>
      <c r="AW98">
        <v>2</v>
      </c>
      <c r="BB98">
        <v>0.73762240621907527</v>
      </c>
      <c r="BC98" t="s">
        <v>70</v>
      </c>
      <c r="BF98" t="s">
        <v>117</v>
      </c>
      <c r="BG98" t="s">
        <v>119</v>
      </c>
      <c r="BH98" t="s">
        <v>393</v>
      </c>
      <c r="BI98">
        <v>6559</v>
      </c>
      <c r="BJ98">
        <v>2</v>
      </c>
      <c r="BK98" t="s">
        <v>215</v>
      </c>
      <c r="BL98" t="s">
        <v>217</v>
      </c>
      <c r="BM98">
        <v>0.73762240621907527</v>
      </c>
      <c r="BN98" t="s">
        <v>70</v>
      </c>
      <c r="BO98" t="s">
        <v>189</v>
      </c>
      <c r="BP98">
        <v>1779.3380000000002</v>
      </c>
    </row>
    <row r="99" spans="1:68" ht="16.5" x14ac:dyDescent="0.25">
      <c r="A99" s="126" t="str">
        <f t="shared" si="52"/>
        <v>성원운수</v>
      </c>
      <c r="B99" s="127" t="str">
        <f t="shared" si="34"/>
        <v>정찬배</v>
      </c>
      <c r="C99" s="128" t="str">
        <f t="shared" si="53"/>
        <v>F</v>
      </c>
      <c r="D99" s="129">
        <f t="shared" si="54"/>
        <v>0.74039055095151951</v>
      </c>
      <c r="E99" s="130">
        <f t="shared" si="55"/>
        <v>1997</v>
      </c>
      <c r="F99" s="131" t="str">
        <f t="shared" si="56"/>
        <v>535</v>
      </c>
      <c r="G99" s="132" t="str">
        <f t="shared" si="57"/>
        <v>71바6961</v>
      </c>
      <c r="H99" s="133">
        <f t="shared" si="58"/>
        <v>2</v>
      </c>
      <c r="I99" s="134">
        <f t="shared" si="35"/>
        <v>1442.2619999999999</v>
      </c>
      <c r="J99" s="135">
        <f t="shared" si="59"/>
        <v>1.7723415763485118E-2</v>
      </c>
      <c r="K99" s="135">
        <f t="shared" si="60"/>
        <v>0.33850932890843577</v>
      </c>
      <c r="L99" s="135">
        <f t="shared" si="61"/>
        <v>0.16709862701783726</v>
      </c>
      <c r="M99" s="136">
        <f t="shared" si="62"/>
        <v>9.3550000000000004</v>
      </c>
      <c r="N99" s="137">
        <f t="shared" si="63"/>
        <v>0</v>
      </c>
      <c r="O99" s="137">
        <f t="shared" si="64"/>
        <v>1.3173750677754805</v>
      </c>
      <c r="P99" s="219">
        <f t="shared" si="65"/>
        <v>17</v>
      </c>
      <c r="Q99" s="220">
        <f t="shared" si="66"/>
        <v>0</v>
      </c>
      <c r="R99" s="220">
        <f t="shared" si="67"/>
        <v>19</v>
      </c>
      <c r="T99">
        <v>519</v>
      </c>
      <c r="U99">
        <v>1997</v>
      </c>
      <c r="V99" t="s">
        <v>395</v>
      </c>
      <c r="W99">
        <v>1442.2619999999999</v>
      </c>
      <c r="X99">
        <v>668.79</v>
      </c>
      <c r="Y99">
        <v>2.157</v>
      </c>
      <c r="Z99">
        <v>9.3550000000000004</v>
      </c>
      <c r="AA99">
        <v>116.668312</v>
      </c>
      <c r="AB99">
        <v>2.067761</v>
      </c>
      <c r="AC99">
        <v>39.493312000000003</v>
      </c>
      <c r="AD99" s="1">
        <v>241</v>
      </c>
      <c r="AE99">
        <v>0</v>
      </c>
      <c r="AF99">
        <v>19</v>
      </c>
      <c r="AG99">
        <v>68</v>
      </c>
      <c r="AH99">
        <v>12.362071</v>
      </c>
      <c r="AI99">
        <v>16.7</v>
      </c>
      <c r="AJ99">
        <v>0</v>
      </c>
      <c r="AK99">
        <v>17</v>
      </c>
      <c r="AL99">
        <v>3625</v>
      </c>
      <c r="AM99" t="s">
        <v>396</v>
      </c>
      <c r="AN99" t="s">
        <v>636</v>
      </c>
      <c r="AO99">
        <v>1327.11</v>
      </c>
      <c r="AR99" t="s">
        <v>117</v>
      </c>
      <c r="AS99" t="s">
        <v>118</v>
      </c>
      <c r="AT99" t="s">
        <v>208</v>
      </c>
      <c r="AU99" t="s">
        <v>395</v>
      </c>
      <c r="AV99" t="s">
        <v>48</v>
      </c>
      <c r="AW99">
        <v>2</v>
      </c>
      <c r="BB99">
        <v>0.74039055095151951</v>
      </c>
      <c r="BC99" t="s">
        <v>70</v>
      </c>
      <c r="BF99" t="s">
        <v>117</v>
      </c>
      <c r="BG99" t="s">
        <v>118</v>
      </c>
      <c r="BH99" t="s">
        <v>395</v>
      </c>
      <c r="BI99">
        <v>1997</v>
      </c>
      <c r="BJ99">
        <v>2</v>
      </c>
      <c r="BK99" t="s">
        <v>208</v>
      </c>
      <c r="BL99" t="s">
        <v>206</v>
      </c>
      <c r="BM99">
        <v>0.74039055095151951</v>
      </c>
      <c r="BN99" t="s">
        <v>70</v>
      </c>
      <c r="BO99" t="s">
        <v>189</v>
      </c>
      <c r="BP99">
        <v>1442.2619999999999</v>
      </c>
    </row>
    <row r="100" spans="1:68" ht="16.5" x14ac:dyDescent="0.25">
      <c r="A100" s="109" t="str">
        <f t="shared" si="52"/>
        <v>성원운수</v>
      </c>
      <c r="B100" s="110" t="str">
        <f t="shared" si="34"/>
        <v>정춘호</v>
      </c>
      <c r="C100" s="111" t="str">
        <f t="shared" si="53"/>
        <v>F</v>
      </c>
      <c r="D100" s="112">
        <f t="shared" si="54"/>
        <v>0.75724137931034496</v>
      </c>
      <c r="E100" s="113">
        <f t="shared" si="55"/>
        <v>232</v>
      </c>
      <c r="F100" s="114" t="str">
        <f t="shared" si="56"/>
        <v>535</v>
      </c>
      <c r="G100" s="115" t="str">
        <f t="shared" si="57"/>
        <v>71바6961</v>
      </c>
      <c r="H100" s="116">
        <f t="shared" si="58"/>
        <v>1</v>
      </c>
      <c r="I100" s="117">
        <f t="shared" si="35"/>
        <v>1235.818</v>
      </c>
      <c r="J100" s="118">
        <f t="shared" si="59"/>
        <v>1.9019765037996291E-2</v>
      </c>
      <c r="K100" s="118">
        <f t="shared" si="60"/>
        <v>0.33660776854319557</v>
      </c>
      <c r="L100" s="118">
        <f t="shared" si="61"/>
        <v>0.20391352124665607</v>
      </c>
      <c r="M100" s="119">
        <f t="shared" si="62"/>
        <v>9.5630000000000006</v>
      </c>
      <c r="N100" s="120">
        <f t="shared" si="63"/>
        <v>0</v>
      </c>
      <c r="O100" s="120">
        <f t="shared" si="64"/>
        <v>1.1328528958147559</v>
      </c>
      <c r="P100" s="221">
        <f t="shared" si="65"/>
        <v>21</v>
      </c>
      <c r="Q100" s="222">
        <f t="shared" si="66"/>
        <v>0</v>
      </c>
      <c r="R100" s="222">
        <f t="shared" si="67"/>
        <v>14</v>
      </c>
      <c r="T100">
        <v>519</v>
      </c>
      <c r="U100">
        <v>232</v>
      </c>
      <c r="V100" t="s">
        <v>397</v>
      </c>
      <c r="W100">
        <v>1235.818</v>
      </c>
      <c r="X100">
        <v>562.80899999999997</v>
      </c>
      <c r="Y100">
        <v>2.1960000000000002</v>
      </c>
      <c r="Z100">
        <v>9.5630000000000006</v>
      </c>
      <c r="AA100">
        <v>96.506923</v>
      </c>
      <c r="AB100">
        <v>1.835539</v>
      </c>
      <c r="AC100">
        <v>32.48498</v>
      </c>
      <c r="AD100" s="1">
        <v>252</v>
      </c>
      <c r="AE100">
        <v>0</v>
      </c>
      <c r="AF100">
        <v>14</v>
      </c>
      <c r="AG100">
        <v>59</v>
      </c>
      <c r="AH100">
        <v>12.805484999999999</v>
      </c>
      <c r="AI100">
        <v>0</v>
      </c>
      <c r="AJ100">
        <v>0</v>
      </c>
      <c r="AK100">
        <v>21</v>
      </c>
      <c r="AL100">
        <v>3833</v>
      </c>
      <c r="AM100" t="s">
        <v>398</v>
      </c>
      <c r="AN100" t="s">
        <v>637</v>
      </c>
      <c r="AO100">
        <v>1235.818</v>
      </c>
      <c r="AR100" t="s">
        <v>117</v>
      </c>
      <c r="AS100" t="s">
        <v>118</v>
      </c>
      <c r="AT100" t="s">
        <v>208</v>
      </c>
      <c r="AU100" t="s">
        <v>397</v>
      </c>
      <c r="AV100" t="s">
        <v>48</v>
      </c>
      <c r="AW100">
        <v>1</v>
      </c>
      <c r="BB100">
        <v>0.75724137931034496</v>
      </c>
      <c r="BC100" t="s">
        <v>70</v>
      </c>
      <c r="BF100" t="s">
        <v>117</v>
      </c>
      <c r="BG100" t="s">
        <v>118</v>
      </c>
      <c r="BH100" t="s">
        <v>397</v>
      </c>
      <c r="BI100">
        <v>232</v>
      </c>
      <c r="BJ100">
        <v>1</v>
      </c>
      <c r="BK100" t="s">
        <v>208</v>
      </c>
      <c r="BL100" t="s">
        <v>176</v>
      </c>
      <c r="BM100">
        <v>0.75724137931034496</v>
      </c>
      <c r="BN100" t="s">
        <v>70</v>
      </c>
      <c r="BO100" t="s">
        <v>189</v>
      </c>
      <c r="BP100">
        <v>1235.818</v>
      </c>
    </row>
    <row r="101" spans="1:68" ht="16.5" x14ac:dyDescent="0.25">
      <c r="A101" s="126" t="str">
        <f t="shared" si="52"/>
        <v>성원운수</v>
      </c>
      <c r="B101" s="127" t="str">
        <f t="shared" si="34"/>
        <v>조강구</v>
      </c>
      <c r="C101" s="128" t="str">
        <f t="shared" si="53"/>
        <v>S</v>
      </c>
      <c r="D101" s="129">
        <f t="shared" si="54"/>
        <v>1.0229993374687936</v>
      </c>
      <c r="E101" s="130">
        <f t="shared" si="55"/>
        <v>5643</v>
      </c>
      <c r="F101" s="131" t="str">
        <f t="shared" si="56"/>
        <v>536</v>
      </c>
      <c r="G101" s="132" t="str">
        <f t="shared" si="57"/>
        <v>71바5556</v>
      </c>
      <c r="H101" s="133">
        <f t="shared" si="58"/>
        <v>2</v>
      </c>
      <c r="I101" s="134">
        <f t="shared" si="35"/>
        <v>1599.7170000000001</v>
      </c>
      <c r="J101" s="135">
        <f t="shared" si="59"/>
        <v>1.4239911118143819E-3</v>
      </c>
      <c r="K101" s="135">
        <f t="shared" si="60"/>
        <v>0.34608346215694863</v>
      </c>
      <c r="L101" s="135">
        <f t="shared" si="61"/>
        <v>0.14315031971279918</v>
      </c>
      <c r="M101" s="136">
        <f t="shared" si="62"/>
        <v>6.2649999999999997</v>
      </c>
      <c r="N101" s="137">
        <f t="shared" si="63"/>
        <v>0</v>
      </c>
      <c r="O101" s="137">
        <f t="shared" si="64"/>
        <v>1.0001769062903001</v>
      </c>
      <c r="P101" s="219">
        <f t="shared" si="65"/>
        <v>1</v>
      </c>
      <c r="Q101" s="220">
        <f t="shared" si="66"/>
        <v>0</v>
      </c>
      <c r="R101" s="220">
        <f t="shared" si="67"/>
        <v>16</v>
      </c>
      <c r="T101">
        <v>519</v>
      </c>
      <c r="U101">
        <v>5643</v>
      </c>
      <c r="V101" t="s">
        <v>399</v>
      </c>
      <c r="W101">
        <v>1599.7170000000001</v>
      </c>
      <c r="X101">
        <v>560.61</v>
      </c>
      <c r="Y101">
        <v>2.8540000000000001</v>
      </c>
      <c r="Z101">
        <v>6.2649999999999997</v>
      </c>
      <c r="AA101">
        <v>128.13773800000001</v>
      </c>
      <c r="AB101">
        <v>0.18246699999999999</v>
      </c>
      <c r="AC101">
        <v>44.346352000000003</v>
      </c>
      <c r="AD101" s="1">
        <v>229</v>
      </c>
      <c r="AE101">
        <v>0</v>
      </c>
      <c r="AF101">
        <v>16</v>
      </c>
      <c r="AG101">
        <v>66</v>
      </c>
      <c r="AH101">
        <v>12.484354</v>
      </c>
      <c r="AI101">
        <v>0</v>
      </c>
      <c r="AJ101">
        <v>0</v>
      </c>
      <c r="AK101">
        <v>1</v>
      </c>
      <c r="AL101">
        <v>16</v>
      </c>
      <c r="AM101" t="s">
        <v>400</v>
      </c>
      <c r="AN101" t="s">
        <v>638</v>
      </c>
      <c r="AO101">
        <v>1484.1379999999999</v>
      </c>
      <c r="AR101" t="s">
        <v>117</v>
      </c>
      <c r="AS101" t="s">
        <v>119</v>
      </c>
      <c r="AT101" t="s">
        <v>218</v>
      </c>
      <c r="AU101" t="s">
        <v>399</v>
      </c>
      <c r="AV101" t="s">
        <v>48</v>
      </c>
      <c r="AW101">
        <v>2</v>
      </c>
      <c r="BB101">
        <v>1.0229993374687936</v>
      </c>
      <c r="BC101" t="s">
        <v>71</v>
      </c>
      <c r="BF101" t="s">
        <v>117</v>
      </c>
      <c r="BG101" t="s">
        <v>119</v>
      </c>
      <c r="BH101" t="s">
        <v>399</v>
      </c>
      <c r="BI101">
        <v>5643</v>
      </c>
      <c r="BJ101">
        <v>2</v>
      </c>
      <c r="BK101" t="s">
        <v>218</v>
      </c>
      <c r="BL101" t="s">
        <v>215</v>
      </c>
      <c r="BM101">
        <v>1.0229993374687936</v>
      </c>
      <c r="BN101" t="s">
        <v>71</v>
      </c>
      <c r="BO101" t="s">
        <v>178</v>
      </c>
      <c r="BP101">
        <v>1599.7169999999999</v>
      </c>
    </row>
    <row r="102" spans="1:68" ht="16.5" x14ac:dyDescent="0.25">
      <c r="A102" s="109" t="str">
        <f t="shared" si="52"/>
        <v>성원운수</v>
      </c>
      <c r="B102" s="110" t="str">
        <f t="shared" si="34"/>
        <v>조성만</v>
      </c>
      <c r="C102" s="111" t="str">
        <f t="shared" si="53"/>
        <v>F</v>
      </c>
      <c r="D102" s="112">
        <f t="shared" si="54"/>
        <v>0.79427904226907509</v>
      </c>
      <c r="E102" s="113">
        <f t="shared" si="55"/>
        <v>2817</v>
      </c>
      <c r="F102" s="114" t="str">
        <f t="shared" si="56"/>
        <v>537</v>
      </c>
      <c r="G102" s="115" t="str">
        <f t="shared" si="57"/>
        <v>71바6610</v>
      </c>
      <c r="H102" s="116">
        <f t="shared" si="58"/>
        <v>2</v>
      </c>
      <c r="I102" s="117">
        <f t="shared" si="35"/>
        <v>1298.942</v>
      </c>
      <c r="J102" s="118">
        <f t="shared" si="59"/>
        <v>2.4376311981721407E-2</v>
      </c>
      <c r="K102" s="118">
        <f t="shared" si="60"/>
        <v>0.34526013272495848</v>
      </c>
      <c r="L102" s="118">
        <f t="shared" si="61"/>
        <v>6.3128299800914903E-2</v>
      </c>
      <c r="M102" s="119">
        <f t="shared" si="62"/>
        <v>11.52</v>
      </c>
      <c r="N102" s="120">
        <f t="shared" si="63"/>
        <v>0</v>
      </c>
      <c r="O102" s="120">
        <f t="shared" si="64"/>
        <v>0.69287158318077324</v>
      </c>
      <c r="P102" s="221">
        <f t="shared" si="65"/>
        <v>4</v>
      </c>
      <c r="Q102" s="222">
        <f t="shared" si="66"/>
        <v>0</v>
      </c>
      <c r="R102" s="222">
        <f t="shared" si="67"/>
        <v>9</v>
      </c>
      <c r="T102">
        <v>519</v>
      </c>
      <c r="U102">
        <v>2817</v>
      </c>
      <c r="V102" t="s">
        <v>401</v>
      </c>
      <c r="W102">
        <v>1298.942</v>
      </c>
      <c r="X102">
        <v>651.71299999999997</v>
      </c>
      <c r="Y102">
        <v>1.9930000000000001</v>
      </c>
      <c r="Z102">
        <v>11.52</v>
      </c>
      <c r="AA102">
        <v>92.290253000000007</v>
      </c>
      <c r="AB102">
        <v>2.2496960000000001</v>
      </c>
      <c r="AC102">
        <v>31.864145000000001</v>
      </c>
      <c r="AD102" s="1">
        <v>82</v>
      </c>
      <c r="AE102">
        <v>0</v>
      </c>
      <c r="AF102">
        <v>9</v>
      </c>
      <c r="AG102">
        <v>64</v>
      </c>
      <c r="AH102">
        <v>14.074529999999999</v>
      </c>
      <c r="AI102">
        <v>7.8</v>
      </c>
      <c r="AJ102">
        <v>0</v>
      </c>
      <c r="AK102">
        <v>4</v>
      </c>
      <c r="AL102">
        <v>96</v>
      </c>
      <c r="AM102" t="s">
        <v>402</v>
      </c>
      <c r="AN102" t="s">
        <v>639</v>
      </c>
      <c r="AO102">
        <v>1161.723</v>
      </c>
      <c r="AR102" t="s">
        <v>117</v>
      </c>
      <c r="AS102" t="s">
        <v>120</v>
      </c>
      <c r="AT102" t="s">
        <v>237</v>
      </c>
      <c r="AU102" t="s">
        <v>401</v>
      </c>
      <c r="AV102" t="s">
        <v>239</v>
      </c>
      <c r="AW102">
        <v>2</v>
      </c>
      <c r="BB102">
        <v>0.79427904226907509</v>
      </c>
      <c r="BC102" t="s">
        <v>70</v>
      </c>
      <c r="BF102" t="s">
        <v>117</v>
      </c>
      <c r="BG102" t="s">
        <v>120</v>
      </c>
      <c r="BH102" t="s">
        <v>401</v>
      </c>
      <c r="BI102">
        <v>2817</v>
      </c>
      <c r="BJ102">
        <v>2</v>
      </c>
      <c r="BK102" t="s">
        <v>237</v>
      </c>
      <c r="BL102" t="s">
        <v>436</v>
      </c>
      <c r="BM102">
        <v>0.79427904226907509</v>
      </c>
      <c r="BN102" t="s">
        <v>70</v>
      </c>
      <c r="BO102" t="s">
        <v>189</v>
      </c>
      <c r="BP102">
        <v>1298.942</v>
      </c>
    </row>
    <row r="103" spans="1:68" ht="16.5" x14ac:dyDescent="0.25">
      <c r="A103" s="126" t="str">
        <f t="shared" si="52"/>
        <v>성원운수</v>
      </c>
      <c r="B103" s="127" t="str">
        <f t="shared" si="34"/>
        <v>조성배</v>
      </c>
      <c r="C103" s="128" t="str">
        <f t="shared" si="53"/>
        <v>F</v>
      </c>
      <c r="D103" s="129">
        <f t="shared" si="54"/>
        <v>0.77500661072958565</v>
      </c>
      <c r="E103" s="130">
        <f t="shared" si="55"/>
        <v>7119</v>
      </c>
      <c r="F103" s="131" t="str">
        <f t="shared" si="56"/>
        <v>535</v>
      </c>
      <c r="G103" s="132" t="str">
        <f t="shared" si="57"/>
        <v>71바6966</v>
      </c>
      <c r="H103" s="133">
        <f t="shared" si="58"/>
        <v>6</v>
      </c>
      <c r="I103" s="134">
        <f t="shared" si="35"/>
        <v>746.64800000000002</v>
      </c>
      <c r="J103" s="135">
        <f t="shared" si="59"/>
        <v>1.8963733846654257E-2</v>
      </c>
      <c r="K103" s="135">
        <f t="shared" si="60"/>
        <v>0.36161619528973488</v>
      </c>
      <c r="L103" s="135">
        <f t="shared" si="61"/>
        <v>3.7500937523438083E-2</v>
      </c>
      <c r="M103" s="136">
        <f t="shared" si="62"/>
        <v>11.488</v>
      </c>
      <c r="N103" s="137">
        <f t="shared" si="63"/>
        <v>0</v>
      </c>
      <c r="O103" s="137">
        <f t="shared" si="64"/>
        <v>9.5091663005860863</v>
      </c>
      <c r="P103" s="219">
        <f t="shared" si="65"/>
        <v>8</v>
      </c>
      <c r="Q103" s="220">
        <f t="shared" si="66"/>
        <v>0</v>
      </c>
      <c r="R103" s="220">
        <f t="shared" si="67"/>
        <v>71</v>
      </c>
      <c r="T103">
        <v>519</v>
      </c>
      <c r="U103">
        <v>7119</v>
      </c>
      <c r="V103" t="s">
        <v>403</v>
      </c>
      <c r="W103">
        <v>746.64800000000002</v>
      </c>
      <c r="X103">
        <v>334.64499999999998</v>
      </c>
      <c r="Y103">
        <v>2.2309999999999999</v>
      </c>
      <c r="Z103">
        <v>11.488</v>
      </c>
      <c r="AA103">
        <v>58.253875999999998</v>
      </c>
      <c r="AB103">
        <v>1.104711</v>
      </c>
      <c r="AC103">
        <v>21.065545</v>
      </c>
      <c r="AD103" s="1">
        <v>28</v>
      </c>
      <c r="AE103">
        <v>0</v>
      </c>
      <c r="AF103">
        <v>71</v>
      </c>
      <c r="AG103">
        <v>63</v>
      </c>
      <c r="AH103">
        <v>12.817138</v>
      </c>
      <c r="AI103">
        <v>8.4</v>
      </c>
      <c r="AJ103">
        <v>0</v>
      </c>
      <c r="AK103">
        <v>8</v>
      </c>
      <c r="AL103">
        <v>302</v>
      </c>
      <c r="AM103" t="s">
        <v>404</v>
      </c>
      <c r="AN103" t="s">
        <v>640</v>
      </c>
      <c r="AO103">
        <v>230.01</v>
      </c>
      <c r="AR103" t="s">
        <v>117</v>
      </c>
      <c r="AS103" t="s">
        <v>118</v>
      </c>
      <c r="AT103" t="s">
        <v>212</v>
      </c>
      <c r="AU103" t="s">
        <v>403</v>
      </c>
      <c r="AV103" t="s">
        <v>48</v>
      </c>
      <c r="AW103">
        <v>6</v>
      </c>
      <c r="BB103">
        <v>0.77500661072958565</v>
      </c>
      <c r="BC103" t="s">
        <v>70</v>
      </c>
      <c r="BF103" t="s">
        <v>117</v>
      </c>
      <c r="BG103" t="s">
        <v>118</v>
      </c>
      <c r="BH103" t="s">
        <v>403</v>
      </c>
      <c r="BI103">
        <v>7119</v>
      </c>
      <c r="BJ103">
        <v>6</v>
      </c>
      <c r="BK103" t="s">
        <v>212</v>
      </c>
      <c r="BL103" t="s">
        <v>208</v>
      </c>
      <c r="BM103">
        <v>0.77500661072958565</v>
      </c>
      <c r="BN103" t="s">
        <v>70</v>
      </c>
      <c r="BO103" t="s">
        <v>189</v>
      </c>
      <c r="BP103">
        <v>746.64800000000002</v>
      </c>
    </row>
    <row r="104" spans="1:68" ht="16.5" x14ac:dyDescent="0.25">
      <c r="A104" s="109" t="str">
        <f t="shared" si="52"/>
        <v>성원운수</v>
      </c>
      <c r="B104" s="110" t="str">
        <f t="shared" si="34"/>
        <v>조승호</v>
      </c>
      <c r="C104" s="111" t="str">
        <f t="shared" si="53"/>
        <v>F</v>
      </c>
      <c r="D104" s="112">
        <f t="shared" si="54"/>
        <v>0.78871814125987783</v>
      </c>
      <c r="E104" s="113">
        <f t="shared" si="55"/>
        <v>8667</v>
      </c>
      <c r="F104" s="114" t="str">
        <f t="shared" si="56"/>
        <v>535</v>
      </c>
      <c r="G104" s="115" t="str">
        <f t="shared" si="57"/>
        <v>71바6966</v>
      </c>
      <c r="H104" s="116">
        <f t="shared" si="58"/>
        <v>2</v>
      </c>
      <c r="I104" s="117">
        <f t="shared" si="35"/>
        <v>1701.9269999999999</v>
      </c>
      <c r="J104" s="118">
        <f t="shared" si="59"/>
        <v>8.1315166422844861E-3</v>
      </c>
      <c r="K104" s="118">
        <f t="shared" si="60"/>
        <v>0.35497245515615561</v>
      </c>
      <c r="L104" s="118">
        <f t="shared" si="61"/>
        <v>7.4621296918140442E-2</v>
      </c>
      <c r="M104" s="119">
        <f t="shared" si="62"/>
        <v>11.03</v>
      </c>
      <c r="N104" s="120">
        <f t="shared" si="63"/>
        <v>0</v>
      </c>
      <c r="O104" s="120">
        <f t="shared" si="64"/>
        <v>2.1740062881662965</v>
      </c>
      <c r="P104" s="221">
        <f t="shared" si="65"/>
        <v>10</v>
      </c>
      <c r="Q104" s="222">
        <f t="shared" si="66"/>
        <v>0</v>
      </c>
      <c r="R104" s="222">
        <f t="shared" si="67"/>
        <v>37</v>
      </c>
      <c r="T104">
        <v>519</v>
      </c>
      <c r="U104">
        <v>8667</v>
      </c>
      <c r="V104" t="s">
        <v>405</v>
      </c>
      <c r="W104">
        <v>1701.9269999999999</v>
      </c>
      <c r="X104">
        <v>744.13099999999997</v>
      </c>
      <c r="Y104">
        <v>2.2869999999999999</v>
      </c>
      <c r="Z104">
        <v>11.03</v>
      </c>
      <c r="AA104">
        <v>132.98441700000001</v>
      </c>
      <c r="AB104">
        <v>1.0813649999999999</v>
      </c>
      <c r="AC104">
        <v>47.205804999999998</v>
      </c>
      <c r="AD104" s="1">
        <v>127</v>
      </c>
      <c r="AE104">
        <v>0</v>
      </c>
      <c r="AF104">
        <v>37</v>
      </c>
      <c r="AG104">
        <v>68</v>
      </c>
      <c r="AH104">
        <v>12.797943</v>
      </c>
      <c r="AI104">
        <v>0</v>
      </c>
      <c r="AJ104">
        <v>0</v>
      </c>
      <c r="AK104">
        <v>10</v>
      </c>
      <c r="AL104">
        <v>1816</v>
      </c>
      <c r="AM104" t="s">
        <v>406</v>
      </c>
      <c r="AN104" t="s">
        <v>641</v>
      </c>
      <c r="AO104">
        <v>1589.127</v>
      </c>
      <c r="AR104" t="s">
        <v>117</v>
      </c>
      <c r="AS104" t="s">
        <v>118</v>
      </c>
      <c r="AT104" t="s">
        <v>212</v>
      </c>
      <c r="AU104" t="s">
        <v>405</v>
      </c>
      <c r="AV104" t="s">
        <v>48</v>
      </c>
      <c r="AW104">
        <v>2</v>
      </c>
      <c r="BB104">
        <v>0.78871814125987783</v>
      </c>
      <c r="BC104" t="s">
        <v>70</v>
      </c>
      <c r="BF104" t="s">
        <v>117</v>
      </c>
      <c r="BG104" t="s">
        <v>118</v>
      </c>
      <c r="BH104" t="s">
        <v>405</v>
      </c>
      <c r="BI104">
        <v>8667</v>
      </c>
      <c r="BJ104">
        <v>2</v>
      </c>
      <c r="BK104" t="s">
        <v>212</v>
      </c>
      <c r="BL104" t="s">
        <v>213</v>
      </c>
      <c r="BM104">
        <v>0.78871814125987783</v>
      </c>
      <c r="BN104" t="s">
        <v>70</v>
      </c>
      <c r="BO104" t="s">
        <v>189</v>
      </c>
      <c r="BP104">
        <v>1701.9269999999999</v>
      </c>
    </row>
    <row r="105" spans="1:68" ht="16.5" x14ac:dyDescent="0.25">
      <c r="A105" s="126" t="str">
        <f t="shared" si="52"/>
        <v>성원운수</v>
      </c>
      <c r="B105" s="127" t="str">
        <f t="shared" si="34"/>
        <v>조영기</v>
      </c>
      <c r="C105" s="128" t="str">
        <f t="shared" si="53"/>
        <v>F</v>
      </c>
      <c r="D105" s="129">
        <f t="shared" si="54"/>
        <v>0.76375840061410694</v>
      </c>
      <c r="E105" s="130">
        <f t="shared" si="55"/>
        <v>153</v>
      </c>
      <c r="F105" s="131" t="str">
        <f t="shared" si="56"/>
        <v>537</v>
      </c>
      <c r="G105" s="132" t="str">
        <f t="shared" si="57"/>
        <v>71바6613</v>
      </c>
      <c r="H105" s="133">
        <f t="shared" si="58"/>
        <v>2</v>
      </c>
      <c r="I105" s="134">
        <f t="shared" si="35"/>
        <v>1920.1869999999999</v>
      </c>
      <c r="J105" s="135">
        <f t="shared" si="59"/>
        <v>2.0604366463749055E-2</v>
      </c>
      <c r="K105" s="135">
        <f t="shared" si="60"/>
        <v>0.34855780889051508</v>
      </c>
      <c r="L105" s="135">
        <f t="shared" si="61"/>
        <v>9.2178522196015286E-2</v>
      </c>
      <c r="M105" s="136">
        <f t="shared" si="62"/>
        <v>15.061</v>
      </c>
      <c r="N105" s="137">
        <f t="shared" si="63"/>
        <v>0</v>
      </c>
      <c r="O105" s="137">
        <f t="shared" si="64"/>
        <v>1.7706608783415365</v>
      </c>
      <c r="P105" s="219">
        <f t="shared" si="65"/>
        <v>3</v>
      </c>
      <c r="Q105" s="220">
        <f t="shared" si="66"/>
        <v>0</v>
      </c>
      <c r="R105" s="220">
        <f t="shared" si="67"/>
        <v>34</v>
      </c>
      <c r="T105">
        <v>519</v>
      </c>
      <c r="U105">
        <v>153</v>
      </c>
      <c r="V105" t="s">
        <v>407</v>
      </c>
      <c r="W105">
        <v>1920.1869999999999</v>
      </c>
      <c r="X105">
        <v>1006.346</v>
      </c>
      <c r="Y105">
        <v>1.9079999999999999</v>
      </c>
      <c r="Z105">
        <v>15.061</v>
      </c>
      <c r="AA105">
        <v>135.75690399999999</v>
      </c>
      <c r="AB105">
        <v>2.7971849999999998</v>
      </c>
      <c r="AC105">
        <v>47.319128999999997</v>
      </c>
      <c r="AD105" s="1">
        <v>177</v>
      </c>
      <c r="AE105">
        <v>0</v>
      </c>
      <c r="AF105">
        <v>34</v>
      </c>
      <c r="AG105">
        <v>63</v>
      </c>
      <c r="AH105">
        <v>14.144304</v>
      </c>
      <c r="AI105">
        <v>0</v>
      </c>
      <c r="AJ105">
        <v>0</v>
      </c>
      <c r="AK105">
        <v>3</v>
      </c>
      <c r="AL105">
        <v>41</v>
      </c>
      <c r="AM105" t="s">
        <v>408</v>
      </c>
      <c r="AN105" t="s">
        <v>642</v>
      </c>
      <c r="AO105">
        <v>1796.7829999999999</v>
      </c>
      <c r="AR105" t="s">
        <v>117</v>
      </c>
      <c r="AS105" t="s">
        <v>120</v>
      </c>
      <c r="AT105" t="s">
        <v>241</v>
      </c>
      <c r="AU105" t="s">
        <v>407</v>
      </c>
      <c r="AV105" t="s">
        <v>239</v>
      </c>
      <c r="AW105">
        <v>2</v>
      </c>
      <c r="BB105">
        <v>0.76375840061410694</v>
      </c>
      <c r="BC105" t="s">
        <v>70</v>
      </c>
      <c r="BF105" t="s">
        <v>117</v>
      </c>
      <c r="BG105" t="s">
        <v>120</v>
      </c>
      <c r="BH105" t="s">
        <v>407</v>
      </c>
      <c r="BI105">
        <v>153</v>
      </c>
      <c r="BJ105">
        <v>2</v>
      </c>
      <c r="BK105" t="s">
        <v>241</v>
      </c>
      <c r="BL105" t="s">
        <v>242</v>
      </c>
      <c r="BM105">
        <v>0.76375840061410694</v>
      </c>
      <c r="BN105" t="s">
        <v>70</v>
      </c>
      <c r="BO105" t="s">
        <v>189</v>
      </c>
      <c r="BP105">
        <v>1920.1869999999999</v>
      </c>
    </row>
    <row r="106" spans="1:68" ht="16.5" x14ac:dyDescent="0.25">
      <c r="A106" s="109" t="str">
        <f t="shared" ref="A106:A108" si="68">BF106</f>
        <v>성원운수</v>
      </c>
      <c r="B106" s="110" t="str">
        <f t="shared" si="34"/>
        <v>조우제</v>
      </c>
      <c r="C106" s="111" t="str">
        <f t="shared" ref="C106:C108" si="69">BN106</f>
        <v>D</v>
      </c>
      <c r="D106" s="112">
        <f t="shared" ref="D106:D108" si="70">BM106</f>
        <v>0.80906849521751256</v>
      </c>
      <c r="E106" s="113">
        <f t="shared" ref="E106:E108" si="71">U106</f>
        <v>8654</v>
      </c>
      <c r="F106" s="114" t="str">
        <f t="shared" ref="F106:F108" si="72">BG106</f>
        <v>순환54</v>
      </c>
      <c r="G106" s="115" t="str">
        <f t="shared" ref="G106:G108" si="73">BK106</f>
        <v>72바1927</v>
      </c>
      <c r="H106" s="116">
        <f t="shared" ref="H106:H108" si="74">BJ106</f>
        <v>2</v>
      </c>
      <c r="I106" s="117">
        <f t="shared" ref="I106:I108" si="75">W106</f>
        <v>1852.5250000000001</v>
      </c>
      <c r="J106" s="118">
        <f t="shared" ref="J106:J108" si="76">AB106/AA106</f>
        <v>4.6232906043402217E-2</v>
      </c>
      <c r="K106" s="118">
        <f t="shared" ref="K106:K108" si="77">AC106/AA106</f>
        <v>0.26881142262559121</v>
      </c>
      <c r="L106" s="118">
        <f t="shared" ref="L106:L108" si="78">AD106/I106</f>
        <v>0.17867505161873659</v>
      </c>
      <c r="M106" s="119">
        <f t="shared" ref="M106:M108" si="79">Z106</f>
        <v>7.2809999999999997</v>
      </c>
      <c r="N106" s="120">
        <f t="shared" ref="N106:N108" si="80">AE106*100/W106</f>
        <v>0</v>
      </c>
      <c r="O106" s="120">
        <f t="shared" ref="O106:O108" si="81">AF106*100/W106</f>
        <v>10.688114870244666</v>
      </c>
      <c r="P106" s="221">
        <f t="shared" ref="P106:P108" si="82">AK106</f>
        <v>12</v>
      </c>
      <c r="Q106" s="222">
        <f t="shared" ref="Q106:Q108" si="83">AE106</f>
        <v>0</v>
      </c>
      <c r="R106" s="222">
        <f t="shared" ref="R106:R108" si="84">AF106</f>
        <v>198</v>
      </c>
      <c r="T106">
        <v>519</v>
      </c>
      <c r="U106">
        <v>8654</v>
      </c>
      <c r="V106" t="s">
        <v>409</v>
      </c>
      <c r="W106">
        <v>1852.5250000000001</v>
      </c>
      <c r="X106">
        <v>717.66200000000003</v>
      </c>
      <c r="Y106">
        <v>2.581</v>
      </c>
      <c r="Z106">
        <v>7.2809999999999997</v>
      </c>
      <c r="AA106">
        <v>101.404917</v>
      </c>
      <c r="AB106">
        <v>4.6882440000000001</v>
      </c>
      <c r="AC106">
        <v>27.258800000000001</v>
      </c>
      <c r="AD106" s="1">
        <v>331</v>
      </c>
      <c r="AE106">
        <v>0</v>
      </c>
      <c r="AF106">
        <v>198</v>
      </c>
      <c r="AG106">
        <v>80</v>
      </c>
      <c r="AH106">
        <v>18.268591000000001</v>
      </c>
      <c r="AI106">
        <v>293</v>
      </c>
      <c r="AJ106">
        <v>0</v>
      </c>
      <c r="AK106">
        <v>12</v>
      </c>
      <c r="AL106">
        <v>3204</v>
      </c>
      <c r="AM106" t="s">
        <v>410</v>
      </c>
      <c r="AN106" t="s">
        <v>643</v>
      </c>
      <c r="AO106">
        <v>1765.671</v>
      </c>
      <c r="AR106" t="s">
        <v>117</v>
      </c>
      <c r="AS106" t="s">
        <v>123</v>
      </c>
      <c r="AT106" t="s">
        <v>254</v>
      </c>
      <c r="AU106" t="s">
        <v>409</v>
      </c>
      <c r="AV106" t="s">
        <v>196</v>
      </c>
      <c r="AW106">
        <v>2</v>
      </c>
      <c r="BB106">
        <v>0.80906849521751256</v>
      </c>
      <c r="BC106" t="s">
        <v>67</v>
      </c>
      <c r="BF106" t="s">
        <v>117</v>
      </c>
      <c r="BG106" t="s">
        <v>123</v>
      </c>
      <c r="BH106" t="s">
        <v>409</v>
      </c>
      <c r="BI106">
        <v>8654</v>
      </c>
      <c r="BJ106">
        <v>2</v>
      </c>
      <c r="BK106" t="s">
        <v>254</v>
      </c>
      <c r="BL106" t="s">
        <v>206</v>
      </c>
      <c r="BM106">
        <v>0.80906849521751256</v>
      </c>
      <c r="BN106" t="s">
        <v>67</v>
      </c>
      <c r="BO106" t="s">
        <v>180</v>
      </c>
      <c r="BP106">
        <v>1852.5250000000001</v>
      </c>
    </row>
    <row r="107" spans="1:68" ht="16.5" x14ac:dyDescent="0.25">
      <c r="A107" s="126" t="str">
        <f t="shared" si="68"/>
        <v>성원운수</v>
      </c>
      <c r="B107" s="127" t="str">
        <f t="shared" si="34"/>
        <v>차양근</v>
      </c>
      <c r="C107" s="128" t="str">
        <f t="shared" si="69"/>
        <v>C</v>
      </c>
      <c r="D107" s="129">
        <f t="shared" si="70"/>
        <v>0.88460029865316336</v>
      </c>
      <c r="E107" s="130">
        <f t="shared" si="71"/>
        <v>2232</v>
      </c>
      <c r="F107" s="131" t="str">
        <f t="shared" si="72"/>
        <v>538</v>
      </c>
      <c r="G107" s="132" t="str">
        <f t="shared" si="73"/>
        <v>71바6305</v>
      </c>
      <c r="H107" s="133">
        <f t="shared" si="74"/>
        <v>4</v>
      </c>
      <c r="I107" s="134">
        <f t="shared" si="75"/>
        <v>1390.663</v>
      </c>
      <c r="J107" s="135">
        <f t="shared" si="76"/>
        <v>2.21254070152021E-2</v>
      </c>
      <c r="K107" s="135">
        <f t="shared" si="77"/>
        <v>0.39178662768222167</v>
      </c>
      <c r="L107" s="135">
        <f t="shared" si="78"/>
        <v>9.6356917527826658E-2</v>
      </c>
      <c r="M107" s="136">
        <f t="shared" si="79"/>
        <v>12.542</v>
      </c>
      <c r="N107" s="137">
        <f t="shared" si="80"/>
        <v>15.100710955853431</v>
      </c>
      <c r="O107" s="137">
        <f t="shared" si="81"/>
        <v>15.244527250671082</v>
      </c>
      <c r="P107" s="219">
        <f t="shared" si="82"/>
        <v>36</v>
      </c>
      <c r="Q107" s="220">
        <f t="shared" si="83"/>
        <v>210</v>
      </c>
      <c r="R107" s="220">
        <f t="shared" si="84"/>
        <v>212</v>
      </c>
      <c r="T107">
        <v>519</v>
      </c>
      <c r="U107">
        <v>2232</v>
      </c>
      <c r="V107" t="s">
        <v>411</v>
      </c>
      <c r="W107">
        <v>1390.663</v>
      </c>
      <c r="X107">
        <v>632.98699999999997</v>
      </c>
      <c r="Y107">
        <v>2.1970000000000001</v>
      </c>
      <c r="Z107">
        <v>12.542</v>
      </c>
      <c r="AA107">
        <v>116.116056</v>
      </c>
      <c r="AB107">
        <v>2.569115</v>
      </c>
      <c r="AC107">
        <v>45.492718000000004</v>
      </c>
      <c r="AD107" s="1">
        <v>134</v>
      </c>
      <c r="AE107">
        <v>210</v>
      </c>
      <c r="AF107">
        <v>212</v>
      </c>
      <c r="AG107">
        <v>96</v>
      </c>
      <c r="AH107">
        <v>11.976490999999999</v>
      </c>
      <c r="AI107">
        <v>33.700000000000003</v>
      </c>
      <c r="AJ107">
        <v>0</v>
      </c>
      <c r="AK107">
        <v>36</v>
      </c>
      <c r="AL107">
        <v>6793</v>
      </c>
      <c r="AM107" t="s">
        <v>412</v>
      </c>
      <c r="AN107" t="s">
        <v>644</v>
      </c>
      <c r="AO107">
        <v>874.37</v>
      </c>
      <c r="AR107" t="s">
        <v>117</v>
      </c>
      <c r="AS107" t="s">
        <v>121</v>
      </c>
      <c r="AT107" t="s">
        <v>247</v>
      </c>
      <c r="AU107" t="s">
        <v>411</v>
      </c>
      <c r="AV107" t="s">
        <v>48</v>
      </c>
      <c r="AW107">
        <v>4</v>
      </c>
      <c r="BB107">
        <v>0.88460029865316336</v>
      </c>
      <c r="BC107" t="s">
        <v>69</v>
      </c>
      <c r="BF107" t="s">
        <v>117</v>
      </c>
      <c r="BG107" t="s">
        <v>121</v>
      </c>
      <c r="BH107" t="s">
        <v>411</v>
      </c>
      <c r="BI107">
        <v>2232</v>
      </c>
      <c r="BJ107">
        <v>4</v>
      </c>
      <c r="BK107" t="s">
        <v>247</v>
      </c>
      <c r="BL107" t="s">
        <v>249</v>
      </c>
      <c r="BM107">
        <v>0.88460029865316336</v>
      </c>
      <c r="BN107" t="s">
        <v>69</v>
      </c>
      <c r="BO107" t="s">
        <v>179</v>
      </c>
      <c r="BP107">
        <v>1346.0429999999999</v>
      </c>
    </row>
    <row r="108" spans="1:68" ht="16.5" x14ac:dyDescent="0.25">
      <c r="A108" s="109" t="str">
        <f t="shared" si="68"/>
        <v>성원운수</v>
      </c>
      <c r="B108" s="110" t="str">
        <f t="shared" si="34"/>
        <v>최광진</v>
      </c>
      <c r="C108" s="111" t="str">
        <f t="shared" si="69"/>
        <v>D</v>
      </c>
      <c r="D108" s="112">
        <f t="shared" si="70"/>
        <v>0.81515699051919233</v>
      </c>
      <c r="E108" s="113">
        <f t="shared" si="71"/>
        <v>1495</v>
      </c>
      <c r="F108" s="114" t="str">
        <f t="shared" si="72"/>
        <v>536</v>
      </c>
      <c r="G108" s="115" t="str">
        <f t="shared" si="73"/>
        <v>71바5552</v>
      </c>
      <c r="H108" s="116">
        <f t="shared" si="74"/>
        <v>2</v>
      </c>
      <c r="I108" s="117">
        <f t="shared" si="75"/>
        <v>1828.193</v>
      </c>
      <c r="J108" s="118">
        <f t="shared" si="76"/>
        <v>9.2992431569927266E-3</v>
      </c>
      <c r="K108" s="118">
        <f t="shared" si="77"/>
        <v>0.38162331810870065</v>
      </c>
      <c r="L108" s="118">
        <f t="shared" si="78"/>
        <v>0.1728482714899357</v>
      </c>
      <c r="M108" s="119">
        <f t="shared" si="79"/>
        <v>10.462999999999999</v>
      </c>
      <c r="N108" s="120">
        <f t="shared" si="80"/>
        <v>0</v>
      </c>
      <c r="O108" s="120">
        <f t="shared" si="81"/>
        <v>3.8289174064226259</v>
      </c>
      <c r="P108" s="221">
        <f t="shared" si="82"/>
        <v>17</v>
      </c>
      <c r="Q108" s="222">
        <f t="shared" si="83"/>
        <v>0</v>
      </c>
      <c r="R108" s="222">
        <f t="shared" si="84"/>
        <v>70</v>
      </c>
      <c r="T108">
        <v>519</v>
      </c>
      <c r="U108">
        <v>1495</v>
      </c>
      <c r="V108" t="s">
        <v>454</v>
      </c>
      <c r="W108">
        <v>1828.193</v>
      </c>
      <c r="X108">
        <v>802.36199999999997</v>
      </c>
      <c r="Y108">
        <v>2.2789999999999999</v>
      </c>
      <c r="Z108">
        <v>10.462999999999999</v>
      </c>
      <c r="AA108">
        <v>145.466892</v>
      </c>
      <c r="AB108">
        <v>1.352732</v>
      </c>
      <c r="AC108">
        <v>55.513558000000003</v>
      </c>
      <c r="AD108" s="1">
        <v>316</v>
      </c>
      <c r="AE108">
        <v>0</v>
      </c>
      <c r="AF108">
        <v>70</v>
      </c>
      <c r="AG108">
        <v>74</v>
      </c>
      <c r="AH108">
        <v>12.56776</v>
      </c>
      <c r="AI108">
        <v>20</v>
      </c>
      <c r="AJ108">
        <v>0</v>
      </c>
      <c r="AK108">
        <v>17</v>
      </c>
      <c r="AL108">
        <v>1286</v>
      </c>
      <c r="AM108" t="s">
        <v>455</v>
      </c>
      <c r="AN108" t="s">
        <v>645</v>
      </c>
      <c r="AO108">
        <v>1735.5619999999999</v>
      </c>
      <c r="AR108" t="s">
        <v>117</v>
      </c>
      <c r="AS108" t="s">
        <v>119</v>
      </c>
      <c r="AT108" t="s">
        <v>432</v>
      </c>
      <c r="AU108" t="s">
        <v>454</v>
      </c>
      <c r="AV108" t="s">
        <v>48</v>
      </c>
      <c r="AW108">
        <v>2</v>
      </c>
      <c r="BB108">
        <v>0.81515699051919233</v>
      </c>
      <c r="BC108" t="s">
        <v>67</v>
      </c>
      <c r="BF108" t="s">
        <v>117</v>
      </c>
      <c r="BG108" t="s">
        <v>119</v>
      </c>
      <c r="BH108" t="s">
        <v>454</v>
      </c>
      <c r="BI108">
        <v>1495</v>
      </c>
      <c r="BJ108">
        <v>2</v>
      </c>
      <c r="BK108" t="s">
        <v>432</v>
      </c>
      <c r="BL108" t="s">
        <v>219</v>
      </c>
      <c r="BM108">
        <v>0.81515699051919233</v>
      </c>
      <c r="BN108" t="s">
        <v>67</v>
      </c>
      <c r="BO108" t="s">
        <v>180</v>
      </c>
      <c r="BP108">
        <v>1828.193</v>
      </c>
    </row>
    <row r="109" spans="1:68" ht="16.5" x14ac:dyDescent="0.25">
      <c r="A109" s="126" t="str">
        <f t="shared" ref="A109:A116" si="85">BF109</f>
        <v>성원운수</v>
      </c>
      <c r="B109" s="127" t="str">
        <f t="shared" si="34"/>
        <v>최한국</v>
      </c>
      <c r="C109" s="128" t="str">
        <f t="shared" ref="C109:C116" si="86">BN109</f>
        <v>C</v>
      </c>
      <c r="D109" s="129">
        <f t="shared" ref="D109:D116" si="87">BM109</f>
        <v>0.85079999999999989</v>
      </c>
      <c r="E109" s="130">
        <f t="shared" ref="E109:E116" si="88">U109</f>
        <v>5936</v>
      </c>
      <c r="F109" s="131" t="str">
        <f t="shared" ref="F109:F116" si="89">BG109</f>
        <v>538</v>
      </c>
      <c r="G109" s="132" t="str">
        <f t="shared" ref="G109:G116" si="90">BK109</f>
        <v>71바6307</v>
      </c>
      <c r="H109" s="133">
        <f t="shared" ref="H109:H116" si="91">BJ109</f>
        <v>1</v>
      </c>
      <c r="I109" s="134">
        <f t="shared" ref="I109:I116" si="92">W109</f>
        <v>1141.96</v>
      </c>
      <c r="J109" s="135">
        <f t="shared" ref="J109:J116" si="93">AB109/AA109</f>
        <v>4.9668069829581503E-2</v>
      </c>
      <c r="K109" s="135">
        <f t="shared" ref="K109:K116" si="94">AC109/AA109</f>
        <v>0.39614748446702358</v>
      </c>
      <c r="L109" s="135">
        <f t="shared" ref="L109:L116" si="95">AD109/I109</f>
        <v>0.28547409716627553</v>
      </c>
      <c r="M109" s="136">
        <f t="shared" ref="M109:M116" si="96">Z109</f>
        <v>13.667</v>
      </c>
      <c r="N109" s="137">
        <f t="shared" ref="N109:N116" si="97">AE109*100/W109</f>
        <v>8.7568741462047711E-2</v>
      </c>
      <c r="O109" s="137">
        <f t="shared" ref="O109:O116" si="98">AF109*100/W109</f>
        <v>8.6693054047427225</v>
      </c>
      <c r="P109" s="219">
        <f t="shared" ref="P109:P116" si="99">AK109</f>
        <v>44</v>
      </c>
      <c r="Q109" s="220">
        <f t="shared" ref="Q109:Q116" si="100">AE109</f>
        <v>1</v>
      </c>
      <c r="R109" s="220">
        <f t="shared" ref="R109:R116" si="101">AF109</f>
        <v>99</v>
      </c>
      <c r="T109">
        <v>519</v>
      </c>
      <c r="U109">
        <v>5936</v>
      </c>
      <c r="V109" t="s">
        <v>413</v>
      </c>
      <c r="W109">
        <v>1141.96</v>
      </c>
      <c r="X109">
        <v>536.95500000000004</v>
      </c>
      <c r="Y109">
        <v>2.1269999999999998</v>
      </c>
      <c r="Z109">
        <v>13.667</v>
      </c>
      <c r="AA109">
        <v>92.832176000000004</v>
      </c>
      <c r="AB109">
        <v>4.6107950000000004</v>
      </c>
      <c r="AC109">
        <v>36.775233</v>
      </c>
      <c r="AD109" s="1">
        <v>326</v>
      </c>
      <c r="AE109">
        <v>1</v>
      </c>
      <c r="AF109">
        <v>99</v>
      </c>
      <c r="AG109">
        <v>71</v>
      </c>
      <c r="AH109">
        <v>12.301337999999999</v>
      </c>
      <c r="AI109">
        <v>95.1</v>
      </c>
      <c r="AJ109">
        <v>0</v>
      </c>
      <c r="AK109">
        <v>44</v>
      </c>
      <c r="AL109">
        <v>4400</v>
      </c>
      <c r="AM109" t="s">
        <v>414</v>
      </c>
      <c r="AN109" t="s">
        <v>646</v>
      </c>
      <c r="AO109">
        <v>1141.96</v>
      </c>
      <c r="AR109" t="s">
        <v>117</v>
      </c>
      <c r="AS109" t="s">
        <v>121</v>
      </c>
      <c r="AT109" t="s">
        <v>248</v>
      </c>
      <c r="AU109" t="s">
        <v>413</v>
      </c>
      <c r="AV109" t="s">
        <v>48</v>
      </c>
      <c r="AW109">
        <v>1</v>
      </c>
      <c r="BB109">
        <v>0.85079999999999989</v>
      </c>
      <c r="BC109" t="s">
        <v>69</v>
      </c>
      <c r="BF109" t="s">
        <v>117</v>
      </c>
      <c r="BG109" t="s">
        <v>121</v>
      </c>
      <c r="BH109" t="s">
        <v>413</v>
      </c>
      <c r="BI109">
        <v>5936</v>
      </c>
      <c r="BJ109">
        <v>1</v>
      </c>
      <c r="BK109" t="s">
        <v>248</v>
      </c>
      <c r="BL109" t="s">
        <v>176</v>
      </c>
      <c r="BM109">
        <v>0.85079999999999989</v>
      </c>
      <c r="BN109" t="s">
        <v>69</v>
      </c>
      <c r="BO109" t="s">
        <v>179</v>
      </c>
      <c r="BP109">
        <v>1141.96</v>
      </c>
    </row>
    <row r="110" spans="1:68" ht="16.5" x14ac:dyDescent="0.25">
      <c r="A110" s="109" t="str">
        <f t="shared" si="85"/>
        <v>성원운수</v>
      </c>
      <c r="B110" s="110" t="str">
        <f t="shared" si="34"/>
        <v>최현호</v>
      </c>
      <c r="C110" s="111" t="str">
        <f t="shared" si="86"/>
        <v>F</v>
      </c>
      <c r="D110" s="112">
        <f t="shared" si="87"/>
        <v>0.75419354838709673</v>
      </c>
      <c r="E110" s="113">
        <f t="shared" si="88"/>
        <v>9077</v>
      </c>
      <c r="F110" s="114" t="str">
        <f t="shared" si="89"/>
        <v>535</v>
      </c>
      <c r="G110" s="115" t="str">
        <f t="shared" si="90"/>
        <v>71바6959</v>
      </c>
      <c r="H110" s="116">
        <f t="shared" si="91"/>
        <v>1</v>
      </c>
      <c r="I110" s="117">
        <f t="shared" si="92"/>
        <v>882.721</v>
      </c>
      <c r="J110" s="118">
        <f t="shared" si="93"/>
        <v>1.8330611086182544E-2</v>
      </c>
      <c r="K110" s="118">
        <f t="shared" si="94"/>
        <v>0.36802389581196882</v>
      </c>
      <c r="L110" s="118">
        <f t="shared" si="95"/>
        <v>0.16199909144565497</v>
      </c>
      <c r="M110" s="119">
        <f t="shared" si="96"/>
        <v>10.512</v>
      </c>
      <c r="N110" s="120">
        <f t="shared" si="97"/>
        <v>0</v>
      </c>
      <c r="O110" s="120">
        <f t="shared" si="98"/>
        <v>0.79300254553817118</v>
      </c>
      <c r="P110" s="221">
        <f t="shared" si="99"/>
        <v>6</v>
      </c>
      <c r="Q110" s="222">
        <f t="shared" si="100"/>
        <v>0</v>
      </c>
      <c r="R110" s="222">
        <f t="shared" si="101"/>
        <v>7</v>
      </c>
      <c r="T110">
        <v>519</v>
      </c>
      <c r="U110">
        <v>9077</v>
      </c>
      <c r="V110" t="s">
        <v>415</v>
      </c>
      <c r="W110">
        <v>882.721</v>
      </c>
      <c r="X110">
        <v>377.57100000000003</v>
      </c>
      <c r="Y110">
        <v>2.3380000000000001</v>
      </c>
      <c r="Z110">
        <v>10.512</v>
      </c>
      <c r="AA110">
        <v>67.463871999999995</v>
      </c>
      <c r="AB110">
        <v>1.2366539999999999</v>
      </c>
      <c r="AC110">
        <v>24.828316999999998</v>
      </c>
      <c r="AD110" s="1">
        <v>143</v>
      </c>
      <c r="AE110">
        <v>0</v>
      </c>
      <c r="AF110">
        <v>7</v>
      </c>
      <c r="AG110">
        <v>63</v>
      </c>
      <c r="AH110">
        <v>13.084351</v>
      </c>
      <c r="AI110">
        <v>0</v>
      </c>
      <c r="AJ110">
        <v>0</v>
      </c>
      <c r="AK110">
        <v>6</v>
      </c>
      <c r="AL110">
        <v>498</v>
      </c>
      <c r="AM110" t="s">
        <v>416</v>
      </c>
      <c r="AN110" t="s">
        <v>647</v>
      </c>
      <c r="AO110">
        <v>882.721</v>
      </c>
      <c r="AR110" t="s">
        <v>117</v>
      </c>
      <c r="AS110" t="s">
        <v>118</v>
      </c>
      <c r="AT110" t="s">
        <v>206</v>
      </c>
      <c r="AU110" t="s">
        <v>415</v>
      </c>
      <c r="AV110" t="s">
        <v>48</v>
      </c>
      <c r="AW110">
        <v>1</v>
      </c>
      <c r="BB110">
        <v>0.75419354838709673</v>
      </c>
      <c r="BC110" t="s">
        <v>70</v>
      </c>
      <c r="BF110" t="s">
        <v>117</v>
      </c>
      <c r="BG110" t="s">
        <v>118</v>
      </c>
      <c r="BH110" t="s">
        <v>415</v>
      </c>
      <c r="BI110">
        <v>9077</v>
      </c>
      <c r="BJ110">
        <v>1</v>
      </c>
      <c r="BK110" t="s">
        <v>206</v>
      </c>
      <c r="BL110" t="s">
        <v>176</v>
      </c>
      <c r="BM110">
        <v>0.75419354838709673</v>
      </c>
      <c r="BN110" t="s">
        <v>70</v>
      </c>
      <c r="BO110" t="s">
        <v>189</v>
      </c>
      <c r="BP110">
        <v>882.721</v>
      </c>
    </row>
    <row r="111" spans="1:68" ht="16.5" x14ac:dyDescent="0.25">
      <c r="A111" s="126" t="str">
        <f t="shared" si="85"/>
        <v>성원운수</v>
      </c>
      <c r="B111" s="127" t="str">
        <f t="shared" si="34"/>
        <v>하동호</v>
      </c>
      <c r="C111" s="128" t="str">
        <f t="shared" si="86"/>
        <v>C</v>
      </c>
      <c r="D111" s="129">
        <f t="shared" si="87"/>
        <v>0.86931034482758618</v>
      </c>
      <c r="E111" s="130">
        <f t="shared" si="88"/>
        <v>355</v>
      </c>
      <c r="F111" s="131" t="str">
        <f t="shared" si="89"/>
        <v>535</v>
      </c>
      <c r="G111" s="132" t="str">
        <f t="shared" si="90"/>
        <v>71바6963</v>
      </c>
      <c r="H111" s="133">
        <f t="shared" si="91"/>
        <v>1</v>
      </c>
      <c r="I111" s="134">
        <f t="shared" si="92"/>
        <v>1698.403</v>
      </c>
      <c r="J111" s="135">
        <f t="shared" si="93"/>
        <v>1.1304226500326208E-2</v>
      </c>
      <c r="K111" s="135">
        <f t="shared" si="94"/>
        <v>0.34847006105568279</v>
      </c>
      <c r="L111" s="135">
        <f t="shared" si="95"/>
        <v>0.14425316017458753</v>
      </c>
      <c r="M111" s="136">
        <f t="shared" si="96"/>
        <v>8.1769999999999996</v>
      </c>
      <c r="N111" s="137">
        <f t="shared" si="97"/>
        <v>0</v>
      </c>
      <c r="O111" s="137">
        <f t="shared" si="98"/>
        <v>6.3589148158593689</v>
      </c>
      <c r="P111" s="219">
        <f t="shared" si="99"/>
        <v>21</v>
      </c>
      <c r="Q111" s="220">
        <f t="shared" si="100"/>
        <v>0</v>
      </c>
      <c r="R111" s="220">
        <f t="shared" si="101"/>
        <v>108</v>
      </c>
      <c r="T111">
        <v>519</v>
      </c>
      <c r="U111">
        <v>355</v>
      </c>
      <c r="V111" t="s">
        <v>417</v>
      </c>
      <c r="W111">
        <v>1698.403</v>
      </c>
      <c r="X111">
        <v>673.76099999999997</v>
      </c>
      <c r="Y111">
        <v>2.5209999999999999</v>
      </c>
      <c r="Z111">
        <v>8.1769999999999996</v>
      </c>
      <c r="AA111">
        <v>131.04496800000001</v>
      </c>
      <c r="AB111">
        <v>1.4813620000000001</v>
      </c>
      <c r="AC111">
        <v>45.665247999999998</v>
      </c>
      <c r="AD111" s="1">
        <v>245</v>
      </c>
      <c r="AE111">
        <v>0</v>
      </c>
      <c r="AF111">
        <v>108</v>
      </c>
      <c r="AG111">
        <v>54</v>
      </c>
      <c r="AH111">
        <v>12.960459</v>
      </c>
      <c r="AI111">
        <v>0</v>
      </c>
      <c r="AJ111">
        <v>0</v>
      </c>
      <c r="AK111">
        <v>21</v>
      </c>
      <c r="AL111">
        <v>2002</v>
      </c>
      <c r="AM111" t="s">
        <v>418</v>
      </c>
      <c r="AN111" t="s">
        <v>648</v>
      </c>
      <c r="AO111">
        <v>1698.403</v>
      </c>
      <c r="AR111" t="s">
        <v>117</v>
      </c>
      <c r="AS111" t="s">
        <v>118</v>
      </c>
      <c r="AT111" t="s">
        <v>210</v>
      </c>
      <c r="AU111" t="s">
        <v>417</v>
      </c>
      <c r="AV111" t="s">
        <v>48</v>
      </c>
      <c r="AW111">
        <v>1</v>
      </c>
      <c r="BB111">
        <v>0.86931034482758618</v>
      </c>
      <c r="BC111" t="s">
        <v>69</v>
      </c>
      <c r="BF111" t="s">
        <v>117</v>
      </c>
      <c r="BG111" t="s">
        <v>118</v>
      </c>
      <c r="BH111" t="s">
        <v>417</v>
      </c>
      <c r="BI111">
        <v>355</v>
      </c>
      <c r="BJ111">
        <v>1</v>
      </c>
      <c r="BK111" t="s">
        <v>210</v>
      </c>
      <c r="BL111" t="s">
        <v>176</v>
      </c>
      <c r="BM111">
        <v>0.86931034482758618</v>
      </c>
      <c r="BN111" t="s">
        <v>69</v>
      </c>
      <c r="BO111" t="s">
        <v>179</v>
      </c>
      <c r="BP111">
        <v>1698.403</v>
      </c>
    </row>
    <row r="112" spans="1:68" ht="16.5" x14ac:dyDescent="0.25">
      <c r="A112" s="109" t="str">
        <f t="shared" si="85"/>
        <v>성원운수</v>
      </c>
      <c r="B112" s="110" t="str">
        <f t="shared" si="34"/>
        <v>하순기</v>
      </c>
      <c r="C112" s="111" t="str">
        <f t="shared" si="86"/>
        <v>F</v>
      </c>
      <c r="D112" s="112">
        <f t="shared" si="87"/>
        <v>0.76318693649474112</v>
      </c>
      <c r="E112" s="113">
        <f t="shared" si="88"/>
        <v>6041</v>
      </c>
      <c r="F112" s="114" t="str">
        <f t="shared" si="89"/>
        <v>536</v>
      </c>
      <c r="G112" s="115" t="str">
        <f t="shared" si="90"/>
        <v>71바5557</v>
      </c>
      <c r="H112" s="116">
        <f t="shared" si="91"/>
        <v>3</v>
      </c>
      <c r="I112" s="117">
        <f t="shared" si="92"/>
        <v>1491.62</v>
      </c>
      <c r="J112" s="118">
        <f t="shared" si="93"/>
        <v>7.2943357812178967E-3</v>
      </c>
      <c r="K112" s="118">
        <f t="shared" si="94"/>
        <v>0.38255055832628743</v>
      </c>
      <c r="L112" s="118">
        <f t="shared" si="95"/>
        <v>0.16156930049208246</v>
      </c>
      <c r="M112" s="119">
        <f t="shared" si="96"/>
        <v>9.1020000000000003</v>
      </c>
      <c r="N112" s="120">
        <f t="shared" si="97"/>
        <v>0</v>
      </c>
      <c r="O112" s="120">
        <f t="shared" si="98"/>
        <v>7.3074911840817371</v>
      </c>
      <c r="P112" s="221">
        <f t="shared" si="99"/>
        <v>12</v>
      </c>
      <c r="Q112" s="222">
        <f t="shared" si="100"/>
        <v>0</v>
      </c>
      <c r="R112" s="222">
        <f t="shared" si="101"/>
        <v>109</v>
      </c>
      <c r="T112">
        <v>519</v>
      </c>
      <c r="U112">
        <v>6041</v>
      </c>
      <c r="V112" t="s">
        <v>419</v>
      </c>
      <c r="W112">
        <v>1491.62</v>
      </c>
      <c r="X112">
        <v>721.20100000000002</v>
      </c>
      <c r="Y112">
        <v>2.0680000000000001</v>
      </c>
      <c r="Z112">
        <v>9.1020000000000003</v>
      </c>
      <c r="AA112">
        <v>116.44857399999999</v>
      </c>
      <c r="AB112">
        <v>0.84941500000000003</v>
      </c>
      <c r="AC112">
        <v>44.547466999999997</v>
      </c>
      <c r="AD112" s="1">
        <v>241</v>
      </c>
      <c r="AE112">
        <v>0</v>
      </c>
      <c r="AF112">
        <v>109</v>
      </c>
      <c r="AG112">
        <v>65</v>
      </c>
      <c r="AH112">
        <v>12.809259000000001</v>
      </c>
      <c r="AI112">
        <v>25.1</v>
      </c>
      <c r="AJ112">
        <v>0</v>
      </c>
      <c r="AK112">
        <v>12</v>
      </c>
      <c r="AL112">
        <v>993</v>
      </c>
      <c r="AM112" t="s">
        <v>420</v>
      </c>
      <c r="AN112" t="s">
        <v>649</v>
      </c>
      <c r="AO112">
        <v>1313.6759999999999</v>
      </c>
      <c r="AR112" t="s">
        <v>117</v>
      </c>
      <c r="AS112" t="s">
        <v>119</v>
      </c>
      <c r="AT112" t="s">
        <v>219</v>
      </c>
      <c r="AU112" t="s">
        <v>419</v>
      </c>
      <c r="AV112" t="s">
        <v>196</v>
      </c>
      <c r="AW112">
        <v>3</v>
      </c>
      <c r="BB112">
        <v>0.76318693649474112</v>
      </c>
      <c r="BC112" t="s">
        <v>70</v>
      </c>
      <c r="BF112" t="s">
        <v>117</v>
      </c>
      <c r="BG112" t="s">
        <v>119</v>
      </c>
      <c r="BH112" t="s">
        <v>419</v>
      </c>
      <c r="BI112">
        <v>6041</v>
      </c>
      <c r="BJ112">
        <v>3</v>
      </c>
      <c r="BK112" t="s">
        <v>219</v>
      </c>
      <c r="BL112" t="s">
        <v>218</v>
      </c>
      <c r="BM112">
        <v>0.76318693649474112</v>
      </c>
      <c r="BN112" t="s">
        <v>70</v>
      </c>
      <c r="BO112" t="s">
        <v>189</v>
      </c>
      <c r="BP112">
        <v>1491.62</v>
      </c>
    </row>
    <row r="113" spans="1:68" ht="16.5" x14ac:dyDescent="0.25">
      <c r="A113" s="126" t="str">
        <f t="shared" si="85"/>
        <v>성원운수</v>
      </c>
      <c r="B113" s="127" t="str">
        <f t="shared" si="34"/>
        <v>한용안</v>
      </c>
      <c r="C113" s="128" t="str">
        <f t="shared" si="86"/>
        <v>F</v>
      </c>
      <c r="D113" s="129">
        <f t="shared" si="87"/>
        <v>0.76271207418689257</v>
      </c>
      <c r="E113" s="130">
        <f t="shared" si="88"/>
        <v>3400</v>
      </c>
      <c r="F113" s="131" t="str">
        <f t="shared" si="89"/>
        <v>535</v>
      </c>
      <c r="G113" s="132" t="str">
        <f t="shared" si="90"/>
        <v>71바5564</v>
      </c>
      <c r="H113" s="133">
        <f t="shared" si="91"/>
        <v>8</v>
      </c>
      <c r="I113" s="134">
        <f t="shared" si="92"/>
        <v>1539.162</v>
      </c>
      <c r="J113" s="135">
        <f t="shared" si="93"/>
        <v>3.4784315304813525E-2</v>
      </c>
      <c r="K113" s="135">
        <f t="shared" si="94"/>
        <v>0.37117881366058092</v>
      </c>
      <c r="L113" s="135">
        <f t="shared" si="95"/>
        <v>0.16567456836902159</v>
      </c>
      <c r="M113" s="136">
        <f t="shared" si="96"/>
        <v>12.756</v>
      </c>
      <c r="N113" s="137">
        <f t="shared" si="97"/>
        <v>0</v>
      </c>
      <c r="O113" s="137">
        <f t="shared" si="98"/>
        <v>1.4293492173013627</v>
      </c>
      <c r="P113" s="219">
        <f t="shared" si="99"/>
        <v>34</v>
      </c>
      <c r="Q113" s="220">
        <f t="shared" si="100"/>
        <v>0</v>
      </c>
      <c r="R113" s="220">
        <f t="shared" si="101"/>
        <v>22</v>
      </c>
      <c r="T113">
        <v>519</v>
      </c>
      <c r="U113">
        <v>3400</v>
      </c>
      <c r="V113" t="s">
        <v>421</v>
      </c>
      <c r="W113">
        <v>1539.162</v>
      </c>
      <c r="X113">
        <v>696.24199999999996</v>
      </c>
      <c r="Y113">
        <v>2.2109999999999999</v>
      </c>
      <c r="Z113">
        <v>12.756</v>
      </c>
      <c r="AA113">
        <v>127.555249</v>
      </c>
      <c r="AB113">
        <v>4.436922</v>
      </c>
      <c r="AC113">
        <v>47.345806000000003</v>
      </c>
      <c r="AD113" s="1">
        <v>255</v>
      </c>
      <c r="AE113">
        <v>0</v>
      </c>
      <c r="AF113">
        <v>22</v>
      </c>
      <c r="AG113">
        <v>67</v>
      </c>
      <c r="AH113">
        <v>12.06663</v>
      </c>
      <c r="AI113">
        <v>25.8</v>
      </c>
      <c r="AJ113">
        <v>0</v>
      </c>
      <c r="AK113">
        <v>34</v>
      </c>
      <c r="AL113">
        <v>5391</v>
      </c>
      <c r="AM113" t="s">
        <v>422</v>
      </c>
      <c r="AN113" t="s">
        <v>650</v>
      </c>
      <c r="AO113">
        <v>467.565</v>
      </c>
      <c r="AR113" t="s">
        <v>117</v>
      </c>
      <c r="AS113" t="s">
        <v>118</v>
      </c>
      <c r="AT113" t="s">
        <v>198</v>
      </c>
      <c r="AU113" t="s">
        <v>421</v>
      </c>
      <c r="AV113" t="s">
        <v>48</v>
      </c>
      <c r="AW113">
        <v>8</v>
      </c>
      <c r="BB113">
        <v>0.76271207418689257</v>
      </c>
      <c r="BC113" t="s">
        <v>70</v>
      </c>
      <c r="BF113" t="s">
        <v>117</v>
      </c>
      <c r="BG113" t="s">
        <v>118</v>
      </c>
      <c r="BH113" t="s">
        <v>421</v>
      </c>
      <c r="BI113">
        <v>3400</v>
      </c>
      <c r="BJ113">
        <v>8</v>
      </c>
      <c r="BK113" t="s">
        <v>198</v>
      </c>
      <c r="BL113" t="s">
        <v>210</v>
      </c>
      <c r="BM113">
        <v>0.76271207418689257</v>
      </c>
      <c r="BN113" t="s">
        <v>70</v>
      </c>
      <c r="BO113" t="s">
        <v>189</v>
      </c>
      <c r="BP113">
        <v>1539.1619999999998</v>
      </c>
    </row>
    <row r="114" spans="1:68" ht="16.5" x14ac:dyDescent="0.25">
      <c r="A114" s="109" t="str">
        <f t="shared" si="85"/>
        <v>성원운수</v>
      </c>
      <c r="B114" s="110" t="str">
        <f t="shared" si="34"/>
        <v>함상수</v>
      </c>
      <c r="C114" s="111" t="str">
        <f t="shared" si="86"/>
        <v>F</v>
      </c>
      <c r="D114" s="112">
        <f t="shared" si="87"/>
        <v>0.79481481481481475</v>
      </c>
      <c r="E114" s="113">
        <f t="shared" si="88"/>
        <v>1241</v>
      </c>
      <c r="F114" s="114" t="str">
        <f t="shared" si="89"/>
        <v>535</v>
      </c>
      <c r="G114" s="115" t="str">
        <f t="shared" si="90"/>
        <v>71바6955</v>
      </c>
      <c r="H114" s="116">
        <f t="shared" si="91"/>
        <v>1</v>
      </c>
      <c r="I114" s="117">
        <f t="shared" si="92"/>
        <v>2104.8319999999999</v>
      </c>
      <c r="J114" s="118">
        <f t="shared" si="93"/>
        <v>2.1778047929115255E-2</v>
      </c>
      <c r="K114" s="118">
        <f t="shared" si="94"/>
        <v>0.34680891186162333</v>
      </c>
      <c r="L114" s="118">
        <f t="shared" si="95"/>
        <v>0.11497354658234007</v>
      </c>
      <c r="M114" s="119">
        <f t="shared" si="96"/>
        <v>10.54</v>
      </c>
      <c r="N114" s="120">
        <f t="shared" si="97"/>
        <v>0</v>
      </c>
      <c r="O114" s="120">
        <f t="shared" si="98"/>
        <v>1.8528794697153979</v>
      </c>
      <c r="P114" s="221">
        <f t="shared" si="99"/>
        <v>24</v>
      </c>
      <c r="Q114" s="222">
        <f t="shared" si="100"/>
        <v>0</v>
      </c>
      <c r="R114" s="222">
        <f t="shared" si="101"/>
        <v>39</v>
      </c>
      <c r="T114">
        <v>519</v>
      </c>
      <c r="U114">
        <v>1241</v>
      </c>
      <c r="V114" t="s">
        <v>423</v>
      </c>
      <c r="W114">
        <v>2104.8319999999999</v>
      </c>
      <c r="X114">
        <v>981.63199999999995</v>
      </c>
      <c r="Y114">
        <v>2.1440000000000001</v>
      </c>
      <c r="Z114">
        <v>10.54</v>
      </c>
      <c r="AA114">
        <v>165.021907</v>
      </c>
      <c r="AB114">
        <v>3.593855</v>
      </c>
      <c r="AC114">
        <v>57.231068</v>
      </c>
      <c r="AD114" s="1">
        <v>242</v>
      </c>
      <c r="AE114">
        <v>0</v>
      </c>
      <c r="AF114">
        <v>39</v>
      </c>
      <c r="AG114">
        <v>67</v>
      </c>
      <c r="AH114">
        <v>12.754864</v>
      </c>
      <c r="AI114">
        <v>8.3000000000000007</v>
      </c>
      <c r="AJ114">
        <v>0</v>
      </c>
      <c r="AK114">
        <v>24</v>
      </c>
      <c r="AL114">
        <v>2770</v>
      </c>
      <c r="AM114" t="s">
        <v>424</v>
      </c>
      <c r="AN114" t="s">
        <v>651</v>
      </c>
      <c r="AO114">
        <v>2075.1309999999999</v>
      </c>
      <c r="AR114" t="s">
        <v>117</v>
      </c>
      <c r="AS114" t="s">
        <v>118</v>
      </c>
      <c r="AT114" t="s">
        <v>200</v>
      </c>
      <c r="AU114" t="s">
        <v>423</v>
      </c>
      <c r="AV114" t="s">
        <v>48</v>
      </c>
      <c r="AW114">
        <v>1</v>
      </c>
      <c r="BB114">
        <v>0.79481481481481475</v>
      </c>
      <c r="BC114" t="s">
        <v>70</v>
      </c>
      <c r="BF114" t="s">
        <v>117</v>
      </c>
      <c r="BG114" t="s">
        <v>118</v>
      </c>
      <c r="BH114" t="s">
        <v>423</v>
      </c>
      <c r="BI114">
        <v>1241</v>
      </c>
      <c r="BJ114">
        <v>1</v>
      </c>
      <c r="BK114" t="s">
        <v>200</v>
      </c>
      <c r="BL114" t="s">
        <v>176</v>
      </c>
      <c r="BM114">
        <v>0.79481481481481475</v>
      </c>
      <c r="BN114" t="s">
        <v>70</v>
      </c>
      <c r="BO114" t="s">
        <v>189</v>
      </c>
      <c r="BP114">
        <v>2075.1309999999999</v>
      </c>
    </row>
    <row r="115" spans="1:68" ht="16.5" x14ac:dyDescent="0.25">
      <c r="A115" s="126" t="str">
        <f t="shared" si="85"/>
        <v>성원운수</v>
      </c>
      <c r="B115" s="127" t="str">
        <f t="shared" si="34"/>
        <v>홍성진</v>
      </c>
      <c r="C115" s="128" t="str">
        <f t="shared" si="86"/>
        <v>F</v>
      </c>
      <c r="D115" s="129">
        <f t="shared" si="87"/>
        <v>0.66656674297523089</v>
      </c>
      <c r="E115" s="130">
        <f t="shared" si="88"/>
        <v>509</v>
      </c>
      <c r="F115" s="131" t="str">
        <f t="shared" si="89"/>
        <v>539</v>
      </c>
      <c r="G115" s="132" t="str">
        <f t="shared" si="90"/>
        <v>71바6601</v>
      </c>
      <c r="H115" s="133">
        <f t="shared" si="91"/>
        <v>3</v>
      </c>
      <c r="I115" s="134">
        <f t="shared" si="92"/>
        <v>1624.682</v>
      </c>
      <c r="J115" s="135">
        <f t="shared" si="93"/>
        <v>2.9030807935136911E-2</v>
      </c>
      <c r="K115" s="135">
        <f t="shared" si="94"/>
        <v>0.37002959996237361</v>
      </c>
      <c r="L115" s="135">
        <f t="shared" si="95"/>
        <v>0.20680970183703642</v>
      </c>
      <c r="M115" s="136">
        <f t="shared" si="96"/>
        <v>14.292999999999999</v>
      </c>
      <c r="N115" s="137">
        <f t="shared" si="97"/>
        <v>0.30775253249558993</v>
      </c>
      <c r="O115" s="137">
        <f t="shared" si="98"/>
        <v>0.7386060779894158</v>
      </c>
      <c r="P115" s="219">
        <f t="shared" si="99"/>
        <v>26</v>
      </c>
      <c r="Q115" s="220">
        <f t="shared" si="100"/>
        <v>5</v>
      </c>
      <c r="R115" s="220">
        <f t="shared" si="101"/>
        <v>12</v>
      </c>
      <c r="T115">
        <v>519</v>
      </c>
      <c r="U115">
        <v>509</v>
      </c>
      <c r="V115" t="s">
        <v>425</v>
      </c>
      <c r="W115">
        <v>1624.682</v>
      </c>
      <c r="X115">
        <v>611.35799999999995</v>
      </c>
      <c r="Y115">
        <v>2.657</v>
      </c>
      <c r="Z115">
        <v>14.292999999999999</v>
      </c>
      <c r="AA115">
        <v>143.962683</v>
      </c>
      <c r="AB115">
        <v>4.1793529999999999</v>
      </c>
      <c r="AC115">
        <v>53.270454000000001</v>
      </c>
      <c r="AD115" s="1">
        <v>336</v>
      </c>
      <c r="AE115">
        <v>5</v>
      </c>
      <c r="AF115">
        <v>12</v>
      </c>
      <c r="AG115">
        <v>55</v>
      </c>
      <c r="AH115">
        <v>11.285437999999999</v>
      </c>
      <c r="AI115">
        <v>0</v>
      </c>
      <c r="AJ115">
        <v>0</v>
      </c>
      <c r="AK115">
        <v>26</v>
      </c>
      <c r="AL115">
        <v>16843</v>
      </c>
      <c r="AM115" t="s">
        <v>426</v>
      </c>
      <c r="AN115" t="s">
        <v>652</v>
      </c>
      <c r="AO115">
        <v>1465.5350000000001</v>
      </c>
      <c r="AR115" t="s">
        <v>117</v>
      </c>
      <c r="AS115" t="s">
        <v>122</v>
      </c>
      <c r="AT115" t="s">
        <v>250</v>
      </c>
      <c r="AU115" t="s">
        <v>425</v>
      </c>
      <c r="AV115" t="s">
        <v>195</v>
      </c>
      <c r="AW115">
        <v>3</v>
      </c>
      <c r="BB115">
        <v>0.66656674297523089</v>
      </c>
      <c r="BC115" t="s">
        <v>70</v>
      </c>
      <c r="BF115" t="s">
        <v>117</v>
      </c>
      <c r="BG115" t="s">
        <v>122</v>
      </c>
      <c r="BH115" t="s">
        <v>425</v>
      </c>
      <c r="BI115">
        <v>509</v>
      </c>
      <c r="BJ115">
        <v>3</v>
      </c>
      <c r="BK115" t="s">
        <v>250</v>
      </c>
      <c r="BL115" t="s">
        <v>313</v>
      </c>
      <c r="BM115">
        <v>0.66656674297523089</v>
      </c>
      <c r="BN115" t="s">
        <v>70</v>
      </c>
      <c r="BO115" t="s">
        <v>189</v>
      </c>
      <c r="BP115">
        <v>1624.6820000000002</v>
      </c>
    </row>
    <row r="116" spans="1:68" ht="16.5" x14ac:dyDescent="0.25">
      <c r="A116" s="109" t="str">
        <f t="shared" si="85"/>
        <v>성원운수</v>
      </c>
      <c r="B116" s="110" t="str">
        <f t="shared" si="34"/>
        <v>홍진환</v>
      </c>
      <c r="C116" s="111" t="str">
        <f t="shared" si="86"/>
        <v>F</v>
      </c>
      <c r="D116" s="112">
        <f t="shared" si="87"/>
        <v>0.72535859979541906</v>
      </c>
      <c r="E116" s="113">
        <f t="shared" si="88"/>
        <v>7240</v>
      </c>
      <c r="F116" s="114" t="str">
        <f t="shared" si="89"/>
        <v>538</v>
      </c>
      <c r="G116" s="115" t="str">
        <f t="shared" si="90"/>
        <v>71바6308</v>
      </c>
      <c r="H116" s="116">
        <f t="shared" si="91"/>
        <v>4</v>
      </c>
      <c r="I116" s="117">
        <f t="shared" si="92"/>
        <v>805.173</v>
      </c>
      <c r="J116" s="118">
        <f t="shared" si="93"/>
        <v>4.4172361682127584E-2</v>
      </c>
      <c r="K116" s="118">
        <f t="shared" si="94"/>
        <v>0.45880871818142732</v>
      </c>
      <c r="L116" s="118">
        <f t="shared" si="95"/>
        <v>0.19995702786854502</v>
      </c>
      <c r="M116" s="119">
        <f t="shared" si="96"/>
        <v>23.091999999999999</v>
      </c>
      <c r="N116" s="120">
        <f t="shared" si="97"/>
        <v>43.841509837016396</v>
      </c>
      <c r="O116" s="120">
        <f t="shared" si="98"/>
        <v>26.329745284553756</v>
      </c>
      <c r="P116" s="221">
        <f t="shared" si="99"/>
        <v>54</v>
      </c>
      <c r="Q116" s="222">
        <f t="shared" si="100"/>
        <v>353</v>
      </c>
      <c r="R116" s="222">
        <f t="shared" si="101"/>
        <v>212</v>
      </c>
      <c r="T116">
        <v>519</v>
      </c>
      <c r="U116">
        <v>7240</v>
      </c>
      <c r="V116" t="s">
        <v>427</v>
      </c>
      <c r="W116">
        <v>805.173</v>
      </c>
      <c r="X116">
        <v>443.94</v>
      </c>
      <c r="Y116">
        <v>1.8140000000000001</v>
      </c>
      <c r="Z116">
        <v>23.091999999999999</v>
      </c>
      <c r="AA116">
        <v>72.757192000000003</v>
      </c>
      <c r="AB116">
        <v>3.213857</v>
      </c>
      <c r="AC116">
        <v>33.381633999999998</v>
      </c>
      <c r="AD116" s="1">
        <v>161</v>
      </c>
      <c r="AE116">
        <v>353</v>
      </c>
      <c r="AF116">
        <v>212</v>
      </c>
      <c r="AG116">
        <v>69</v>
      </c>
      <c r="AH116">
        <v>11.066576</v>
      </c>
      <c r="AI116">
        <v>23.5</v>
      </c>
      <c r="AJ116">
        <v>0</v>
      </c>
      <c r="AK116">
        <v>54</v>
      </c>
      <c r="AL116">
        <v>11135</v>
      </c>
      <c r="AM116" t="s">
        <v>428</v>
      </c>
      <c r="AN116" t="s">
        <v>653</v>
      </c>
      <c r="AO116">
        <v>300.89299999999997</v>
      </c>
      <c r="AR116" t="s">
        <v>117</v>
      </c>
      <c r="AS116" t="s">
        <v>121</v>
      </c>
      <c r="AT116" t="s">
        <v>358</v>
      </c>
      <c r="AU116" t="s">
        <v>427</v>
      </c>
      <c r="AV116" t="s">
        <v>195</v>
      </c>
      <c r="AW116">
        <v>4</v>
      </c>
      <c r="BB116">
        <v>0.72535859979541906</v>
      </c>
      <c r="BC116" t="s">
        <v>70</v>
      </c>
      <c r="BF116" t="s">
        <v>117</v>
      </c>
      <c r="BG116" t="s">
        <v>121</v>
      </c>
      <c r="BH116" t="s">
        <v>427</v>
      </c>
      <c r="BI116">
        <v>7240</v>
      </c>
      <c r="BJ116">
        <v>4</v>
      </c>
      <c r="BK116" t="s">
        <v>358</v>
      </c>
      <c r="BL116" t="s">
        <v>248</v>
      </c>
      <c r="BM116">
        <v>0.72535859979541906</v>
      </c>
      <c r="BN116" t="s">
        <v>70</v>
      </c>
      <c r="BO116" t="s">
        <v>189</v>
      </c>
      <c r="BP116">
        <v>805.173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16">
    <cfRule type="containsText" dxfId="15" priority="1" operator="containsText" text="F">
      <formula>NOT(ISERROR(SEARCH("F",C5)))</formula>
    </cfRule>
    <cfRule type="containsText" dxfId="14" priority="2" operator="containsText" text="D">
      <formula>NOT(ISERROR(SEARCH("D",C5)))</formula>
    </cfRule>
    <cfRule type="containsText" dxfId="13" priority="3" operator="containsText" text="C">
      <formula>NOT(ISERROR(SEARCH("C",C5)))</formula>
    </cfRule>
    <cfRule type="containsText" dxfId="12" priority="4" operator="containsText" text="B">
      <formula>NOT(ISERROR(SEARCH("B",C5)))</formula>
    </cfRule>
    <cfRule type="containsText" dxfId="11" priority="5" operator="containsText" text="A">
      <formula>NOT(ISERROR(SEARCH("A",C5)))</formula>
    </cfRule>
    <cfRule type="containsText" dxfId="1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11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58" t="s">
        <v>477</v>
      </c>
      <c r="B2" s="259"/>
      <c r="C2" s="260"/>
      <c r="D2" s="261"/>
      <c r="E2" s="258"/>
      <c r="F2" s="262"/>
      <c r="G2" s="258"/>
      <c r="H2" s="258"/>
      <c r="I2" s="258"/>
      <c r="J2" s="258"/>
      <c r="K2" s="263"/>
      <c r="L2" s="263"/>
      <c r="M2" s="263"/>
      <c r="N2" s="263"/>
      <c r="O2" s="263"/>
      <c r="P2" s="263"/>
      <c r="Q2" s="263"/>
      <c r="R2" s="263"/>
    </row>
    <row r="3" spans="1:18" x14ac:dyDescent="0.25">
      <c r="A3" s="263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</row>
    <row r="4" spans="1:18" ht="26.25" x14ac:dyDescent="0.25">
      <c r="A4" s="264" t="s">
        <v>478</v>
      </c>
      <c r="B4" s="265"/>
      <c r="C4" s="266"/>
      <c r="D4" s="267"/>
      <c r="E4" s="268"/>
      <c r="F4" s="269"/>
      <c r="G4" s="263"/>
      <c r="H4" s="268"/>
      <c r="I4" s="263"/>
      <c r="J4" s="263"/>
      <c r="K4" s="263"/>
      <c r="L4" s="263"/>
      <c r="M4" s="263"/>
      <c r="N4" s="263"/>
      <c r="O4" s="263"/>
      <c r="P4" s="263"/>
      <c r="Q4" s="263"/>
      <c r="R4" s="263"/>
    </row>
    <row r="5" spans="1:18" ht="26.25" x14ac:dyDescent="0.25">
      <c r="A5" s="270" t="s">
        <v>479</v>
      </c>
      <c r="B5" s="263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3"/>
      <c r="N5" s="263"/>
      <c r="O5" s="263"/>
      <c r="P5" s="263"/>
      <c r="Q5" s="263"/>
      <c r="R5" s="263"/>
    </row>
    <row r="6" spans="1:18" ht="17.25" x14ac:dyDescent="0.25">
      <c r="A6" s="271" t="s">
        <v>480</v>
      </c>
      <c r="B6" s="263"/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</row>
    <row r="7" spans="1:18" ht="17.25" x14ac:dyDescent="0.25">
      <c r="A7" s="271"/>
      <c r="B7" s="26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3"/>
      <c r="N7" s="263"/>
      <c r="O7" s="263"/>
      <c r="P7" s="263"/>
      <c r="Q7" s="263"/>
      <c r="R7" s="263"/>
    </row>
    <row r="8" spans="1:18" ht="17.25" x14ac:dyDescent="0.25">
      <c r="A8" s="272" t="s">
        <v>193</v>
      </c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</row>
    <row r="9" spans="1:18" x14ac:dyDescent="0.25">
      <c r="A9" s="273"/>
      <c r="B9" s="273"/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</row>
    <row r="10" spans="1:18" x14ac:dyDescent="0.25">
      <c r="A10" s="273" t="s">
        <v>481</v>
      </c>
      <c r="B10" s="273"/>
      <c r="C10" s="273"/>
      <c r="D10" s="273"/>
      <c r="E10" s="273"/>
      <c r="F10" s="273"/>
      <c r="G10" s="273"/>
      <c r="H10" s="273"/>
      <c r="I10" s="273"/>
      <c r="J10" s="273"/>
      <c r="K10" s="273"/>
      <c r="L10" s="273"/>
      <c r="M10" s="273"/>
      <c r="N10" s="273"/>
      <c r="O10" s="273"/>
      <c r="P10" s="273"/>
      <c r="Q10" s="273"/>
      <c r="R10" s="273"/>
    </row>
    <row r="11" spans="1:18" x14ac:dyDescent="0.25">
      <c r="A11" s="273"/>
      <c r="B11" s="273"/>
      <c r="C11" s="273"/>
      <c r="D11" s="273"/>
      <c r="E11" s="273"/>
      <c r="F11" s="273"/>
      <c r="G11" s="273"/>
      <c r="H11" s="273"/>
      <c r="I11" s="273"/>
      <c r="J11" s="273"/>
      <c r="K11" s="273"/>
      <c r="L11" s="273"/>
      <c r="M11" s="273"/>
      <c r="N11" s="273"/>
      <c r="O11" s="273"/>
      <c r="P11" s="273"/>
      <c r="Q11" s="273"/>
      <c r="R11" s="273"/>
    </row>
    <row r="12" spans="1:18" x14ac:dyDescent="0.25">
      <c r="A12" s="263"/>
      <c r="B12" s="263"/>
      <c r="C12" s="263"/>
      <c r="D12" s="263"/>
      <c r="E12" s="263"/>
      <c r="F12" s="263"/>
      <c r="G12" s="263"/>
      <c r="H12" s="263"/>
      <c r="I12" s="263"/>
      <c r="J12" s="263"/>
      <c r="K12" s="263"/>
      <c r="L12" s="263"/>
      <c r="M12" s="263"/>
      <c r="N12" s="263"/>
      <c r="O12" s="263"/>
      <c r="P12" s="263"/>
      <c r="Q12" s="263"/>
      <c r="R12" s="263"/>
    </row>
    <row r="13" spans="1:18" ht="37.5" customHeight="1" x14ac:dyDescent="0.25">
      <c r="A13" s="274" t="s">
        <v>0</v>
      </c>
      <c r="B13" s="275" t="s">
        <v>74</v>
      </c>
      <c r="C13" s="276" t="s">
        <v>65</v>
      </c>
      <c r="D13" s="276" t="s">
        <v>160</v>
      </c>
      <c r="E13" s="277" t="s">
        <v>146</v>
      </c>
      <c r="F13" s="275" t="s">
        <v>151</v>
      </c>
      <c r="G13" s="277" t="s">
        <v>149</v>
      </c>
      <c r="H13" s="277" t="s">
        <v>153</v>
      </c>
      <c r="I13" s="232" t="s">
        <v>155</v>
      </c>
      <c r="J13" s="277" t="s">
        <v>11</v>
      </c>
      <c r="K13" s="277" t="s">
        <v>12</v>
      </c>
      <c r="L13" s="277" t="s">
        <v>13</v>
      </c>
      <c r="M13" s="277" t="s">
        <v>105</v>
      </c>
      <c r="N13" s="277" t="s">
        <v>6</v>
      </c>
      <c r="O13" s="277" t="s">
        <v>7</v>
      </c>
      <c r="P13" s="277" t="s">
        <v>181</v>
      </c>
      <c r="Q13" s="278" t="s">
        <v>183</v>
      </c>
      <c r="R13" s="278" t="s">
        <v>184</v>
      </c>
    </row>
    <row r="14" spans="1:18" ht="16.5" x14ac:dyDescent="0.25">
      <c r="A14" s="279" t="s">
        <v>117</v>
      </c>
      <c r="B14" s="280">
        <v>2</v>
      </c>
      <c r="C14" s="281" t="s">
        <v>70</v>
      </c>
      <c r="D14" s="282">
        <v>0.73805249332540701</v>
      </c>
      <c r="E14" s="283">
        <v>2</v>
      </c>
      <c r="F14" s="233" t="s">
        <v>120</v>
      </c>
      <c r="G14" s="284" t="s">
        <v>241</v>
      </c>
      <c r="H14" s="285">
        <v>5</v>
      </c>
      <c r="I14" s="234">
        <v>1358.942</v>
      </c>
      <c r="J14" s="286">
        <v>4.1340363958058381E-2</v>
      </c>
      <c r="K14" s="286">
        <v>0.33662256228075782</v>
      </c>
      <c r="L14" s="286">
        <v>0.13075668824032935</v>
      </c>
      <c r="M14" s="287">
        <v>13.739000000000001</v>
      </c>
      <c r="N14" s="288">
        <v>0</v>
      </c>
      <c r="O14" s="288">
        <v>2.0604264199649434</v>
      </c>
      <c r="P14" s="289">
        <v>7</v>
      </c>
      <c r="Q14" s="290">
        <v>0</v>
      </c>
      <c r="R14" s="290">
        <v>32</v>
      </c>
    </row>
    <row r="15" spans="1:18" ht="16.5" x14ac:dyDescent="0.25">
      <c r="A15" s="279" t="s">
        <v>117</v>
      </c>
      <c r="B15" s="280">
        <v>1765</v>
      </c>
      <c r="C15" s="281" t="s">
        <v>70</v>
      </c>
      <c r="D15" s="282">
        <v>0.72883386952125817</v>
      </c>
      <c r="E15" s="283">
        <v>1765</v>
      </c>
      <c r="F15" s="233" t="s">
        <v>118</v>
      </c>
      <c r="G15" s="284" t="s">
        <v>206</v>
      </c>
      <c r="H15" s="285">
        <v>9</v>
      </c>
      <c r="I15" s="234">
        <v>1282.481</v>
      </c>
      <c r="J15" s="286">
        <v>3.4538441860136597E-2</v>
      </c>
      <c r="K15" s="286">
        <v>0.35347490152272054</v>
      </c>
      <c r="L15" s="286">
        <v>0.16016706187253599</v>
      </c>
      <c r="M15" s="287">
        <v>11.782999999999999</v>
      </c>
      <c r="N15" s="288">
        <v>0</v>
      </c>
      <c r="O15" s="288">
        <v>4.1326148301612262</v>
      </c>
      <c r="P15" s="289">
        <v>23</v>
      </c>
      <c r="Q15" s="290">
        <v>0</v>
      </c>
      <c r="R15" s="290">
        <v>53</v>
      </c>
    </row>
    <row r="16" spans="1:18" ht="16.5" x14ac:dyDescent="0.25">
      <c r="A16" s="279" t="s">
        <v>117</v>
      </c>
      <c r="B16" s="280">
        <v>2400</v>
      </c>
      <c r="C16" s="281" t="s">
        <v>70</v>
      </c>
      <c r="D16" s="282">
        <v>0.70874465479369531</v>
      </c>
      <c r="E16" s="283">
        <v>2400</v>
      </c>
      <c r="F16" s="233" t="s">
        <v>121</v>
      </c>
      <c r="G16" s="284" t="s">
        <v>249</v>
      </c>
      <c r="H16" s="285">
        <v>4</v>
      </c>
      <c r="I16" s="234">
        <v>787.89599999999996</v>
      </c>
      <c r="J16" s="286">
        <v>1.9828355031376321E-2</v>
      </c>
      <c r="K16" s="286">
        <v>0.4496420258110857</v>
      </c>
      <c r="L16" s="286">
        <v>0.21135166106523678</v>
      </c>
      <c r="M16" s="287">
        <v>16.722999999999999</v>
      </c>
      <c r="N16" s="288">
        <v>0.12692030420258513</v>
      </c>
      <c r="O16" s="288">
        <v>6.9806167311421818</v>
      </c>
      <c r="P16" s="289">
        <v>64</v>
      </c>
      <c r="Q16" s="290">
        <v>1</v>
      </c>
      <c r="R16" s="290">
        <v>56</v>
      </c>
    </row>
    <row r="17" spans="1:18" ht="16.5" x14ac:dyDescent="0.25">
      <c r="A17" s="279" t="s">
        <v>117</v>
      </c>
      <c r="B17" s="280">
        <v>2590</v>
      </c>
      <c r="C17" s="281" t="s">
        <v>67</v>
      </c>
      <c r="D17" s="282">
        <v>0.82244608463079971</v>
      </c>
      <c r="E17" s="283">
        <v>2590</v>
      </c>
      <c r="F17" s="233" t="s">
        <v>121</v>
      </c>
      <c r="G17" s="284" t="s">
        <v>248</v>
      </c>
      <c r="H17" s="285">
        <v>6</v>
      </c>
      <c r="I17" s="234">
        <v>1046.2699999999998</v>
      </c>
      <c r="J17" s="286">
        <v>3.1498603891224657E-2</v>
      </c>
      <c r="K17" s="286">
        <v>0.40082870730342229</v>
      </c>
      <c r="L17" s="286">
        <v>0.23607672971603888</v>
      </c>
      <c r="M17" s="287">
        <v>13.122</v>
      </c>
      <c r="N17" s="288">
        <v>0</v>
      </c>
      <c r="O17" s="288">
        <v>2.1027077140699824</v>
      </c>
      <c r="P17" s="289">
        <v>38</v>
      </c>
      <c r="Q17" s="290">
        <v>150</v>
      </c>
      <c r="R17" s="290">
        <v>56</v>
      </c>
    </row>
    <row r="18" spans="1:18" ht="16.5" x14ac:dyDescent="0.25">
      <c r="A18" s="279" t="s">
        <v>117</v>
      </c>
      <c r="B18" s="280">
        <v>2900</v>
      </c>
      <c r="C18" s="281" t="s">
        <v>70</v>
      </c>
      <c r="D18" s="282">
        <v>0.70045214567699754</v>
      </c>
      <c r="E18" s="283">
        <v>2900</v>
      </c>
      <c r="F18" s="233" t="s">
        <v>120</v>
      </c>
      <c r="G18" s="284" t="s">
        <v>436</v>
      </c>
      <c r="H18" s="285">
        <v>2</v>
      </c>
      <c r="I18" s="234">
        <v>1957.08</v>
      </c>
      <c r="J18" s="286">
        <v>1.5943460591149938E-2</v>
      </c>
      <c r="K18" s="286">
        <v>0.37687418390445321</v>
      </c>
      <c r="L18" s="286">
        <v>0.23708790647290862</v>
      </c>
      <c r="M18" s="287">
        <v>14.526999999999999</v>
      </c>
      <c r="N18" s="288">
        <v>0</v>
      </c>
      <c r="O18" s="288">
        <v>14.05154618104523</v>
      </c>
      <c r="P18" s="289">
        <v>28</v>
      </c>
      <c r="Q18" s="290">
        <v>0</v>
      </c>
      <c r="R18" s="290">
        <v>275</v>
      </c>
    </row>
    <row r="19" spans="1:18" ht="16.5" x14ac:dyDescent="0.25">
      <c r="A19" s="279" t="s">
        <v>117</v>
      </c>
      <c r="B19" s="280">
        <v>4458</v>
      </c>
      <c r="C19" s="281" t="s">
        <v>70</v>
      </c>
      <c r="D19" s="282">
        <v>0.77808600469795886</v>
      </c>
      <c r="E19" s="283">
        <v>4458</v>
      </c>
      <c r="F19" s="233" t="s">
        <v>120</v>
      </c>
      <c r="G19" s="284" t="s">
        <v>436</v>
      </c>
      <c r="H19" s="285">
        <v>4</v>
      </c>
      <c r="I19" s="234">
        <v>1301.318</v>
      </c>
      <c r="J19" s="286">
        <v>1.7289460959827377E-2</v>
      </c>
      <c r="K19" s="286">
        <v>0.3564316350659909</v>
      </c>
      <c r="L19" s="286">
        <v>0.12986833348958518</v>
      </c>
      <c r="M19" s="287">
        <v>13.339</v>
      </c>
      <c r="N19" s="288">
        <v>0</v>
      </c>
      <c r="O19" s="288">
        <v>13.678439858666367</v>
      </c>
      <c r="P19" s="289">
        <v>3</v>
      </c>
      <c r="Q19" s="290">
        <v>0</v>
      </c>
      <c r="R19" s="290">
        <v>178</v>
      </c>
    </row>
    <row r="20" spans="1:18" ht="16.5" x14ac:dyDescent="0.25">
      <c r="A20" s="279" t="s">
        <v>117</v>
      </c>
      <c r="B20" s="280">
        <v>4729</v>
      </c>
      <c r="C20" s="281" t="s">
        <v>67</v>
      </c>
      <c r="D20" s="282">
        <v>0.81882799020399366</v>
      </c>
      <c r="E20" s="283">
        <v>4729</v>
      </c>
      <c r="F20" s="233" t="s">
        <v>119</v>
      </c>
      <c r="G20" s="284" t="s">
        <v>229</v>
      </c>
      <c r="H20" s="285">
        <v>9</v>
      </c>
      <c r="I20" s="234">
        <v>1580.2250000000001</v>
      </c>
      <c r="J20" s="286">
        <v>1.5376268361697951E-2</v>
      </c>
      <c r="K20" s="286">
        <v>0.39604829581196666</v>
      </c>
      <c r="L20" s="286">
        <v>0.21326076982708159</v>
      </c>
      <c r="M20" s="287">
        <v>9.0749999999999993</v>
      </c>
      <c r="N20" s="288">
        <v>0</v>
      </c>
      <c r="O20" s="288">
        <v>3.5437991425271713</v>
      </c>
      <c r="P20" s="289">
        <v>6</v>
      </c>
      <c r="Q20" s="290">
        <v>0</v>
      </c>
      <c r="R20" s="290">
        <v>56</v>
      </c>
    </row>
    <row r="21" spans="1:18" ht="16.5" x14ac:dyDescent="0.25">
      <c r="A21" s="279" t="s">
        <v>117</v>
      </c>
      <c r="B21" s="280">
        <v>5207</v>
      </c>
      <c r="C21" s="281" t="s">
        <v>70</v>
      </c>
      <c r="D21" s="282">
        <v>0.77613185826161912</v>
      </c>
      <c r="E21" s="283">
        <v>5207</v>
      </c>
      <c r="F21" s="233" t="s">
        <v>121</v>
      </c>
      <c r="G21" s="284" t="s">
        <v>245</v>
      </c>
      <c r="H21" s="285">
        <v>5</v>
      </c>
      <c r="I21" s="234">
        <v>821.31600000000003</v>
      </c>
      <c r="J21" s="286">
        <v>2.9899016931149477E-2</v>
      </c>
      <c r="K21" s="286">
        <v>0.42465795552910607</v>
      </c>
      <c r="L21" s="286">
        <v>5.96603499749183E-2</v>
      </c>
      <c r="M21" s="287">
        <v>14.121</v>
      </c>
      <c r="N21" s="288">
        <v>0</v>
      </c>
      <c r="O21" s="288">
        <v>2.6786279580575565</v>
      </c>
      <c r="P21" s="289">
        <v>31</v>
      </c>
      <c r="Q21" s="290">
        <v>0</v>
      </c>
      <c r="R21" s="290">
        <v>22</v>
      </c>
    </row>
    <row r="22" spans="1:18" ht="16.5" x14ac:dyDescent="0.25">
      <c r="A22" s="279" t="s">
        <v>117</v>
      </c>
      <c r="B22" s="280">
        <v>6239</v>
      </c>
      <c r="C22" s="281" t="s">
        <v>70</v>
      </c>
      <c r="D22" s="282">
        <v>0.68692307692307686</v>
      </c>
      <c r="E22" s="283">
        <v>6239</v>
      </c>
      <c r="F22" s="233" t="s">
        <v>122</v>
      </c>
      <c r="G22" s="284" t="s">
        <v>252</v>
      </c>
      <c r="H22" s="285">
        <v>5</v>
      </c>
      <c r="I22" s="234">
        <v>1564.1410000000001</v>
      </c>
      <c r="J22" s="286">
        <v>2.9587175600968688E-2</v>
      </c>
      <c r="K22" s="286">
        <v>0.36050990506055119</v>
      </c>
      <c r="L22" s="286">
        <v>0.20778177926414562</v>
      </c>
      <c r="M22" s="287">
        <v>16.384</v>
      </c>
      <c r="N22" s="288">
        <v>0.12786571031639729</v>
      </c>
      <c r="O22" s="288">
        <v>0</v>
      </c>
      <c r="P22" s="289">
        <v>25</v>
      </c>
      <c r="Q22" s="290">
        <v>9</v>
      </c>
      <c r="R22" s="290">
        <v>6</v>
      </c>
    </row>
    <row r="23" spans="1:18" ht="16.5" x14ac:dyDescent="0.25">
      <c r="A23" s="279" t="s">
        <v>117</v>
      </c>
      <c r="B23" s="280">
        <v>6640</v>
      </c>
      <c r="C23" s="281" t="s">
        <v>70</v>
      </c>
      <c r="D23" s="282">
        <v>0.75986491499989173</v>
      </c>
      <c r="E23" s="283">
        <v>6640</v>
      </c>
      <c r="F23" s="233" t="s">
        <v>118</v>
      </c>
      <c r="G23" s="284" t="s">
        <v>201</v>
      </c>
      <c r="H23" s="285">
        <v>3</v>
      </c>
      <c r="I23" s="234">
        <v>471.30199999999996</v>
      </c>
      <c r="J23" s="286">
        <v>9.9020214261304598E-2</v>
      </c>
      <c r="K23" s="286">
        <v>0.3786117758290129</v>
      </c>
      <c r="L23" s="286">
        <v>3.819207217452928E-2</v>
      </c>
      <c r="M23" s="287">
        <v>32.734000000000002</v>
      </c>
      <c r="N23" s="288">
        <v>0</v>
      </c>
      <c r="O23" s="288">
        <v>15.06465069106433</v>
      </c>
      <c r="P23" s="289">
        <v>11</v>
      </c>
      <c r="Q23" s="290">
        <v>0</v>
      </c>
      <c r="R23" s="290">
        <v>71</v>
      </c>
    </row>
    <row r="24" spans="1:18" ht="16.5" x14ac:dyDescent="0.25">
      <c r="A24" s="279" t="s">
        <v>117</v>
      </c>
      <c r="B24" s="280">
        <v>9619</v>
      </c>
      <c r="C24" s="281" t="s">
        <v>67</v>
      </c>
      <c r="D24" s="282">
        <v>0.8078711355317042</v>
      </c>
      <c r="E24" s="283">
        <v>9619</v>
      </c>
      <c r="F24" s="233" t="s">
        <v>120</v>
      </c>
      <c r="G24" s="284" t="s">
        <v>436</v>
      </c>
      <c r="H24" s="285">
        <v>2</v>
      </c>
      <c r="I24" s="234">
        <v>1674.9070000000002</v>
      </c>
      <c r="J24" s="286">
        <v>2.5118636856445307E-2</v>
      </c>
      <c r="K24" s="286">
        <v>0.30658882531091913</v>
      </c>
      <c r="L24" s="286">
        <v>0.1325446726295848</v>
      </c>
      <c r="M24" s="287">
        <v>9.6</v>
      </c>
      <c r="N24" s="288">
        <v>0</v>
      </c>
      <c r="O24" s="288">
        <v>2.2687826846505503</v>
      </c>
      <c r="P24" s="289">
        <v>3</v>
      </c>
      <c r="Q24" s="290">
        <v>0</v>
      </c>
      <c r="R24" s="290">
        <v>38</v>
      </c>
    </row>
    <row r="25" spans="1:18" ht="16.5" x14ac:dyDescent="0.25">
      <c r="A25" s="279" t="s">
        <v>117</v>
      </c>
      <c r="B25" s="280">
        <v>9850</v>
      </c>
      <c r="C25" s="281" t="s">
        <v>70</v>
      </c>
      <c r="D25" s="282">
        <v>0.70426812049810927</v>
      </c>
      <c r="E25" s="283">
        <v>9850</v>
      </c>
      <c r="F25" s="233" t="s">
        <v>118</v>
      </c>
      <c r="G25" s="284" t="s">
        <v>206</v>
      </c>
      <c r="H25" s="285">
        <v>8</v>
      </c>
      <c r="I25" s="234">
        <v>1612.1110000000001</v>
      </c>
      <c r="J25" s="286">
        <v>2.4748234741432049E-2</v>
      </c>
      <c r="K25" s="286">
        <v>0.39270318817338395</v>
      </c>
      <c r="L25" s="286">
        <v>0.10545179581306746</v>
      </c>
      <c r="M25" s="287">
        <v>13.492000000000001</v>
      </c>
      <c r="N25" s="288">
        <v>0</v>
      </c>
      <c r="O25" s="288">
        <v>3.1635538743920235</v>
      </c>
      <c r="P25" s="289">
        <v>37</v>
      </c>
      <c r="Q25" s="290">
        <v>0</v>
      </c>
      <c r="R25" s="290">
        <v>81</v>
      </c>
    </row>
    <row r="26" spans="1:18" ht="16.5" x14ac:dyDescent="0.25">
      <c r="A26" s="279" t="s">
        <v>117</v>
      </c>
      <c r="B26" s="280" t="s">
        <v>438</v>
      </c>
      <c r="C26" s="281" t="s">
        <v>67</v>
      </c>
      <c r="D26" s="282">
        <v>0.82785714285714296</v>
      </c>
      <c r="E26" s="283">
        <v>4191</v>
      </c>
      <c r="F26" s="233" t="s">
        <v>119</v>
      </c>
      <c r="G26" s="284" t="s">
        <v>432</v>
      </c>
      <c r="H26" s="285">
        <v>1</v>
      </c>
      <c r="I26" s="234">
        <v>913.34400000000005</v>
      </c>
      <c r="J26" s="286">
        <v>1.3428451374194699E-2</v>
      </c>
      <c r="K26" s="286">
        <v>0.37059094493338463</v>
      </c>
      <c r="L26" s="286">
        <v>0.14452385957536262</v>
      </c>
      <c r="M26" s="287">
        <v>10.340999999999999</v>
      </c>
      <c r="N26" s="288">
        <v>0</v>
      </c>
      <c r="O26" s="288">
        <v>2.6277065377338658</v>
      </c>
      <c r="P26" s="289">
        <v>9</v>
      </c>
      <c r="Q26" s="290">
        <v>0</v>
      </c>
      <c r="R26" s="290">
        <v>24</v>
      </c>
    </row>
    <row r="27" spans="1:18" ht="16.5" x14ac:dyDescent="0.25">
      <c r="A27" s="279" t="s">
        <v>117</v>
      </c>
      <c r="B27" s="280" t="s">
        <v>255</v>
      </c>
      <c r="C27" s="281" t="s">
        <v>70</v>
      </c>
      <c r="D27" s="282">
        <v>0.69897086559159316</v>
      </c>
      <c r="E27" s="283">
        <v>2701</v>
      </c>
      <c r="F27" s="233" t="s">
        <v>122</v>
      </c>
      <c r="G27" s="284" t="s">
        <v>251</v>
      </c>
      <c r="H27" s="285">
        <v>4</v>
      </c>
      <c r="I27" s="234">
        <v>1588.4850000000001</v>
      </c>
      <c r="J27" s="286">
        <v>3.156586705139159E-2</v>
      </c>
      <c r="K27" s="286">
        <v>0.41712822805822602</v>
      </c>
      <c r="L27" s="286">
        <v>0.25181226136853668</v>
      </c>
      <c r="M27" s="287">
        <v>16.616</v>
      </c>
      <c r="N27" s="288">
        <v>0</v>
      </c>
      <c r="O27" s="288">
        <v>0</v>
      </c>
      <c r="P27" s="289">
        <v>57</v>
      </c>
      <c r="Q27" s="290">
        <v>12</v>
      </c>
      <c r="R27" s="290">
        <v>2</v>
      </c>
    </row>
    <row r="28" spans="1:18" ht="16.5" x14ac:dyDescent="0.25">
      <c r="A28" s="279" t="s">
        <v>117</v>
      </c>
      <c r="B28" s="280" t="s">
        <v>440</v>
      </c>
      <c r="C28" s="281" t="s">
        <v>70</v>
      </c>
      <c r="D28" s="282">
        <v>0.7771025523680013</v>
      </c>
      <c r="E28" s="283">
        <v>8855</v>
      </c>
      <c r="F28" s="233" t="s">
        <v>120</v>
      </c>
      <c r="G28" s="284" t="s">
        <v>236</v>
      </c>
      <c r="H28" s="285">
        <v>4</v>
      </c>
      <c r="I28" s="234">
        <v>917.73599999999999</v>
      </c>
      <c r="J28" s="286">
        <v>2.851581471815191E-2</v>
      </c>
      <c r="K28" s="286">
        <v>0.34365226593439252</v>
      </c>
      <c r="L28" s="286">
        <v>0.17325243860979628</v>
      </c>
      <c r="M28" s="287">
        <v>13.558999999999999</v>
      </c>
      <c r="N28" s="288">
        <v>0</v>
      </c>
      <c r="O28" s="288">
        <v>8.8260676272915095</v>
      </c>
      <c r="P28" s="289">
        <v>6</v>
      </c>
      <c r="Q28" s="290">
        <v>0</v>
      </c>
      <c r="R28" s="290">
        <v>81</v>
      </c>
    </row>
    <row r="29" spans="1:18" ht="16.5" x14ac:dyDescent="0.25">
      <c r="A29" s="279" t="s">
        <v>117</v>
      </c>
      <c r="B29" s="280" t="s">
        <v>257</v>
      </c>
      <c r="C29" s="281" t="s">
        <v>70</v>
      </c>
      <c r="D29" s="282">
        <v>0.75578247213918015</v>
      </c>
      <c r="E29" s="283">
        <v>9814</v>
      </c>
      <c r="F29" s="233" t="s">
        <v>119</v>
      </c>
      <c r="G29" s="284" t="s">
        <v>227</v>
      </c>
      <c r="H29" s="285">
        <v>2</v>
      </c>
      <c r="I29" s="234">
        <v>1458.91</v>
      </c>
      <c r="J29" s="286">
        <v>1.2376493244750019E-2</v>
      </c>
      <c r="K29" s="286">
        <v>0.40142516014607088</v>
      </c>
      <c r="L29" s="286">
        <v>0.15902283211438675</v>
      </c>
      <c r="M29" s="287">
        <v>15.189</v>
      </c>
      <c r="N29" s="288">
        <v>6.8544324187235675E-2</v>
      </c>
      <c r="O29" s="288">
        <v>10.076015655523644</v>
      </c>
      <c r="P29" s="289">
        <v>14</v>
      </c>
      <c r="Q29" s="290">
        <v>1</v>
      </c>
      <c r="R29" s="290">
        <v>147</v>
      </c>
    </row>
    <row r="30" spans="1:18" ht="16.5" x14ac:dyDescent="0.25">
      <c r="A30" s="279" t="s">
        <v>117</v>
      </c>
      <c r="B30" s="280" t="s">
        <v>259</v>
      </c>
      <c r="C30" s="281" t="s">
        <v>67</v>
      </c>
      <c r="D30" s="282">
        <v>0.84695596666987072</v>
      </c>
      <c r="E30" s="283">
        <v>934</v>
      </c>
      <c r="F30" s="233" t="s">
        <v>118</v>
      </c>
      <c r="G30" s="284" t="s">
        <v>198</v>
      </c>
      <c r="H30" s="285">
        <v>2</v>
      </c>
      <c r="I30" s="234">
        <v>1330.6010000000001</v>
      </c>
      <c r="J30" s="286">
        <v>3.9301761673894977E-3</v>
      </c>
      <c r="K30" s="286">
        <v>0.33844601612364594</v>
      </c>
      <c r="L30" s="286">
        <v>0.12776181590123559</v>
      </c>
      <c r="M30" s="287">
        <v>9.2569999999999997</v>
      </c>
      <c r="N30" s="288">
        <v>0</v>
      </c>
      <c r="O30" s="288">
        <v>0.82669410289034795</v>
      </c>
      <c r="P30" s="289">
        <v>7</v>
      </c>
      <c r="Q30" s="290">
        <v>0</v>
      </c>
      <c r="R30" s="290">
        <v>11</v>
      </c>
    </row>
    <row r="31" spans="1:18" ht="16.5" x14ac:dyDescent="0.25">
      <c r="A31" s="279" t="s">
        <v>117</v>
      </c>
      <c r="B31" s="280" t="s">
        <v>261</v>
      </c>
      <c r="C31" s="281" t="s">
        <v>70</v>
      </c>
      <c r="D31" s="282">
        <v>0.69098154532810996</v>
      </c>
      <c r="E31" s="283">
        <v>3431</v>
      </c>
      <c r="F31" s="233" t="s">
        <v>122</v>
      </c>
      <c r="G31" s="284" t="s">
        <v>252</v>
      </c>
      <c r="H31" s="285">
        <v>5</v>
      </c>
      <c r="I31" s="234">
        <v>1566.4479999999999</v>
      </c>
      <c r="J31" s="286">
        <v>2.8955018962996293E-2</v>
      </c>
      <c r="K31" s="286">
        <v>0.37494444822956363</v>
      </c>
      <c r="L31" s="286">
        <v>0.2144980235539258</v>
      </c>
      <c r="M31" s="287">
        <v>13.651</v>
      </c>
      <c r="N31" s="288">
        <v>0.57454827737658709</v>
      </c>
      <c r="O31" s="288">
        <v>0.12767739497257491</v>
      </c>
      <c r="P31" s="289">
        <v>45</v>
      </c>
      <c r="Q31" s="290">
        <v>9</v>
      </c>
      <c r="R31" s="290">
        <v>3</v>
      </c>
    </row>
    <row r="32" spans="1:18" ht="16.5" x14ac:dyDescent="0.25">
      <c r="A32" s="279" t="s">
        <v>117</v>
      </c>
      <c r="B32" s="280" t="s">
        <v>263</v>
      </c>
      <c r="C32" s="281" t="s">
        <v>70</v>
      </c>
      <c r="D32" s="282">
        <v>0.71741282544350293</v>
      </c>
      <c r="E32" s="283">
        <v>2474</v>
      </c>
      <c r="F32" s="233" t="s">
        <v>120</v>
      </c>
      <c r="G32" s="284" t="s">
        <v>242</v>
      </c>
      <c r="H32" s="285">
        <v>2</v>
      </c>
      <c r="I32" s="234">
        <v>729.08199999999999</v>
      </c>
      <c r="J32" s="286">
        <v>1.627138264709883E-2</v>
      </c>
      <c r="K32" s="286">
        <v>0.38083846918752567</v>
      </c>
      <c r="L32" s="286">
        <v>0.18927912086706297</v>
      </c>
      <c r="M32" s="287">
        <v>14.603999999999999</v>
      </c>
      <c r="N32" s="288">
        <v>0</v>
      </c>
      <c r="O32" s="288">
        <v>6.583621595376103</v>
      </c>
      <c r="P32" s="289">
        <v>13</v>
      </c>
      <c r="Q32" s="290">
        <v>0</v>
      </c>
      <c r="R32" s="290">
        <v>48</v>
      </c>
    </row>
    <row r="33" spans="1:18" ht="16.5" x14ac:dyDescent="0.25">
      <c r="A33" s="279" t="s">
        <v>117</v>
      </c>
      <c r="B33" s="280" t="s">
        <v>265</v>
      </c>
      <c r="C33" s="281" t="s">
        <v>70</v>
      </c>
      <c r="D33" s="282">
        <v>0.77481481481481485</v>
      </c>
      <c r="E33" s="283">
        <v>6223</v>
      </c>
      <c r="F33" s="233" t="s">
        <v>119</v>
      </c>
      <c r="G33" s="284" t="s">
        <v>215</v>
      </c>
      <c r="H33" s="285">
        <v>1</v>
      </c>
      <c r="I33" s="234">
        <v>1431.453</v>
      </c>
      <c r="J33" s="286">
        <v>1.1221398272112512E-2</v>
      </c>
      <c r="K33" s="286">
        <v>0.3501660539746641</v>
      </c>
      <c r="L33" s="286">
        <v>0.12644494789559979</v>
      </c>
      <c r="M33" s="287">
        <v>5.3929999999999998</v>
      </c>
      <c r="N33" s="288">
        <v>0</v>
      </c>
      <c r="O33" s="288">
        <v>1.1177453957622081</v>
      </c>
      <c r="P33" s="289">
        <v>10</v>
      </c>
      <c r="Q33" s="290">
        <v>0</v>
      </c>
      <c r="R33" s="290">
        <v>16</v>
      </c>
    </row>
    <row r="34" spans="1:18" ht="16.5" x14ac:dyDescent="0.25">
      <c r="A34" s="279" t="s">
        <v>117</v>
      </c>
      <c r="B34" s="280" t="s">
        <v>482</v>
      </c>
      <c r="C34" s="281" t="s">
        <v>70</v>
      </c>
      <c r="D34" s="282">
        <v>0.7326932992750671</v>
      </c>
      <c r="E34" s="283">
        <v>8742</v>
      </c>
      <c r="F34" s="233" t="s">
        <v>121</v>
      </c>
      <c r="G34" s="284" t="s">
        <v>358</v>
      </c>
      <c r="H34" s="285">
        <v>2</v>
      </c>
      <c r="I34" s="234">
        <v>699.7360000000001</v>
      </c>
      <c r="J34" s="286">
        <v>4.2563236567892904E-2</v>
      </c>
      <c r="K34" s="286">
        <v>0.40991055263162685</v>
      </c>
      <c r="L34" s="286">
        <v>0.22151211313981273</v>
      </c>
      <c r="M34" s="287">
        <v>22.474</v>
      </c>
      <c r="N34" s="288">
        <v>0</v>
      </c>
      <c r="O34" s="288">
        <v>0.14291104073536304</v>
      </c>
      <c r="P34" s="289">
        <v>22</v>
      </c>
      <c r="Q34" s="290">
        <v>712</v>
      </c>
      <c r="R34" s="290">
        <v>161</v>
      </c>
    </row>
    <row r="35" spans="1:18" ht="16.5" x14ac:dyDescent="0.25">
      <c r="A35" s="279" t="s">
        <v>117</v>
      </c>
      <c r="B35" s="280" t="s">
        <v>269</v>
      </c>
      <c r="C35" s="281" t="s">
        <v>67</v>
      </c>
      <c r="D35" s="282">
        <v>0.84129938325319631</v>
      </c>
      <c r="E35" s="283">
        <v>5547</v>
      </c>
      <c r="F35" s="233" t="s">
        <v>121</v>
      </c>
      <c r="G35" s="284" t="s">
        <v>249</v>
      </c>
      <c r="H35" s="285">
        <v>2</v>
      </c>
      <c r="I35" s="234">
        <v>472.31700000000001</v>
      </c>
      <c r="J35" s="286">
        <v>1.1660286070851591E-2</v>
      </c>
      <c r="K35" s="286">
        <v>0.38356426728701759</v>
      </c>
      <c r="L35" s="286">
        <v>8.4688884795592792E-2</v>
      </c>
      <c r="M35" s="287">
        <v>12.239000000000001</v>
      </c>
      <c r="N35" s="288">
        <v>0.42344442397796395</v>
      </c>
      <c r="O35" s="288">
        <v>2.5406665438677836</v>
      </c>
      <c r="P35" s="289">
        <v>18</v>
      </c>
      <c r="Q35" s="290">
        <v>2</v>
      </c>
      <c r="R35" s="290">
        <v>12</v>
      </c>
    </row>
    <row r="36" spans="1:18" ht="16.5" x14ac:dyDescent="0.25">
      <c r="A36" s="279" t="s">
        <v>117</v>
      </c>
      <c r="B36" s="280" t="s">
        <v>271</v>
      </c>
      <c r="C36" s="281" t="s">
        <v>70</v>
      </c>
      <c r="D36" s="282">
        <v>0.77679895639310592</v>
      </c>
      <c r="E36" s="283">
        <v>1613</v>
      </c>
      <c r="F36" s="233" t="s">
        <v>119</v>
      </c>
      <c r="G36" s="284" t="s">
        <v>226</v>
      </c>
      <c r="H36" s="285">
        <v>2</v>
      </c>
      <c r="I36" s="234">
        <v>485.80700000000002</v>
      </c>
      <c r="J36" s="286">
        <v>8.4781409851557993E-3</v>
      </c>
      <c r="K36" s="286">
        <v>0.36001900231908812</v>
      </c>
      <c r="L36" s="286">
        <v>9.0570946898665516E-2</v>
      </c>
      <c r="M36" s="287">
        <v>11.41</v>
      </c>
      <c r="N36" s="288">
        <v>0.61752918339999219</v>
      </c>
      <c r="O36" s="288">
        <v>4.3227042837999452</v>
      </c>
      <c r="P36" s="289">
        <v>2</v>
      </c>
      <c r="Q36" s="290">
        <v>3</v>
      </c>
      <c r="R36" s="290">
        <v>21</v>
      </c>
    </row>
    <row r="37" spans="1:18" ht="16.5" x14ac:dyDescent="0.25">
      <c r="A37" s="279" t="s">
        <v>117</v>
      </c>
      <c r="B37" s="280" t="s">
        <v>442</v>
      </c>
      <c r="C37" s="281" t="s">
        <v>70</v>
      </c>
      <c r="D37" s="282">
        <v>0.78556267012689551</v>
      </c>
      <c r="E37" s="283">
        <v>5010</v>
      </c>
      <c r="F37" s="233" t="s">
        <v>119</v>
      </c>
      <c r="G37" s="284" t="s">
        <v>433</v>
      </c>
      <c r="H37" s="285">
        <v>3</v>
      </c>
      <c r="I37" s="234">
        <v>1524.883</v>
      </c>
      <c r="J37" s="286">
        <v>5.5166388885166508E-3</v>
      </c>
      <c r="K37" s="286">
        <v>0.34321261496271438</v>
      </c>
      <c r="L37" s="286">
        <v>0.10492608285356975</v>
      </c>
      <c r="M37" s="287">
        <v>5.6150000000000002</v>
      </c>
      <c r="N37" s="288">
        <v>0.19673640535044329</v>
      </c>
      <c r="O37" s="288">
        <v>16.85375205835464</v>
      </c>
      <c r="P37" s="289">
        <v>16</v>
      </c>
      <c r="Q37" s="290">
        <v>3</v>
      </c>
      <c r="R37" s="290">
        <v>257</v>
      </c>
    </row>
    <row r="38" spans="1:18" ht="16.5" x14ac:dyDescent="0.25">
      <c r="A38" s="279" t="s">
        <v>117</v>
      </c>
      <c r="B38" s="280" t="s">
        <v>273</v>
      </c>
      <c r="C38" s="281" t="s">
        <v>67</v>
      </c>
      <c r="D38" s="282">
        <v>0.83388527333260498</v>
      </c>
      <c r="E38" s="283">
        <v>6501</v>
      </c>
      <c r="F38" s="233" t="s">
        <v>120</v>
      </c>
      <c r="G38" s="284" t="s">
        <v>242</v>
      </c>
      <c r="H38" s="285">
        <v>3</v>
      </c>
      <c r="I38" s="234">
        <v>1391.2719999999999</v>
      </c>
      <c r="J38" s="286">
        <v>9.78145372027589E-3</v>
      </c>
      <c r="K38" s="286">
        <v>0.3428659786120512</v>
      </c>
      <c r="L38" s="286">
        <v>9.9908572874319326E-2</v>
      </c>
      <c r="M38" s="287">
        <v>11.659000000000001</v>
      </c>
      <c r="N38" s="288">
        <v>7.1876671132603834E-2</v>
      </c>
      <c r="O38" s="288">
        <v>1.5812867649172844</v>
      </c>
      <c r="P38" s="289">
        <v>0</v>
      </c>
      <c r="Q38" s="290">
        <v>1</v>
      </c>
      <c r="R38" s="290">
        <v>22</v>
      </c>
    </row>
    <row r="39" spans="1:18" ht="16.5" x14ac:dyDescent="0.25">
      <c r="A39" s="279" t="s">
        <v>117</v>
      </c>
      <c r="B39" s="280" t="s">
        <v>275</v>
      </c>
      <c r="C39" s="281" t="s">
        <v>67</v>
      </c>
      <c r="D39" s="282">
        <v>0.81508854752328974</v>
      </c>
      <c r="E39" s="283">
        <v>9682</v>
      </c>
      <c r="F39" s="233" t="s">
        <v>118</v>
      </c>
      <c r="G39" s="284" t="s">
        <v>206</v>
      </c>
      <c r="H39" s="285">
        <v>7</v>
      </c>
      <c r="I39" s="234">
        <v>1529.2819999999999</v>
      </c>
      <c r="J39" s="286">
        <v>2.300532105335179E-2</v>
      </c>
      <c r="K39" s="286">
        <v>0.31021587419193231</v>
      </c>
      <c r="L39" s="286">
        <v>0.10723986812111828</v>
      </c>
      <c r="M39" s="287">
        <v>11.932</v>
      </c>
      <c r="N39" s="288">
        <v>0</v>
      </c>
      <c r="O39" s="288">
        <v>1.1770229427927617</v>
      </c>
      <c r="P39" s="289">
        <v>14</v>
      </c>
      <c r="Q39" s="290">
        <v>0</v>
      </c>
      <c r="R39" s="290">
        <v>18</v>
      </c>
    </row>
    <row r="40" spans="1:18" ht="16.5" x14ac:dyDescent="0.25">
      <c r="A40" s="279" t="s">
        <v>117</v>
      </c>
      <c r="B40" s="280" t="s">
        <v>279</v>
      </c>
      <c r="C40" s="281" t="s">
        <v>70</v>
      </c>
      <c r="D40" s="282">
        <v>0.71479999999999999</v>
      </c>
      <c r="E40" s="283">
        <v>9344</v>
      </c>
      <c r="F40" s="233" t="s">
        <v>121</v>
      </c>
      <c r="G40" s="284" t="s">
        <v>248</v>
      </c>
      <c r="H40" s="285">
        <v>1</v>
      </c>
      <c r="I40" s="234">
        <v>1306.3030000000001</v>
      </c>
      <c r="J40" s="286">
        <v>2.5532732229406312E-2</v>
      </c>
      <c r="K40" s="286">
        <v>0.4648946117501489</v>
      </c>
      <c r="L40" s="286">
        <v>0.12937274123997264</v>
      </c>
      <c r="M40" s="287">
        <v>19.611000000000001</v>
      </c>
      <c r="N40" s="288">
        <v>7.6551917893474944E-2</v>
      </c>
      <c r="O40" s="288">
        <v>9.9517493261517416</v>
      </c>
      <c r="P40" s="289">
        <v>83</v>
      </c>
      <c r="Q40" s="290">
        <v>1</v>
      </c>
      <c r="R40" s="290">
        <v>130</v>
      </c>
    </row>
    <row r="41" spans="1:18" ht="16.5" x14ac:dyDescent="0.25">
      <c r="A41" s="279" t="s">
        <v>117</v>
      </c>
      <c r="B41" s="280" t="s">
        <v>281</v>
      </c>
      <c r="C41" s="281" t="s">
        <v>70</v>
      </c>
      <c r="D41" s="282">
        <v>0.73218268652913931</v>
      </c>
      <c r="E41" s="283">
        <v>4814</v>
      </c>
      <c r="F41" s="233" t="s">
        <v>119</v>
      </c>
      <c r="G41" s="284" t="s">
        <v>221</v>
      </c>
      <c r="H41" s="285">
        <v>2</v>
      </c>
      <c r="I41" s="234">
        <v>696.476</v>
      </c>
      <c r="J41" s="286">
        <v>1.5362409426271172E-2</v>
      </c>
      <c r="K41" s="286">
        <v>0.38248606238699823</v>
      </c>
      <c r="L41" s="286">
        <v>9.7634376489642141E-2</v>
      </c>
      <c r="M41" s="287">
        <v>8.1310000000000002</v>
      </c>
      <c r="N41" s="288">
        <v>0</v>
      </c>
      <c r="O41" s="288">
        <v>2.2972794468151094</v>
      </c>
      <c r="P41" s="289">
        <v>9</v>
      </c>
      <c r="Q41" s="290">
        <v>0</v>
      </c>
      <c r="R41" s="290">
        <v>16</v>
      </c>
    </row>
    <row r="42" spans="1:18" ht="16.5" x14ac:dyDescent="0.25">
      <c r="A42" s="279" t="s">
        <v>117</v>
      </c>
      <c r="B42" s="280" t="s">
        <v>283</v>
      </c>
      <c r="C42" s="281" t="s">
        <v>67</v>
      </c>
      <c r="D42" s="282">
        <v>0.80264506911044375</v>
      </c>
      <c r="E42" s="283">
        <v>6360</v>
      </c>
      <c r="F42" s="233" t="s">
        <v>121</v>
      </c>
      <c r="G42" s="284" t="s">
        <v>437</v>
      </c>
      <c r="H42" s="285">
        <v>3</v>
      </c>
      <c r="I42" s="234">
        <v>744.9670000000001</v>
      </c>
      <c r="J42" s="286">
        <v>3.789539655416202E-2</v>
      </c>
      <c r="K42" s="286">
        <v>0.36628565587728346</v>
      </c>
      <c r="L42" s="286">
        <v>9.93332590571126E-2</v>
      </c>
      <c r="M42" s="287">
        <v>12.653</v>
      </c>
      <c r="N42" s="288">
        <v>0</v>
      </c>
      <c r="O42" s="288">
        <v>1.7450437401925183</v>
      </c>
      <c r="P42" s="289">
        <v>10</v>
      </c>
      <c r="Q42" s="290">
        <v>0</v>
      </c>
      <c r="R42" s="290">
        <v>13</v>
      </c>
    </row>
    <row r="43" spans="1:18" ht="16.5" x14ac:dyDescent="0.25">
      <c r="A43" s="279" t="s">
        <v>117</v>
      </c>
      <c r="B43" s="280" t="s">
        <v>285</v>
      </c>
      <c r="C43" s="281" t="s">
        <v>70</v>
      </c>
      <c r="D43" s="282">
        <v>0.74528956760940879</v>
      </c>
      <c r="E43" s="283">
        <v>9091</v>
      </c>
      <c r="F43" s="233" t="s">
        <v>121</v>
      </c>
      <c r="G43" s="284" t="s">
        <v>247</v>
      </c>
      <c r="H43" s="285">
        <v>2</v>
      </c>
      <c r="I43" s="234">
        <v>1418.4860000000001</v>
      </c>
      <c r="J43" s="286">
        <v>2.2557515164912504E-2</v>
      </c>
      <c r="K43" s="286">
        <v>0.48816698632290501</v>
      </c>
      <c r="L43" s="286">
        <v>0.26859623570482893</v>
      </c>
      <c r="M43" s="287">
        <v>15.45</v>
      </c>
      <c r="N43" s="288">
        <v>0</v>
      </c>
      <c r="O43" s="288">
        <v>4.4413550785837854</v>
      </c>
      <c r="P43" s="289">
        <v>162</v>
      </c>
      <c r="Q43" s="290">
        <v>0</v>
      </c>
      <c r="R43" s="290">
        <v>63</v>
      </c>
    </row>
    <row r="44" spans="1:18" ht="16.5" x14ac:dyDescent="0.25">
      <c r="A44" s="279" t="s">
        <v>117</v>
      </c>
      <c r="B44" s="280" t="s">
        <v>287</v>
      </c>
      <c r="C44" s="281" t="s">
        <v>70</v>
      </c>
      <c r="D44" s="282">
        <v>0.71297626968616079</v>
      </c>
      <c r="E44" s="283">
        <v>4555</v>
      </c>
      <c r="F44" s="233" t="s">
        <v>121</v>
      </c>
      <c r="G44" s="284" t="s">
        <v>245</v>
      </c>
      <c r="H44" s="285">
        <v>2</v>
      </c>
      <c r="I44" s="234">
        <v>1369.2360000000001</v>
      </c>
      <c r="J44" s="286">
        <v>2.5028332320085271E-2</v>
      </c>
      <c r="K44" s="286">
        <v>0.45663708579283413</v>
      </c>
      <c r="L44" s="286">
        <v>0.22056095516039601</v>
      </c>
      <c r="M44" s="287">
        <v>14.545</v>
      </c>
      <c r="N44" s="288">
        <v>0</v>
      </c>
      <c r="O44" s="288">
        <v>0.7303342886105828</v>
      </c>
      <c r="P44" s="289">
        <v>116</v>
      </c>
      <c r="Q44" s="290">
        <v>0</v>
      </c>
      <c r="R44" s="290">
        <v>10</v>
      </c>
    </row>
    <row r="45" spans="1:18" ht="16.5" x14ac:dyDescent="0.25">
      <c r="A45" s="279" t="s">
        <v>117</v>
      </c>
      <c r="B45" s="280" t="s">
        <v>289</v>
      </c>
      <c r="C45" s="281" t="s">
        <v>70</v>
      </c>
      <c r="D45" s="282">
        <v>0.7414814814814813</v>
      </c>
      <c r="E45" s="283">
        <v>3968</v>
      </c>
      <c r="F45" s="233" t="s">
        <v>119</v>
      </c>
      <c r="G45" s="284" t="s">
        <v>217</v>
      </c>
      <c r="H45" s="285">
        <v>1</v>
      </c>
      <c r="I45" s="234">
        <v>1836.5609999999999</v>
      </c>
      <c r="J45" s="286">
        <v>1.5196731945178565E-2</v>
      </c>
      <c r="K45" s="286">
        <v>0.38912995603994233</v>
      </c>
      <c r="L45" s="286">
        <v>9.5831284667375602E-2</v>
      </c>
      <c r="M45" s="287">
        <v>6.5529999999999999</v>
      </c>
      <c r="N45" s="288">
        <v>0</v>
      </c>
      <c r="O45" s="288">
        <v>7.8407414727852771</v>
      </c>
      <c r="P45" s="289">
        <v>26</v>
      </c>
      <c r="Q45" s="290">
        <v>0</v>
      </c>
      <c r="R45" s="290">
        <v>144</v>
      </c>
    </row>
    <row r="46" spans="1:18" ht="16.5" x14ac:dyDescent="0.25">
      <c r="A46" s="279" t="s">
        <v>117</v>
      </c>
      <c r="B46" s="280" t="s">
        <v>444</v>
      </c>
      <c r="C46" s="281" t="s">
        <v>70</v>
      </c>
      <c r="D46" s="282">
        <v>0.77285714285714291</v>
      </c>
      <c r="E46" s="283">
        <v>1701</v>
      </c>
      <c r="F46" s="233" t="s">
        <v>119</v>
      </c>
      <c r="G46" s="284" t="s">
        <v>434</v>
      </c>
      <c r="H46" s="285">
        <v>1</v>
      </c>
      <c r="I46" s="234">
        <v>1737.0650000000001</v>
      </c>
      <c r="J46" s="286">
        <v>9.0066489272066196E-3</v>
      </c>
      <c r="K46" s="286">
        <v>0.38255952870726712</v>
      </c>
      <c r="L46" s="286">
        <v>0.14039331727809756</v>
      </c>
      <c r="M46" s="287">
        <v>6.7770000000000001</v>
      </c>
      <c r="N46" s="288">
        <v>0</v>
      </c>
      <c r="O46" s="288">
        <v>0.63325206598486528</v>
      </c>
      <c r="P46" s="289">
        <v>13</v>
      </c>
      <c r="Q46" s="290">
        <v>0</v>
      </c>
      <c r="R46" s="290">
        <v>11</v>
      </c>
    </row>
    <row r="47" spans="1:18" ht="16.5" x14ac:dyDescent="0.25">
      <c r="A47" s="279" t="s">
        <v>117</v>
      </c>
      <c r="B47" s="280" t="s">
        <v>291</v>
      </c>
      <c r="C47" s="281" t="s">
        <v>67</v>
      </c>
      <c r="D47" s="282">
        <v>0.80814814814814806</v>
      </c>
      <c r="E47" s="283">
        <v>3421</v>
      </c>
      <c r="F47" s="233" t="s">
        <v>119</v>
      </c>
      <c r="G47" s="284" t="s">
        <v>217</v>
      </c>
      <c r="H47" s="285">
        <v>1</v>
      </c>
      <c r="I47" s="234">
        <v>1780.404</v>
      </c>
      <c r="J47" s="286">
        <v>1.443925424088506E-2</v>
      </c>
      <c r="K47" s="286">
        <v>0.34493531883111933</v>
      </c>
      <c r="L47" s="286">
        <v>0.12019743833422077</v>
      </c>
      <c r="M47" s="287">
        <v>5.4</v>
      </c>
      <c r="N47" s="288">
        <v>0</v>
      </c>
      <c r="O47" s="288">
        <v>1.7973448722874135</v>
      </c>
      <c r="P47" s="289">
        <v>3</v>
      </c>
      <c r="Q47" s="290">
        <v>0</v>
      </c>
      <c r="R47" s="290">
        <v>32</v>
      </c>
    </row>
    <row r="48" spans="1:18" ht="16.5" x14ac:dyDescent="0.25">
      <c r="A48" s="279" t="s">
        <v>117</v>
      </c>
      <c r="B48" s="280" t="s">
        <v>293</v>
      </c>
      <c r="C48" s="281" t="s">
        <v>70</v>
      </c>
      <c r="D48" s="282">
        <v>0.76538104182436828</v>
      </c>
      <c r="E48" s="283">
        <v>3300</v>
      </c>
      <c r="F48" s="233" t="s">
        <v>121</v>
      </c>
      <c r="G48" s="284" t="s">
        <v>249</v>
      </c>
      <c r="H48" s="285">
        <v>3</v>
      </c>
      <c r="I48" s="234">
        <v>659.20900000000006</v>
      </c>
      <c r="J48" s="286">
        <v>1.0694639559875752E-2</v>
      </c>
      <c r="K48" s="286">
        <v>0.46413622696658757</v>
      </c>
      <c r="L48" s="286">
        <v>8.3871132005673282E-2</v>
      </c>
      <c r="M48" s="287">
        <v>14.228</v>
      </c>
      <c r="N48" s="288">
        <v>0</v>
      </c>
      <c r="O48" s="288">
        <v>7.7365448590659405</v>
      </c>
      <c r="P48" s="289">
        <v>70</v>
      </c>
      <c r="Q48" s="290">
        <v>2</v>
      </c>
      <c r="R48" s="290">
        <v>54</v>
      </c>
    </row>
    <row r="49" spans="1:18" ht="16.5" x14ac:dyDescent="0.25">
      <c r="A49" s="279" t="s">
        <v>117</v>
      </c>
      <c r="B49" s="280" t="s">
        <v>295</v>
      </c>
      <c r="C49" s="281" t="s">
        <v>70</v>
      </c>
      <c r="D49" s="282">
        <v>0.79227418044703746</v>
      </c>
      <c r="E49" s="283">
        <v>9231</v>
      </c>
      <c r="F49" s="233" t="s">
        <v>121</v>
      </c>
      <c r="G49" s="284" t="s">
        <v>245</v>
      </c>
      <c r="H49" s="285">
        <v>2</v>
      </c>
      <c r="I49" s="234">
        <v>1279.356</v>
      </c>
      <c r="J49" s="286">
        <v>7.4616040011217868E-2</v>
      </c>
      <c r="K49" s="286">
        <v>0.42889574635331118</v>
      </c>
      <c r="L49" s="286">
        <v>6.8784607255525432E-2</v>
      </c>
      <c r="M49" s="287">
        <v>14.837999999999999</v>
      </c>
      <c r="N49" s="288">
        <v>0</v>
      </c>
      <c r="O49" s="288">
        <v>6.4876390934188768</v>
      </c>
      <c r="P49" s="289">
        <v>77</v>
      </c>
      <c r="Q49" s="290">
        <v>0</v>
      </c>
      <c r="R49" s="290">
        <v>83</v>
      </c>
    </row>
    <row r="50" spans="1:18" ht="16.5" x14ac:dyDescent="0.25">
      <c r="A50" s="279" t="s">
        <v>117</v>
      </c>
      <c r="B50" s="280" t="s">
        <v>297</v>
      </c>
      <c r="C50" s="281" t="s">
        <v>67</v>
      </c>
      <c r="D50" s="282">
        <v>0.81288277467765835</v>
      </c>
      <c r="E50" s="283">
        <v>5357</v>
      </c>
      <c r="F50" s="233" t="s">
        <v>119</v>
      </c>
      <c r="G50" s="284" t="s">
        <v>226</v>
      </c>
      <c r="H50" s="285">
        <v>2</v>
      </c>
      <c r="I50" s="234">
        <v>3799.444</v>
      </c>
      <c r="J50" s="286">
        <v>1.1772982107375173E-2</v>
      </c>
      <c r="K50" s="286">
        <v>0.39166996274350446</v>
      </c>
      <c r="L50" s="286">
        <v>0.14844277215297819</v>
      </c>
      <c r="M50" s="287">
        <v>12.939</v>
      </c>
      <c r="N50" s="288">
        <v>0.28951604497921274</v>
      </c>
      <c r="O50" s="288">
        <v>8.8697188325449723</v>
      </c>
      <c r="P50" s="289">
        <v>44</v>
      </c>
      <c r="Q50" s="290">
        <v>11</v>
      </c>
      <c r="R50" s="290">
        <v>337</v>
      </c>
    </row>
    <row r="51" spans="1:18" ht="16.5" x14ac:dyDescent="0.25">
      <c r="A51" s="279" t="s">
        <v>117</v>
      </c>
      <c r="B51" s="280" t="s">
        <v>299</v>
      </c>
      <c r="C51" s="281" t="s">
        <v>70</v>
      </c>
      <c r="D51" s="282">
        <v>0.78959999999999997</v>
      </c>
      <c r="E51" s="283">
        <v>7026</v>
      </c>
      <c r="F51" s="233" t="s">
        <v>120</v>
      </c>
      <c r="G51" s="284" t="s">
        <v>237</v>
      </c>
      <c r="H51" s="285">
        <v>1</v>
      </c>
      <c r="I51" s="234">
        <v>1522.595</v>
      </c>
      <c r="J51" s="286">
        <v>2.3182453823790538E-2</v>
      </c>
      <c r="K51" s="286">
        <v>0.32520435356323296</v>
      </c>
      <c r="L51" s="286">
        <v>8.2753457091347335E-2</v>
      </c>
      <c r="M51" s="287">
        <v>10.856</v>
      </c>
      <c r="N51" s="288">
        <v>0</v>
      </c>
      <c r="O51" s="288">
        <v>1.0508375503663154</v>
      </c>
      <c r="P51" s="289">
        <v>11</v>
      </c>
      <c r="Q51" s="290">
        <v>0</v>
      </c>
      <c r="R51" s="290">
        <v>16</v>
      </c>
    </row>
    <row r="52" spans="1:18" ht="16.5" x14ac:dyDescent="0.25">
      <c r="A52" s="279" t="s">
        <v>117</v>
      </c>
      <c r="B52" s="280" t="s">
        <v>301</v>
      </c>
      <c r="C52" s="281" t="s">
        <v>70</v>
      </c>
      <c r="D52" s="282">
        <v>0.76335969493641609</v>
      </c>
      <c r="E52" s="283">
        <v>9350</v>
      </c>
      <c r="F52" s="233" t="s">
        <v>119</v>
      </c>
      <c r="G52" s="284" t="s">
        <v>221</v>
      </c>
      <c r="H52" s="285">
        <v>2</v>
      </c>
      <c r="I52" s="234">
        <v>714.73</v>
      </c>
      <c r="J52" s="286">
        <v>1.2478866237554247E-2</v>
      </c>
      <c r="K52" s="286">
        <v>0.39897296852622277</v>
      </c>
      <c r="L52" s="286">
        <v>5.8763449134638254E-2</v>
      </c>
      <c r="M52" s="287">
        <v>7.7489999999999997</v>
      </c>
      <c r="N52" s="288">
        <v>0</v>
      </c>
      <c r="O52" s="288">
        <v>4.0574762497726411</v>
      </c>
      <c r="P52" s="289">
        <v>11</v>
      </c>
      <c r="Q52" s="290">
        <v>0</v>
      </c>
      <c r="R52" s="290">
        <v>29</v>
      </c>
    </row>
    <row r="53" spans="1:18" ht="16.5" x14ac:dyDescent="0.25">
      <c r="A53" s="279" t="s">
        <v>117</v>
      </c>
      <c r="B53" s="280" t="s">
        <v>303</v>
      </c>
      <c r="C53" s="281" t="s">
        <v>67</v>
      </c>
      <c r="D53" s="282">
        <v>0.82993466272070804</v>
      </c>
      <c r="E53" s="283">
        <v>3410</v>
      </c>
      <c r="F53" s="233" t="s">
        <v>121</v>
      </c>
      <c r="G53" s="284" t="s">
        <v>248</v>
      </c>
      <c r="H53" s="285">
        <v>3</v>
      </c>
      <c r="I53" s="234">
        <v>539.02600000000007</v>
      </c>
      <c r="J53" s="286">
        <v>4.244093615603968E-2</v>
      </c>
      <c r="K53" s="286">
        <v>0.39549074920479804</v>
      </c>
      <c r="L53" s="286">
        <v>0.13039911183716049</v>
      </c>
      <c r="M53" s="287">
        <v>13.153</v>
      </c>
      <c r="N53" s="288">
        <v>0</v>
      </c>
      <c r="O53" s="288">
        <v>3.339356543098106</v>
      </c>
      <c r="P53" s="289">
        <v>17</v>
      </c>
      <c r="Q53" s="290">
        <v>92</v>
      </c>
      <c r="R53" s="290">
        <v>40</v>
      </c>
    </row>
    <row r="54" spans="1:18" ht="16.5" x14ac:dyDescent="0.25">
      <c r="A54" s="279" t="s">
        <v>117</v>
      </c>
      <c r="B54" s="280" t="s">
        <v>305</v>
      </c>
      <c r="C54" s="281" t="s">
        <v>70</v>
      </c>
      <c r="D54" s="282">
        <v>0.78491882902321819</v>
      </c>
      <c r="E54" s="283">
        <v>7351</v>
      </c>
      <c r="F54" s="233" t="s">
        <v>118</v>
      </c>
      <c r="G54" s="284" t="s">
        <v>204</v>
      </c>
      <c r="H54" s="285">
        <v>2</v>
      </c>
      <c r="I54" s="234">
        <v>1751.144</v>
      </c>
      <c r="J54" s="286">
        <v>1.0348902032491763E-2</v>
      </c>
      <c r="K54" s="286">
        <v>0.32527540540545552</v>
      </c>
      <c r="L54" s="286">
        <v>0.12277688185551845</v>
      </c>
      <c r="M54" s="287">
        <v>9.4320000000000004</v>
      </c>
      <c r="N54" s="288">
        <v>0</v>
      </c>
      <c r="O54" s="288">
        <v>5.0823918535540198</v>
      </c>
      <c r="P54" s="289">
        <v>8</v>
      </c>
      <c r="Q54" s="290">
        <v>0</v>
      </c>
      <c r="R54" s="290">
        <v>89</v>
      </c>
    </row>
    <row r="55" spans="1:18" ht="16.5" x14ac:dyDescent="0.25">
      <c r="A55" s="279" t="s">
        <v>117</v>
      </c>
      <c r="B55" s="280" t="s">
        <v>446</v>
      </c>
      <c r="C55" s="281" t="s">
        <v>70</v>
      </c>
      <c r="D55" s="282">
        <v>0.74534064144054168</v>
      </c>
      <c r="E55" s="283">
        <v>293</v>
      </c>
      <c r="F55" s="233" t="s">
        <v>121</v>
      </c>
      <c r="G55" s="284" t="s">
        <v>246</v>
      </c>
      <c r="H55" s="285">
        <v>4</v>
      </c>
      <c r="I55" s="234">
        <v>648.28600000000006</v>
      </c>
      <c r="J55" s="286">
        <v>2.9212551424266979E-2</v>
      </c>
      <c r="K55" s="286">
        <v>0.44337453474516952</v>
      </c>
      <c r="L55" s="286">
        <v>0.14191267434434804</v>
      </c>
      <c r="M55" s="287">
        <v>16.827999999999999</v>
      </c>
      <c r="N55" s="288">
        <v>0</v>
      </c>
      <c r="O55" s="288">
        <v>5.5531046482570963</v>
      </c>
      <c r="P55" s="289">
        <v>41</v>
      </c>
      <c r="Q55" s="290">
        <v>114</v>
      </c>
      <c r="R55" s="290">
        <v>81</v>
      </c>
    </row>
    <row r="56" spans="1:18" ht="16.5" x14ac:dyDescent="0.25">
      <c r="A56" s="279" t="s">
        <v>117</v>
      </c>
      <c r="B56" s="280" t="s">
        <v>483</v>
      </c>
      <c r="C56" s="281" t="s">
        <v>70</v>
      </c>
      <c r="D56" s="282">
        <v>0.74070178054206814</v>
      </c>
      <c r="E56" s="283">
        <v>489</v>
      </c>
      <c r="F56" s="233" t="s">
        <v>120</v>
      </c>
      <c r="G56" s="284" t="s">
        <v>242</v>
      </c>
      <c r="H56" s="285">
        <v>4</v>
      </c>
      <c r="I56" s="234">
        <v>527.774</v>
      </c>
      <c r="J56" s="286">
        <v>2.7697323238257288E-2</v>
      </c>
      <c r="K56" s="286">
        <v>0.39450201919804256</v>
      </c>
      <c r="L56" s="286">
        <v>0.17242228681215824</v>
      </c>
      <c r="M56" s="287">
        <v>18.087</v>
      </c>
      <c r="N56" s="288">
        <v>0</v>
      </c>
      <c r="O56" s="288">
        <v>11.179027386722346</v>
      </c>
      <c r="P56" s="289">
        <v>11</v>
      </c>
      <c r="Q56" s="290">
        <v>0</v>
      </c>
      <c r="R56" s="290">
        <v>59</v>
      </c>
    </row>
    <row r="57" spans="1:18" ht="16.5" x14ac:dyDescent="0.25">
      <c r="A57" s="279" t="s">
        <v>117</v>
      </c>
      <c r="B57" s="280" t="s">
        <v>307</v>
      </c>
      <c r="C57" s="281" t="s">
        <v>70</v>
      </c>
      <c r="D57" s="282">
        <v>0.7925887067568822</v>
      </c>
      <c r="E57" s="283">
        <v>7337</v>
      </c>
      <c r="F57" s="233" t="s">
        <v>121</v>
      </c>
      <c r="G57" s="284" t="s">
        <v>244</v>
      </c>
      <c r="H57" s="285">
        <v>2</v>
      </c>
      <c r="I57" s="234">
        <v>477.52300000000002</v>
      </c>
      <c r="J57" s="286">
        <v>3.8104660902140354E-2</v>
      </c>
      <c r="K57" s="286">
        <v>0.3933861663970793</v>
      </c>
      <c r="L57" s="286">
        <v>8.1692672167306593E-2</v>
      </c>
      <c r="M57" s="287">
        <v>12.942</v>
      </c>
      <c r="N57" s="288">
        <v>0</v>
      </c>
      <c r="O57" s="288">
        <v>2.3035539649399084</v>
      </c>
      <c r="P57" s="289">
        <v>20</v>
      </c>
      <c r="Q57" s="290">
        <v>9</v>
      </c>
      <c r="R57" s="290">
        <v>12</v>
      </c>
    </row>
    <row r="58" spans="1:18" ht="16.5" x14ac:dyDescent="0.25">
      <c r="A58" s="279" t="s">
        <v>117</v>
      </c>
      <c r="B58" s="280" t="s">
        <v>311</v>
      </c>
      <c r="C58" s="281" t="s">
        <v>70</v>
      </c>
      <c r="D58" s="282">
        <v>0.70637291689495363</v>
      </c>
      <c r="E58" s="283">
        <v>4000</v>
      </c>
      <c r="F58" s="233" t="s">
        <v>122</v>
      </c>
      <c r="G58" s="284" t="s">
        <v>252</v>
      </c>
      <c r="H58" s="285">
        <v>2</v>
      </c>
      <c r="I58" s="234">
        <v>1573.874</v>
      </c>
      <c r="J58" s="286">
        <v>4.2226522675460461E-2</v>
      </c>
      <c r="K58" s="286">
        <v>0.36157896362079978</v>
      </c>
      <c r="L58" s="286">
        <v>0.19760158691229412</v>
      </c>
      <c r="M58" s="287">
        <v>14.047000000000001</v>
      </c>
      <c r="N58" s="288">
        <v>1.0165998040503879</v>
      </c>
      <c r="O58" s="288">
        <v>6.3537487753149241E-2</v>
      </c>
      <c r="P58" s="289">
        <v>31</v>
      </c>
      <c r="Q58" s="290">
        <v>16</v>
      </c>
      <c r="R58" s="290">
        <v>1</v>
      </c>
    </row>
    <row r="59" spans="1:18" ht="16.5" x14ac:dyDescent="0.25">
      <c r="A59" s="279" t="s">
        <v>117</v>
      </c>
      <c r="B59" s="280" t="s">
        <v>314</v>
      </c>
      <c r="C59" s="281" t="s">
        <v>67</v>
      </c>
      <c r="D59" s="282">
        <v>0.82958919179035273</v>
      </c>
      <c r="E59" s="283">
        <v>8553</v>
      </c>
      <c r="F59" s="233" t="s">
        <v>119</v>
      </c>
      <c r="G59" s="284" t="s">
        <v>219</v>
      </c>
      <c r="H59" s="285">
        <v>3</v>
      </c>
      <c r="I59" s="234">
        <v>1668.615</v>
      </c>
      <c r="J59" s="286">
        <v>2.790869711401996E-3</v>
      </c>
      <c r="K59" s="286">
        <v>0.38403876057805397</v>
      </c>
      <c r="L59" s="286">
        <v>3.7428104412715033E-2</v>
      </c>
      <c r="M59" s="287">
        <v>7.6310000000000002</v>
      </c>
      <c r="N59" s="288">
        <v>2.9964970948960663</v>
      </c>
      <c r="O59" s="288">
        <v>0.89894912846881991</v>
      </c>
      <c r="P59" s="289">
        <v>11</v>
      </c>
      <c r="Q59" s="290">
        <v>50</v>
      </c>
      <c r="R59" s="290">
        <v>19</v>
      </c>
    </row>
    <row r="60" spans="1:18" ht="16.5" x14ac:dyDescent="0.25">
      <c r="A60" s="279" t="s">
        <v>117</v>
      </c>
      <c r="B60" s="280" t="s">
        <v>316</v>
      </c>
      <c r="C60" s="281" t="s">
        <v>70</v>
      </c>
      <c r="D60" s="282">
        <v>0.79793103448275871</v>
      </c>
      <c r="E60" s="283">
        <v>3204</v>
      </c>
      <c r="F60" s="233" t="s">
        <v>118</v>
      </c>
      <c r="G60" s="284" t="s">
        <v>198</v>
      </c>
      <c r="H60" s="285">
        <v>1</v>
      </c>
      <c r="I60" s="234">
        <v>721.47400000000005</v>
      </c>
      <c r="J60" s="286">
        <v>2.5643277858923438E-2</v>
      </c>
      <c r="K60" s="286">
        <v>0.3518599790332706</v>
      </c>
      <c r="L60" s="286">
        <v>0.24255898341450974</v>
      </c>
      <c r="M60" s="287">
        <v>11.358000000000001</v>
      </c>
      <c r="N60" s="288">
        <v>0</v>
      </c>
      <c r="O60" s="288">
        <v>3.1879180677335563</v>
      </c>
      <c r="P60" s="289">
        <v>5</v>
      </c>
      <c r="Q60" s="290">
        <v>0</v>
      </c>
      <c r="R60" s="290">
        <v>23</v>
      </c>
    </row>
    <row r="61" spans="1:18" ht="16.5" x14ac:dyDescent="0.25">
      <c r="A61" s="279" t="s">
        <v>117</v>
      </c>
      <c r="B61" s="280" t="s">
        <v>318</v>
      </c>
      <c r="C61" s="281" t="s">
        <v>70</v>
      </c>
      <c r="D61" s="282">
        <v>0.73275862068965525</v>
      </c>
      <c r="E61" s="283">
        <v>175</v>
      </c>
      <c r="F61" s="233" t="s">
        <v>118</v>
      </c>
      <c r="G61" s="284" t="s">
        <v>212</v>
      </c>
      <c r="H61" s="285">
        <v>2</v>
      </c>
      <c r="I61" s="234">
        <v>1532.3409999999999</v>
      </c>
      <c r="J61" s="286">
        <v>1.0159824758710956E-2</v>
      </c>
      <c r="K61" s="286">
        <v>0.37293552286164838</v>
      </c>
      <c r="L61" s="286">
        <v>0.18142175925593587</v>
      </c>
      <c r="M61" s="287">
        <v>15.452</v>
      </c>
      <c r="N61" s="288">
        <v>0</v>
      </c>
      <c r="O61" s="288">
        <v>6.7217414400580555</v>
      </c>
      <c r="P61" s="289">
        <v>5</v>
      </c>
      <c r="Q61" s="290">
        <v>0</v>
      </c>
      <c r="R61" s="290">
        <v>103</v>
      </c>
    </row>
    <row r="62" spans="1:18" ht="16.5" x14ac:dyDescent="0.25">
      <c r="A62" s="279" t="s">
        <v>117</v>
      </c>
      <c r="B62" s="280" t="s">
        <v>322</v>
      </c>
      <c r="C62" s="281" t="s">
        <v>70</v>
      </c>
      <c r="D62" s="282">
        <v>0.78603127807082884</v>
      </c>
      <c r="E62" s="283">
        <v>1255</v>
      </c>
      <c r="F62" s="233" t="s">
        <v>119</v>
      </c>
      <c r="G62" s="284" t="s">
        <v>224</v>
      </c>
      <c r="H62" s="285">
        <v>3</v>
      </c>
      <c r="I62" s="234">
        <v>1831.1460000000002</v>
      </c>
      <c r="J62" s="286">
        <v>9.4305068680368594E-3</v>
      </c>
      <c r="K62" s="286">
        <v>0.38755036378044294</v>
      </c>
      <c r="L62" s="286">
        <v>0.11140564433420383</v>
      </c>
      <c r="M62" s="287">
        <v>11.448</v>
      </c>
      <c r="N62" s="288">
        <v>0</v>
      </c>
      <c r="O62" s="288">
        <v>0.8191591495162045</v>
      </c>
      <c r="P62" s="289">
        <v>15</v>
      </c>
      <c r="Q62" s="290">
        <v>0</v>
      </c>
      <c r="R62" s="290">
        <v>15</v>
      </c>
    </row>
    <row r="63" spans="1:18" ht="16.5" x14ac:dyDescent="0.25">
      <c r="A63" s="279" t="s">
        <v>117</v>
      </c>
      <c r="B63" s="280" t="s">
        <v>324</v>
      </c>
      <c r="C63" s="281" t="s">
        <v>70</v>
      </c>
      <c r="D63" s="282">
        <v>0.74800565213444548</v>
      </c>
      <c r="E63" s="283">
        <v>7885</v>
      </c>
      <c r="F63" s="233" t="s">
        <v>119</v>
      </c>
      <c r="G63" s="284" t="s">
        <v>230</v>
      </c>
      <c r="H63" s="285">
        <v>2</v>
      </c>
      <c r="I63" s="234">
        <v>1968.2239999999999</v>
      </c>
      <c r="J63" s="286">
        <v>1.0004985046205133E-2</v>
      </c>
      <c r="K63" s="286">
        <v>0.37978783050566473</v>
      </c>
      <c r="L63" s="286">
        <v>0.11787276244980247</v>
      </c>
      <c r="M63" s="287">
        <v>12.302</v>
      </c>
      <c r="N63" s="288">
        <v>0</v>
      </c>
      <c r="O63" s="288">
        <v>2.8960118360511813</v>
      </c>
      <c r="P63" s="289">
        <v>40</v>
      </c>
      <c r="Q63" s="290">
        <v>0</v>
      </c>
      <c r="R63" s="290">
        <v>57</v>
      </c>
    </row>
    <row r="64" spans="1:18" ht="16.5" x14ac:dyDescent="0.25">
      <c r="A64" s="279" t="s">
        <v>117</v>
      </c>
      <c r="B64" s="280" t="s">
        <v>328</v>
      </c>
      <c r="C64" s="281" t="s">
        <v>70</v>
      </c>
      <c r="D64" s="282">
        <v>0.70612903225806456</v>
      </c>
      <c r="E64" s="283">
        <v>7838</v>
      </c>
      <c r="F64" s="233" t="s">
        <v>118</v>
      </c>
      <c r="G64" s="284" t="s">
        <v>203</v>
      </c>
      <c r="H64" s="285">
        <v>1</v>
      </c>
      <c r="I64" s="234">
        <v>1408.2940000000001</v>
      </c>
      <c r="J64" s="286">
        <v>9.0882543210805654E-3</v>
      </c>
      <c r="K64" s="286">
        <v>0.37846649230533019</v>
      </c>
      <c r="L64" s="286">
        <v>9.3020349444079137E-2</v>
      </c>
      <c r="M64" s="287">
        <v>11.446999999999999</v>
      </c>
      <c r="N64" s="288">
        <v>0</v>
      </c>
      <c r="O64" s="288">
        <v>2.201244910508743</v>
      </c>
      <c r="P64" s="289">
        <v>25</v>
      </c>
      <c r="Q64" s="290">
        <v>0</v>
      </c>
      <c r="R64" s="290">
        <v>31</v>
      </c>
    </row>
    <row r="65" spans="1:18" ht="16.5" x14ac:dyDescent="0.25">
      <c r="A65" s="279" t="s">
        <v>117</v>
      </c>
      <c r="B65" s="280" t="s">
        <v>330</v>
      </c>
      <c r="C65" s="281" t="s">
        <v>70</v>
      </c>
      <c r="D65" s="282">
        <v>0.74072483473358197</v>
      </c>
      <c r="E65" s="283">
        <v>2928</v>
      </c>
      <c r="F65" s="233" t="s">
        <v>119</v>
      </c>
      <c r="G65" s="284" t="s">
        <v>222</v>
      </c>
      <c r="H65" s="285">
        <v>12</v>
      </c>
      <c r="I65" s="234">
        <v>3371.4210000000003</v>
      </c>
      <c r="J65" s="286">
        <v>1.0001129824618444E-2</v>
      </c>
      <c r="K65" s="286">
        <v>0.3756869889068799</v>
      </c>
      <c r="L65" s="286">
        <v>0.12783927014751348</v>
      </c>
      <c r="M65" s="287">
        <v>8.1300000000000008</v>
      </c>
      <c r="N65" s="288">
        <v>0</v>
      </c>
      <c r="O65" s="288">
        <v>7.3856098066660909</v>
      </c>
      <c r="P65" s="289">
        <v>55</v>
      </c>
      <c r="Q65" s="290">
        <v>0</v>
      </c>
      <c r="R65" s="290">
        <v>249</v>
      </c>
    </row>
    <row r="66" spans="1:18" ht="16.5" x14ac:dyDescent="0.25">
      <c r="A66" s="279" t="s">
        <v>117</v>
      </c>
      <c r="B66" s="280" t="s">
        <v>332</v>
      </c>
      <c r="C66" s="281" t="s">
        <v>70</v>
      </c>
      <c r="D66" s="282">
        <v>0.78810380312213768</v>
      </c>
      <c r="E66" s="283">
        <v>5911</v>
      </c>
      <c r="F66" s="233" t="s">
        <v>119</v>
      </c>
      <c r="G66" s="284" t="s">
        <v>215</v>
      </c>
      <c r="H66" s="285">
        <v>6</v>
      </c>
      <c r="I66" s="234">
        <v>1326.5880000000002</v>
      </c>
      <c r="J66" s="286">
        <v>6.3059109496130909E-3</v>
      </c>
      <c r="K66" s="286">
        <v>0.36679500284614353</v>
      </c>
      <c r="L66" s="286">
        <v>6.7843218844132469E-2</v>
      </c>
      <c r="M66" s="287">
        <v>8.1449999999999996</v>
      </c>
      <c r="N66" s="288">
        <v>0</v>
      </c>
      <c r="O66" s="288">
        <v>0.90457625125509944</v>
      </c>
      <c r="P66" s="289">
        <v>6</v>
      </c>
      <c r="Q66" s="290">
        <v>0</v>
      </c>
      <c r="R66" s="290">
        <v>12</v>
      </c>
    </row>
    <row r="67" spans="1:18" ht="16.5" x14ac:dyDescent="0.25">
      <c r="A67" s="279" t="s">
        <v>117</v>
      </c>
      <c r="B67" s="280" t="s">
        <v>448</v>
      </c>
      <c r="C67" s="281" t="s">
        <v>70</v>
      </c>
      <c r="D67" s="282">
        <v>0.78962962962962957</v>
      </c>
      <c r="E67" s="283">
        <v>2169</v>
      </c>
      <c r="F67" s="233" t="s">
        <v>119</v>
      </c>
      <c r="G67" s="284" t="s">
        <v>433</v>
      </c>
      <c r="H67" s="285">
        <v>1</v>
      </c>
      <c r="I67" s="234">
        <v>1501.002</v>
      </c>
      <c r="J67" s="286">
        <v>1.238221268127598E-2</v>
      </c>
      <c r="K67" s="286">
        <v>0.36692995547692137</v>
      </c>
      <c r="L67" s="286">
        <v>9.926702296199473E-2</v>
      </c>
      <c r="M67" s="287">
        <v>5.73</v>
      </c>
      <c r="N67" s="288">
        <v>0</v>
      </c>
      <c r="O67" s="288">
        <v>10.659546089878628</v>
      </c>
      <c r="P67" s="289">
        <v>27</v>
      </c>
      <c r="Q67" s="290">
        <v>0</v>
      </c>
      <c r="R67" s="290">
        <v>160</v>
      </c>
    </row>
    <row r="68" spans="1:18" ht="16.5" x14ac:dyDescent="0.25">
      <c r="A68" s="279" t="s">
        <v>117</v>
      </c>
      <c r="B68" s="280" t="s">
        <v>334</v>
      </c>
      <c r="C68" s="281" t="s">
        <v>70</v>
      </c>
      <c r="D68" s="282">
        <v>0.79781249999999992</v>
      </c>
      <c r="E68" s="283">
        <v>1540</v>
      </c>
      <c r="F68" s="233" t="s">
        <v>123</v>
      </c>
      <c r="G68" s="284" t="s">
        <v>254</v>
      </c>
      <c r="H68" s="285">
        <v>2</v>
      </c>
      <c r="I68" s="234">
        <v>1514.327</v>
      </c>
      <c r="J68" s="286">
        <v>4.2718531781078636E-2</v>
      </c>
      <c r="K68" s="286">
        <v>0.28266518186611939</v>
      </c>
      <c r="L68" s="286">
        <v>0.19084385340814763</v>
      </c>
      <c r="M68" s="287">
        <v>7.5529999999999999</v>
      </c>
      <c r="N68" s="288">
        <v>0</v>
      </c>
      <c r="O68" s="288">
        <v>2.2452218048017372</v>
      </c>
      <c r="P68" s="289">
        <v>15</v>
      </c>
      <c r="Q68" s="290">
        <v>0</v>
      </c>
      <c r="R68" s="290">
        <v>34</v>
      </c>
    </row>
    <row r="69" spans="1:18" ht="16.5" x14ac:dyDescent="0.25">
      <c r="A69" s="279" t="s">
        <v>117</v>
      </c>
      <c r="B69" s="280" t="s">
        <v>336</v>
      </c>
      <c r="C69" s="281" t="s">
        <v>70</v>
      </c>
      <c r="D69" s="282">
        <v>0.72560000000000002</v>
      </c>
      <c r="E69" s="283">
        <v>5540</v>
      </c>
      <c r="F69" s="233" t="s">
        <v>120</v>
      </c>
      <c r="G69" s="284" t="s">
        <v>241</v>
      </c>
      <c r="H69" s="285">
        <v>1</v>
      </c>
      <c r="I69" s="234">
        <v>1804.1489999999999</v>
      </c>
      <c r="J69" s="286">
        <v>1.781223578519623E-2</v>
      </c>
      <c r="K69" s="286">
        <v>0.34188488282456175</v>
      </c>
      <c r="L69" s="286">
        <v>0.10428870076924827</v>
      </c>
      <c r="M69" s="287">
        <v>16.617000000000001</v>
      </c>
      <c r="N69" s="288">
        <v>0</v>
      </c>
      <c r="O69" s="288">
        <v>4.1570845866943369</v>
      </c>
      <c r="P69" s="289">
        <v>7</v>
      </c>
      <c r="Q69" s="290">
        <v>0</v>
      </c>
      <c r="R69" s="290">
        <v>93</v>
      </c>
    </row>
    <row r="70" spans="1:18" ht="16.5" x14ac:dyDescent="0.25">
      <c r="A70" s="279" t="s">
        <v>117</v>
      </c>
      <c r="B70" s="280" t="s">
        <v>484</v>
      </c>
      <c r="C70" s="281" t="s">
        <v>70</v>
      </c>
      <c r="D70" s="282">
        <v>0.77739274044027695</v>
      </c>
      <c r="E70" s="283">
        <v>9081</v>
      </c>
      <c r="F70" s="233" t="s">
        <v>120</v>
      </c>
      <c r="G70" s="284" t="s">
        <v>236</v>
      </c>
      <c r="H70" s="285">
        <v>3</v>
      </c>
      <c r="I70" s="234">
        <v>608.93499999999995</v>
      </c>
      <c r="J70" s="286">
        <v>4.1391826389871135E-2</v>
      </c>
      <c r="K70" s="286">
        <v>0.34513285537487298</v>
      </c>
      <c r="L70" s="286">
        <v>0.21227616657546652</v>
      </c>
      <c r="M70" s="287">
        <v>13.702</v>
      </c>
      <c r="N70" s="288">
        <v>0</v>
      </c>
      <c r="O70" s="288">
        <v>3.7770862243096559</v>
      </c>
      <c r="P70" s="289">
        <v>2</v>
      </c>
      <c r="Q70" s="290">
        <v>0</v>
      </c>
      <c r="R70" s="290">
        <v>25</v>
      </c>
    </row>
    <row r="71" spans="1:18" ht="16.5" x14ac:dyDescent="0.25">
      <c r="A71" s="279" t="s">
        <v>117</v>
      </c>
      <c r="B71" s="280" t="s">
        <v>338</v>
      </c>
      <c r="C71" s="281" t="s">
        <v>70</v>
      </c>
      <c r="D71" s="282">
        <v>0.74575601288265059</v>
      </c>
      <c r="E71" s="283">
        <v>4390</v>
      </c>
      <c r="F71" s="233" t="s">
        <v>118</v>
      </c>
      <c r="G71" s="284" t="s">
        <v>213</v>
      </c>
      <c r="H71" s="285">
        <v>9</v>
      </c>
      <c r="I71" s="234">
        <v>1611.1089999999999</v>
      </c>
      <c r="J71" s="286">
        <v>2.2713235502678002E-2</v>
      </c>
      <c r="K71" s="286">
        <v>0.37882421405788763</v>
      </c>
      <c r="L71" s="286">
        <v>0.18993128335823337</v>
      </c>
      <c r="M71" s="287">
        <v>12.054</v>
      </c>
      <c r="N71" s="288">
        <v>0</v>
      </c>
      <c r="O71" s="288">
        <v>5.1517308884749573</v>
      </c>
      <c r="P71" s="289">
        <v>15</v>
      </c>
      <c r="Q71" s="290">
        <v>0</v>
      </c>
      <c r="R71" s="290">
        <v>83</v>
      </c>
    </row>
    <row r="72" spans="1:18" ht="16.5" x14ac:dyDescent="0.25">
      <c r="A72" s="279" t="s">
        <v>117</v>
      </c>
      <c r="B72" s="280" t="s">
        <v>450</v>
      </c>
      <c r="C72" s="281" t="s">
        <v>70</v>
      </c>
      <c r="D72" s="282">
        <v>0.73321428571428571</v>
      </c>
      <c r="E72" s="283">
        <v>8885</v>
      </c>
      <c r="F72" s="233" t="s">
        <v>119</v>
      </c>
      <c r="G72" s="284" t="s">
        <v>434</v>
      </c>
      <c r="H72" s="285">
        <v>1</v>
      </c>
      <c r="I72" s="234">
        <v>1918.4259999999999</v>
      </c>
      <c r="J72" s="286">
        <v>1.307430620282855E-2</v>
      </c>
      <c r="K72" s="286">
        <v>0.37774953709379783</v>
      </c>
      <c r="L72" s="286">
        <v>0.14803802700755725</v>
      </c>
      <c r="M72" s="287">
        <v>7.4089999999999998</v>
      </c>
      <c r="N72" s="288">
        <v>0</v>
      </c>
      <c r="O72" s="288">
        <v>3.1275639508638853</v>
      </c>
      <c r="P72" s="289">
        <v>19</v>
      </c>
      <c r="Q72" s="290">
        <v>0</v>
      </c>
      <c r="R72" s="290">
        <v>60</v>
      </c>
    </row>
    <row r="73" spans="1:18" ht="16.5" x14ac:dyDescent="0.25">
      <c r="A73" s="279" t="s">
        <v>117</v>
      </c>
      <c r="B73" s="280" t="s">
        <v>340</v>
      </c>
      <c r="C73" s="281" t="s">
        <v>67</v>
      </c>
      <c r="D73" s="282">
        <v>0.81354838709677413</v>
      </c>
      <c r="E73" s="283">
        <v>2836</v>
      </c>
      <c r="F73" s="233" t="s">
        <v>118</v>
      </c>
      <c r="G73" s="284" t="s">
        <v>211</v>
      </c>
      <c r="H73" s="285">
        <v>1</v>
      </c>
      <c r="I73" s="234">
        <v>1811.0239999999999</v>
      </c>
      <c r="J73" s="286">
        <v>6.145944217182577E-3</v>
      </c>
      <c r="K73" s="286">
        <v>0.33042078048645923</v>
      </c>
      <c r="L73" s="286">
        <v>0.18166517947857125</v>
      </c>
      <c r="M73" s="287">
        <v>8.548</v>
      </c>
      <c r="N73" s="288">
        <v>0</v>
      </c>
      <c r="O73" s="288">
        <v>3.478694926185407</v>
      </c>
      <c r="P73" s="289">
        <v>10</v>
      </c>
      <c r="Q73" s="290">
        <v>0</v>
      </c>
      <c r="R73" s="290">
        <v>63</v>
      </c>
    </row>
    <row r="74" spans="1:18" ht="16.5" x14ac:dyDescent="0.25">
      <c r="A74" s="279" t="s">
        <v>117</v>
      </c>
      <c r="B74" s="280" t="s">
        <v>342</v>
      </c>
      <c r="C74" s="281" t="s">
        <v>70</v>
      </c>
      <c r="D74" s="282">
        <v>0.67012040903848891</v>
      </c>
      <c r="E74" s="283">
        <v>6004</v>
      </c>
      <c r="F74" s="233" t="s">
        <v>122</v>
      </c>
      <c r="G74" s="284" t="s">
        <v>250</v>
      </c>
      <c r="H74" s="285">
        <v>3</v>
      </c>
      <c r="I74" s="234">
        <v>1544.498</v>
      </c>
      <c r="J74" s="286">
        <v>2.7582417235467643E-2</v>
      </c>
      <c r="K74" s="286">
        <v>0.35780676751840934</v>
      </c>
      <c r="L74" s="286">
        <v>0.16380726941698856</v>
      </c>
      <c r="M74" s="287">
        <v>13.954000000000001</v>
      </c>
      <c r="N74" s="288">
        <v>6.4745956291299825E-2</v>
      </c>
      <c r="O74" s="288">
        <v>0.19423786887389949</v>
      </c>
      <c r="P74" s="289">
        <v>34</v>
      </c>
      <c r="Q74" s="290">
        <v>7</v>
      </c>
      <c r="R74" s="290">
        <v>6</v>
      </c>
    </row>
    <row r="75" spans="1:18" ht="16.5" x14ac:dyDescent="0.25">
      <c r="A75" s="279" t="s">
        <v>117</v>
      </c>
      <c r="B75" s="280" t="s">
        <v>344</v>
      </c>
      <c r="C75" s="281" t="s">
        <v>70</v>
      </c>
      <c r="D75" s="282">
        <v>0.67634091471181279</v>
      </c>
      <c r="E75" s="283">
        <v>2121</v>
      </c>
      <c r="F75" s="233" t="s">
        <v>118</v>
      </c>
      <c r="G75" s="284" t="s">
        <v>203</v>
      </c>
      <c r="H75" s="285">
        <v>10</v>
      </c>
      <c r="I75" s="234">
        <v>1613.6899999999998</v>
      </c>
      <c r="J75" s="286">
        <v>2.238942487039924E-2</v>
      </c>
      <c r="K75" s="286">
        <v>0.37012893228856242</v>
      </c>
      <c r="L75" s="286">
        <v>0.17227596378486573</v>
      </c>
      <c r="M75" s="287">
        <v>15.041</v>
      </c>
      <c r="N75" s="288">
        <v>0</v>
      </c>
      <c r="O75" s="288">
        <v>0.61969771145635166</v>
      </c>
      <c r="P75" s="289">
        <v>12</v>
      </c>
      <c r="Q75" s="290">
        <v>0</v>
      </c>
      <c r="R75" s="290">
        <v>23</v>
      </c>
    </row>
    <row r="76" spans="1:18" ht="16.5" x14ac:dyDescent="0.25">
      <c r="A76" s="279" t="s">
        <v>117</v>
      </c>
      <c r="B76" s="280" t="s">
        <v>346</v>
      </c>
      <c r="C76" s="281" t="s">
        <v>70</v>
      </c>
      <c r="D76" s="282">
        <v>0.79551724137931035</v>
      </c>
      <c r="E76" s="283">
        <v>7625</v>
      </c>
      <c r="F76" s="233" t="s">
        <v>118</v>
      </c>
      <c r="G76" s="284" t="s">
        <v>213</v>
      </c>
      <c r="H76" s="285">
        <v>1</v>
      </c>
      <c r="I76" s="234">
        <v>1678.36</v>
      </c>
      <c r="J76" s="286">
        <v>9.7506664005197353E-3</v>
      </c>
      <c r="K76" s="286">
        <v>0.37907835237975585</v>
      </c>
      <c r="L76" s="286">
        <v>0.1561047689411092</v>
      </c>
      <c r="M76" s="287">
        <v>10.106</v>
      </c>
      <c r="N76" s="288">
        <v>0.1191639457565719</v>
      </c>
      <c r="O76" s="288">
        <v>0.47665578302628758</v>
      </c>
      <c r="P76" s="289">
        <v>11</v>
      </c>
      <c r="Q76" s="290">
        <v>2</v>
      </c>
      <c r="R76" s="290">
        <v>8</v>
      </c>
    </row>
    <row r="77" spans="1:18" ht="16.5" x14ac:dyDescent="0.25">
      <c r="A77" s="279" t="s">
        <v>117</v>
      </c>
      <c r="B77" s="280" t="s">
        <v>348</v>
      </c>
      <c r="C77" s="281" t="s">
        <v>70</v>
      </c>
      <c r="D77" s="282">
        <v>0.77330575434169735</v>
      </c>
      <c r="E77" s="283">
        <v>707</v>
      </c>
      <c r="F77" s="233" t="s">
        <v>120</v>
      </c>
      <c r="G77" s="284" t="s">
        <v>236</v>
      </c>
      <c r="H77" s="285">
        <v>2</v>
      </c>
      <c r="I77" s="234">
        <v>418.99599999999998</v>
      </c>
      <c r="J77" s="286">
        <v>2.9314580181941524E-2</v>
      </c>
      <c r="K77" s="286">
        <v>0.3855854433815829</v>
      </c>
      <c r="L77" s="286">
        <v>0.14558611538057642</v>
      </c>
      <c r="M77" s="287">
        <v>13.862</v>
      </c>
      <c r="N77" s="288">
        <v>0</v>
      </c>
      <c r="O77" s="288">
        <v>0.95466305167591103</v>
      </c>
      <c r="P77" s="289">
        <v>6</v>
      </c>
      <c r="Q77" s="290">
        <v>0</v>
      </c>
      <c r="R77" s="290">
        <v>4</v>
      </c>
    </row>
    <row r="78" spans="1:18" ht="16.5" x14ac:dyDescent="0.25">
      <c r="A78" s="279" t="s">
        <v>117</v>
      </c>
      <c r="B78" s="280" t="s">
        <v>350</v>
      </c>
      <c r="C78" s="281" t="s">
        <v>70</v>
      </c>
      <c r="D78" s="282">
        <v>0.79074074074074063</v>
      </c>
      <c r="E78" s="283">
        <v>337</v>
      </c>
      <c r="F78" s="233" t="s">
        <v>118</v>
      </c>
      <c r="G78" s="284" t="s">
        <v>209</v>
      </c>
      <c r="H78" s="285">
        <v>1</v>
      </c>
      <c r="I78" s="234">
        <v>1268.374</v>
      </c>
      <c r="J78" s="286">
        <v>2.2127137171192513E-2</v>
      </c>
      <c r="K78" s="286">
        <v>0.38745931416174034</v>
      </c>
      <c r="L78" s="286">
        <v>0.13718351211866531</v>
      </c>
      <c r="M78" s="287">
        <v>16.518999999999998</v>
      </c>
      <c r="N78" s="288">
        <v>0</v>
      </c>
      <c r="O78" s="288">
        <v>8.1206331886336365</v>
      </c>
      <c r="P78" s="289">
        <v>33</v>
      </c>
      <c r="Q78" s="290">
        <v>0</v>
      </c>
      <c r="R78" s="290">
        <v>103</v>
      </c>
    </row>
    <row r="79" spans="1:18" ht="16.5" x14ac:dyDescent="0.25">
      <c r="A79" s="279" t="s">
        <v>117</v>
      </c>
      <c r="B79" s="280" t="s">
        <v>354</v>
      </c>
      <c r="C79" s="281" t="s">
        <v>70</v>
      </c>
      <c r="D79" s="282">
        <v>0.74862068965517237</v>
      </c>
      <c r="E79" s="283">
        <v>9910</v>
      </c>
      <c r="F79" s="233" t="s">
        <v>118</v>
      </c>
      <c r="G79" s="284" t="s">
        <v>213</v>
      </c>
      <c r="H79" s="285">
        <v>1</v>
      </c>
      <c r="I79" s="234">
        <v>1610.9069999999999</v>
      </c>
      <c r="J79" s="286">
        <v>7.1192073402249522E-3</v>
      </c>
      <c r="K79" s="286">
        <v>0.32072350430094354</v>
      </c>
      <c r="L79" s="286">
        <v>0.17505666062659112</v>
      </c>
      <c r="M79" s="287">
        <v>9.0269999999999992</v>
      </c>
      <c r="N79" s="288">
        <v>0</v>
      </c>
      <c r="O79" s="288">
        <v>0.62076830009429473</v>
      </c>
      <c r="P79" s="289">
        <v>8</v>
      </c>
      <c r="Q79" s="290">
        <v>0</v>
      </c>
      <c r="R79" s="290">
        <v>10</v>
      </c>
    </row>
    <row r="80" spans="1:18" ht="16.5" x14ac:dyDescent="0.25">
      <c r="A80" s="279" t="s">
        <v>117</v>
      </c>
      <c r="B80" s="280" t="s">
        <v>356</v>
      </c>
      <c r="C80" s="281" t="s">
        <v>70</v>
      </c>
      <c r="D80" s="282">
        <v>0.78271877897942632</v>
      </c>
      <c r="E80" s="283">
        <v>8686</v>
      </c>
      <c r="F80" s="233" t="s">
        <v>121</v>
      </c>
      <c r="G80" s="284" t="s">
        <v>249</v>
      </c>
      <c r="H80" s="285">
        <v>5</v>
      </c>
      <c r="I80" s="234">
        <v>803.15599999999995</v>
      </c>
      <c r="J80" s="286">
        <v>2.4721436116161174E-2</v>
      </c>
      <c r="K80" s="286">
        <v>0.38794742396014564</v>
      </c>
      <c r="L80" s="286">
        <v>0.18125281000703825</v>
      </c>
      <c r="M80" s="287">
        <v>15.092000000000001</v>
      </c>
      <c r="N80" s="288">
        <v>0</v>
      </c>
      <c r="O80" s="288">
        <v>5.2293701348181427</v>
      </c>
      <c r="P80" s="289">
        <v>28</v>
      </c>
      <c r="Q80" s="290">
        <v>92</v>
      </c>
      <c r="R80" s="290">
        <v>64</v>
      </c>
    </row>
    <row r="81" spans="1:18" ht="16.5" x14ac:dyDescent="0.25">
      <c r="A81" s="279" t="s">
        <v>117</v>
      </c>
      <c r="B81" s="280" t="s">
        <v>485</v>
      </c>
      <c r="C81" s="281" t="s">
        <v>70</v>
      </c>
      <c r="D81" s="282">
        <v>0.722051282051282</v>
      </c>
      <c r="E81" s="283">
        <v>2500</v>
      </c>
      <c r="F81" s="233" t="s">
        <v>122</v>
      </c>
      <c r="G81" s="284" t="s">
        <v>251</v>
      </c>
      <c r="H81" s="285">
        <v>4</v>
      </c>
      <c r="I81" s="234">
        <v>1960.9119999999998</v>
      </c>
      <c r="J81" s="286">
        <v>3.1820906234356516E-2</v>
      </c>
      <c r="K81" s="286">
        <v>0.40370415357853479</v>
      </c>
      <c r="L81" s="286">
        <v>0.13769103355989457</v>
      </c>
      <c r="M81" s="287">
        <v>16.968</v>
      </c>
      <c r="N81" s="288">
        <v>0.30598007457754356</v>
      </c>
      <c r="O81" s="288">
        <v>5.0996679096257255E-2</v>
      </c>
      <c r="P81" s="289">
        <v>60</v>
      </c>
      <c r="Q81" s="290">
        <v>33</v>
      </c>
      <c r="R81" s="290">
        <v>9</v>
      </c>
    </row>
    <row r="82" spans="1:18" ht="16.5" x14ac:dyDescent="0.25">
      <c r="A82" s="279" t="s">
        <v>117</v>
      </c>
      <c r="B82" s="280" t="s">
        <v>359</v>
      </c>
      <c r="C82" s="281" t="s">
        <v>70</v>
      </c>
      <c r="D82" s="282">
        <v>0.78159999999999996</v>
      </c>
      <c r="E82" s="283">
        <v>9946</v>
      </c>
      <c r="F82" s="233" t="s">
        <v>120</v>
      </c>
      <c r="G82" s="284" t="s">
        <v>236</v>
      </c>
      <c r="H82" s="285">
        <v>1</v>
      </c>
      <c r="I82" s="234">
        <v>503.18700000000001</v>
      </c>
      <c r="J82" s="286">
        <v>3.5996814527400285E-2</v>
      </c>
      <c r="K82" s="286">
        <v>0.3852101743540231</v>
      </c>
      <c r="L82" s="286">
        <v>0.17289794847641135</v>
      </c>
      <c r="M82" s="287">
        <v>14.308</v>
      </c>
      <c r="N82" s="288">
        <v>0</v>
      </c>
      <c r="O82" s="288">
        <v>38.554255177498625</v>
      </c>
      <c r="P82" s="289">
        <v>6</v>
      </c>
      <c r="Q82" s="290">
        <v>0</v>
      </c>
      <c r="R82" s="290">
        <v>194</v>
      </c>
    </row>
    <row r="83" spans="1:18" ht="16.5" x14ac:dyDescent="0.25">
      <c r="A83" s="279" t="s">
        <v>117</v>
      </c>
      <c r="B83" s="280" t="s">
        <v>361</v>
      </c>
      <c r="C83" s="281" t="s">
        <v>70</v>
      </c>
      <c r="D83" s="282">
        <v>0.71096774193548395</v>
      </c>
      <c r="E83" s="283">
        <v>9939</v>
      </c>
      <c r="F83" s="233" t="s">
        <v>118</v>
      </c>
      <c r="G83" s="284" t="s">
        <v>206</v>
      </c>
      <c r="H83" s="285">
        <v>1</v>
      </c>
      <c r="I83" s="234">
        <v>1156.0029999999999</v>
      </c>
      <c r="J83" s="286">
        <v>1.8475868693471592E-2</v>
      </c>
      <c r="K83" s="286">
        <v>0.38696930618918174</v>
      </c>
      <c r="L83" s="286">
        <v>4.8442780857835148E-2</v>
      </c>
      <c r="M83" s="287">
        <v>11.542999999999999</v>
      </c>
      <c r="N83" s="288">
        <v>0</v>
      </c>
      <c r="O83" s="288">
        <v>1.0380595898107532</v>
      </c>
      <c r="P83" s="289">
        <v>27</v>
      </c>
      <c r="Q83" s="290">
        <v>0</v>
      </c>
      <c r="R83" s="290">
        <v>12</v>
      </c>
    </row>
    <row r="84" spans="1:18" ht="16.5" x14ac:dyDescent="0.25">
      <c r="A84" s="279" t="s">
        <v>117</v>
      </c>
      <c r="B84" s="280" t="s">
        <v>365</v>
      </c>
      <c r="C84" s="281" t="s">
        <v>70</v>
      </c>
      <c r="D84" s="282">
        <v>0.78238652114148077</v>
      </c>
      <c r="E84" s="283">
        <v>8465</v>
      </c>
      <c r="F84" s="233" t="s">
        <v>119</v>
      </c>
      <c r="G84" s="284" t="s">
        <v>433</v>
      </c>
      <c r="H84" s="285">
        <v>8</v>
      </c>
      <c r="I84" s="234">
        <v>1205.9550000000002</v>
      </c>
      <c r="J84" s="286">
        <v>8.9239027825320644E-3</v>
      </c>
      <c r="K84" s="286">
        <v>0.37989241032660837</v>
      </c>
      <c r="L84" s="286">
        <v>9.2741785900345319E-2</v>
      </c>
      <c r="M84" s="287">
        <v>9.6910000000000007</v>
      </c>
      <c r="N84" s="288">
        <v>0</v>
      </c>
      <c r="O84" s="288">
        <v>4.6436226890721457</v>
      </c>
      <c r="P84" s="289">
        <v>24</v>
      </c>
      <c r="Q84" s="290">
        <v>0</v>
      </c>
      <c r="R84" s="290">
        <v>56</v>
      </c>
    </row>
    <row r="85" spans="1:18" ht="16.5" x14ac:dyDescent="0.25">
      <c r="A85" s="279" t="s">
        <v>117</v>
      </c>
      <c r="B85" s="280" t="s">
        <v>369</v>
      </c>
      <c r="C85" s="281" t="s">
        <v>70</v>
      </c>
      <c r="D85" s="282">
        <v>0.7964585009484606</v>
      </c>
      <c r="E85" s="283">
        <v>3907</v>
      </c>
      <c r="F85" s="233" t="s">
        <v>118</v>
      </c>
      <c r="G85" s="284" t="s">
        <v>198</v>
      </c>
      <c r="H85" s="285">
        <v>8</v>
      </c>
      <c r="I85" s="234">
        <v>1402.4659999999999</v>
      </c>
      <c r="J85" s="286">
        <v>7.4291864420161042E-3</v>
      </c>
      <c r="K85" s="286">
        <v>0.33364021868627514</v>
      </c>
      <c r="L85" s="286">
        <v>0.18253561940182508</v>
      </c>
      <c r="M85" s="287">
        <v>10.17</v>
      </c>
      <c r="N85" s="288">
        <v>0</v>
      </c>
      <c r="O85" s="288">
        <v>0.78433273961721717</v>
      </c>
      <c r="P85" s="289">
        <v>9</v>
      </c>
      <c r="Q85" s="290">
        <v>0</v>
      </c>
      <c r="R85" s="290">
        <v>11</v>
      </c>
    </row>
    <row r="86" spans="1:18" ht="16.5" x14ac:dyDescent="0.25">
      <c r="A86" s="279" t="s">
        <v>117</v>
      </c>
      <c r="B86" s="280" t="s">
        <v>371</v>
      </c>
      <c r="C86" s="281" t="s">
        <v>70</v>
      </c>
      <c r="D86" s="282">
        <v>0.68745125694763831</v>
      </c>
      <c r="E86" s="283">
        <v>19</v>
      </c>
      <c r="F86" s="233" t="s">
        <v>122</v>
      </c>
      <c r="G86" s="284" t="s">
        <v>253</v>
      </c>
      <c r="H86" s="285">
        <v>2</v>
      </c>
      <c r="I86" s="234">
        <v>1482.8779999999999</v>
      </c>
      <c r="J86" s="286">
        <v>3.5111296300678142E-2</v>
      </c>
      <c r="K86" s="286">
        <v>0.36951479875471427</v>
      </c>
      <c r="L86" s="286">
        <v>0.25895589522536583</v>
      </c>
      <c r="M86" s="287">
        <v>13.18</v>
      </c>
      <c r="N86" s="288">
        <v>0</v>
      </c>
      <c r="O86" s="288">
        <v>0.2697457241930894</v>
      </c>
      <c r="P86" s="289">
        <v>37</v>
      </c>
      <c r="Q86" s="290">
        <v>0</v>
      </c>
      <c r="R86" s="290">
        <v>4</v>
      </c>
    </row>
    <row r="87" spans="1:18" ht="16.5" x14ac:dyDescent="0.25">
      <c r="A87" s="279" t="s">
        <v>117</v>
      </c>
      <c r="B87" s="280" t="s">
        <v>373</v>
      </c>
      <c r="C87" s="281" t="s">
        <v>70</v>
      </c>
      <c r="D87" s="282">
        <v>0.70835924254540616</v>
      </c>
      <c r="E87" s="283">
        <v>6795</v>
      </c>
      <c r="F87" s="233" t="s">
        <v>118</v>
      </c>
      <c r="G87" s="284" t="s">
        <v>201</v>
      </c>
      <c r="H87" s="285">
        <v>7</v>
      </c>
      <c r="I87" s="234">
        <v>1019.4719999999999</v>
      </c>
      <c r="J87" s="286">
        <v>1.533464534599622E-2</v>
      </c>
      <c r="K87" s="286">
        <v>0.33214624590662201</v>
      </c>
      <c r="L87" s="286">
        <v>0.13928778818839557</v>
      </c>
      <c r="M87" s="287">
        <v>14.526999999999999</v>
      </c>
      <c r="N87" s="288">
        <v>0</v>
      </c>
      <c r="O87" s="288">
        <v>0.49044995840984357</v>
      </c>
      <c r="P87" s="289">
        <v>3</v>
      </c>
      <c r="Q87" s="290">
        <v>0</v>
      </c>
      <c r="R87" s="290">
        <v>5</v>
      </c>
    </row>
    <row r="88" spans="1:18" ht="16.5" x14ac:dyDescent="0.25">
      <c r="A88" s="279" t="s">
        <v>117</v>
      </c>
      <c r="B88" s="280" t="s">
        <v>375</v>
      </c>
      <c r="C88" s="281" t="s">
        <v>70</v>
      </c>
      <c r="D88" s="282">
        <v>0.77522630082130406</v>
      </c>
      <c r="E88" s="283">
        <v>1572</v>
      </c>
      <c r="F88" s="233" t="s">
        <v>119</v>
      </c>
      <c r="G88" s="284" t="s">
        <v>222</v>
      </c>
      <c r="H88" s="285">
        <v>9</v>
      </c>
      <c r="I88" s="234">
        <v>3063.1769999999997</v>
      </c>
      <c r="J88" s="286">
        <v>1.1602447163378785E-2</v>
      </c>
      <c r="K88" s="286">
        <v>0.36802786275272059</v>
      </c>
      <c r="L88" s="286">
        <v>8.5205654129683006E-2</v>
      </c>
      <c r="M88" s="287">
        <v>7.3280000000000003</v>
      </c>
      <c r="N88" s="288">
        <v>3.2645844494131424E-2</v>
      </c>
      <c r="O88" s="288">
        <v>5.6803769419788672</v>
      </c>
      <c r="P88" s="289">
        <v>43</v>
      </c>
      <c r="Q88" s="290">
        <v>1</v>
      </c>
      <c r="R88" s="290">
        <v>174</v>
      </c>
    </row>
    <row r="89" spans="1:18" ht="16.5" x14ac:dyDescent="0.25">
      <c r="A89" s="279" t="s">
        <v>117</v>
      </c>
      <c r="B89" s="280" t="s">
        <v>379</v>
      </c>
      <c r="C89" s="281" t="s">
        <v>70</v>
      </c>
      <c r="D89" s="282">
        <v>0.79677419354838719</v>
      </c>
      <c r="E89" s="283">
        <v>3339</v>
      </c>
      <c r="F89" s="233" t="s">
        <v>118</v>
      </c>
      <c r="G89" s="284" t="s">
        <v>211</v>
      </c>
      <c r="H89" s="285">
        <v>1</v>
      </c>
      <c r="I89" s="234">
        <v>1895.816</v>
      </c>
      <c r="J89" s="286">
        <v>1.7596453564107203E-2</v>
      </c>
      <c r="K89" s="286">
        <v>0.33846819175965887</v>
      </c>
      <c r="L89" s="286">
        <v>0.1371441110318723</v>
      </c>
      <c r="M89" s="287">
        <v>8.8059999999999992</v>
      </c>
      <c r="N89" s="288">
        <v>5.2747735012258573E-2</v>
      </c>
      <c r="O89" s="288">
        <v>1.4769365803432399</v>
      </c>
      <c r="P89" s="289">
        <v>33</v>
      </c>
      <c r="Q89" s="290">
        <v>1</v>
      </c>
      <c r="R89" s="290">
        <v>28</v>
      </c>
    </row>
    <row r="90" spans="1:18" ht="16.5" x14ac:dyDescent="0.25">
      <c r="A90" s="279" t="s">
        <v>117</v>
      </c>
      <c r="B90" s="280" t="s">
        <v>452</v>
      </c>
      <c r="C90" s="281" t="s">
        <v>70</v>
      </c>
      <c r="D90" s="282">
        <v>0.77200000000000002</v>
      </c>
      <c r="E90" s="283">
        <v>3809</v>
      </c>
      <c r="F90" s="233" t="s">
        <v>121</v>
      </c>
      <c r="G90" s="284" t="s">
        <v>437</v>
      </c>
      <c r="H90" s="285">
        <v>1</v>
      </c>
      <c r="I90" s="234">
        <v>720.25</v>
      </c>
      <c r="J90" s="286">
        <v>3.1783522153219126E-2</v>
      </c>
      <c r="K90" s="286">
        <v>0.36474562350232914</v>
      </c>
      <c r="L90" s="286">
        <v>0.25407844498438042</v>
      </c>
      <c r="M90" s="287">
        <v>13.552</v>
      </c>
      <c r="N90" s="288">
        <v>0</v>
      </c>
      <c r="O90" s="288">
        <v>7.7750780978826795</v>
      </c>
      <c r="P90" s="289">
        <v>10</v>
      </c>
      <c r="Q90" s="290">
        <v>0</v>
      </c>
      <c r="R90" s="290">
        <v>56</v>
      </c>
    </row>
    <row r="91" spans="1:18" ht="16.5" x14ac:dyDescent="0.25">
      <c r="A91" s="279" t="s">
        <v>117</v>
      </c>
      <c r="B91" s="280" t="s">
        <v>381</v>
      </c>
      <c r="C91" s="281" t="s">
        <v>70</v>
      </c>
      <c r="D91" s="282">
        <v>0.70262678209935714</v>
      </c>
      <c r="E91" s="283">
        <v>1131</v>
      </c>
      <c r="F91" s="233" t="s">
        <v>119</v>
      </c>
      <c r="G91" s="284" t="s">
        <v>230</v>
      </c>
      <c r="H91" s="285">
        <v>7</v>
      </c>
      <c r="I91" s="234">
        <v>1283.8810000000001</v>
      </c>
      <c r="J91" s="286">
        <v>1.7499799833977307E-2</v>
      </c>
      <c r="K91" s="286">
        <v>0.40448630004191238</v>
      </c>
      <c r="L91" s="286">
        <v>0.17524988686646192</v>
      </c>
      <c r="M91" s="287">
        <v>13.644</v>
      </c>
      <c r="N91" s="288">
        <v>0</v>
      </c>
      <c r="O91" s="288">
        <v>1.1683325791097461</v>
      </c>
      <c r="P91" s="289">
        <v>16</v>
      </c>
      <c r="Q91" s="290">
        <v>0</v>
      </c>
      <c r="R91" s="290">
        <v>78</v>
      </c>
    </row>
    <row r="92" spans="1:18" ht="16.5" x14ac:dyDescent="0.25">
      <c r="A92" s="279" t="s">
        <v>117</v>
      </c>
      <c r="B92" s="280" t="s">
        <v>383</v>
      </c>
      <c r="C92" s="281" t="s">
        <v>67</v>
      </c>
      <c r="D92" s="282">
        <v>0.81669245540422519</v>
      </c>
      <c r="E92" s="283">
        <v>1928</v>
      </c>
      <c r="F92" s="233" t="s">
        <v>119</v>
      </c>
      <c r="G92" s="284" t="s">
        <v>224</v>
      </c>
      <c r="H92" s="285">
        <v>3</v>
      </c>
      <c r="I92" s="234">
        <v>1843.902</v>
      </c>
      <c r="J92" s="286">
        <v>1.0462563387330351E-2</v>
      </c>
      <c r="K92" s="286">
        <v>0.35857057111021268</v>
      </c>
      <c r="L92" s="286">
        <v>7.6468272174985433E-2</v>
      </c>
      <c r="M92" s="287">
        <v>9.5399999999999991</v>
      </c>
      <c r="N92" s="288">
        <v>0</v>
      </c>
      <c r="O92" s="288">
        <v>2.0066142343790503</v>
      </c>
      <c r="P92" s="289">
        <v>12</v>
      </c>
      <c r="Q92" s="290">
        <v>0</v>
      </c>
      <c r="R92" s="290">
        <v>37</v>
      </c>
    </row>
    <row r="93" spans="1:18" ht="16.5" x14ac:dyDescent="0.25">
      <c r="A93" s="279" t="s">
        <v>117</v>
      </c>
      <c r="B93" s="280" t="s">
        <v>385</v>
      </c>
      <c r="C93" s="281" t="s">
        <v>67</v>
      </c>
      <c r="D93" s="282">
        <v>0.82154889388248398</v>
      </c>
      <c r="E93" s="283">
        <v>3292</v>
      </c>
      <c r="F93" s="233" t="s">
        <v>119</v>
      </c>
      <c r="G93" s="284" t="s">
        <v>230</v>
      </c>
      <c r="H93" s="285">
        <v>2</v>
      </c>
      <c r="I93" s="234">
        <v>2179.5540000000001</v>
      </c>
      <c r="J93" s="286">
        <v>1.2889270769635579E-2</v>
      </c>
      <c r="K93" s="286">
        <v>0.37613179689151988</v>
      </c>
      <c r="L93" s="286">
        <v>0.1798533094385365</v>
      </c>
      <c r="M93" s="287">
        <v>10.686999999999999</v>
      </c>
      <c r="N93" s="288">
        <v>0</v>
      </c>
      <c r="O93" s="288">
        <v>2.8904996159764793</v>
      </c>
      <c r="P93" s="289">
        <v>30</v>
      </c>
      <c r="Q93" s="290">
        <v>0</v>
      </c>
      <c r="R93" s="290">
        <v>63</v>
      </c>
    </row>
    <row r="94" spans="1:18" ht="16.5" x14ac:dyDescent="0.25">
      <c r="A94" s="279" t="s">
        <v>117</v>
      </c>
      <c r="B94" s="280" t="s">
        <v>387</v>
      </c>
      <c r="C94" s="281" t="s">
        <v>70</v>
      </c>
      <c r="D94" s="282">
        <v>0.72</v>
      </c>
      <c r="E94" s="283">
        <v>7086</v>
      </c>
      <c r="F94" s="233" t="s">
        <v>118</v>
      </c>
      <c r="G94" s="284" t="s">
        <v>200</v>
      </c>
      <c r="H94" s="285">
        <v>1</v>
      </c>
      <c r="I94" s="234">
        <v>1496.7639999999999</v>
      </c>
      <c r="J94" s="286">
        <v>5.4065545530124822E-3</v>
      </c>
      <c r="K94" s="286">
        <v>0.36812681895830096</v>
      </c>
      <c r="L94" s="286">
        <v>6.8147015828814703E-2</v>
      </c>
      <c r="M94" s="287">
        <v>12.451000000000001</v>
      </c>
      <c r="N94" s="288">
        <v>0</v>
      </c>
      <c r="O94" s="288">
        <v>4.0754587897624477</v>
      </c>
      <c r="P94" s="289">
        <v>19</v>
      </c>
      <c r="Q94" s="290">
        <v>0</v>
      </c>
      <c r="R94" s="290">
        <v>61</v>
      </c>
    </row>
    <row r="95" spans="1:18" ht="16.5" x14ac:dyDescent="0.25">
      <c r="A95" s="279" t="s">
        <v>117</v>
      </c>
      <c r="B95" s="280" t="s">
        <v>389</v>
      </c>
      <c r="C95" s="281" t="s">
        <v>70</v>
      </c>
      <c r="D95" s="282">
        <v>0.74677419354838703</v>
      </c>
      <c r="E95" s="283">
        <v>3818</v>
      </c>
      <c r="F95" s="233" t="s">
        <v>118</v>
      </c>
      <c r="G95" s="284" t="s">
        <v>203</v>
      </c>
      <c r="H95" s="285">
        <v>1</v>
      </c>
      <c r="I95" s="234">
        <v>1782.5909999999999</v>
      </c>
      <c r="J95" s="286">
        <v>3.2578345103628462E-2</v>
      </c>
      <c r="K95" s="286">
        <v>0.34024610776951475</v>
      </c>
      <c r="L95" s="286">
        <v>0.19185556305400397</v>
      </c>
      <c r="M95" s="287">
        <v>9.9659999999999993</v>
      </c>
      <c r="N95" s="288">
        <v>0</v>
      </c>
      <c r="O95" s="288">
        <v>0.28049058926023973</v>
      </c>
      <c r="P95" s="289">
        <v>7</v>
      </c>
      <c r="Q95" s="290">
        <v>0</v>
      </c>
      <c r="R95" s="290">
        <v>5</v>
      </c>
    </row>
    <row r="96" spans="1:18" ht="16.5" x14ac:dyDescent="0.25">
      <c r="A96" s="279" t="s">
        <v>117</v>
      </c>
      <c r="B96" s="280" t="s">
        <v>391</v>
      </c>
      <c r="C96" s="281" t="s">
        <v>70</v>
      </c>
      <c r="D96" s="282">
        <v>0.78068965517241373</v>
      </c>
      <c r="E96" s="283">
        <v>7261</v>
      </c>
      <c r="F96" s="233" t="s">
        <v>118</v>
      </c>
      <c r="G96" s="284" t="s">
        <v>204</v>
      </c>
      <c r="H96" s="285">
        <v>1</v>
      </c>
      <c r="I96" s="234">
        <v>1694.9</v>
      </c>
      <c r="J96" s="286">
        <v>2.0310120293868779E-3</v>
      </c>
      <c r="K96" s="286">
        <v>0.35092784316178571</v>
      </c>
      <c r="L96" s="286">
        <v>0.15432304687069412</v>
      </c>
      <c r="M96" s="287">
        <v>11.944000000000001</v>
      </c>
      <c r="N96" s="288">
        <v>0</v>
      </c>
      <c r="O96" s="288">
        <v>1.2390111511003599</v>
      </c>
      <c r="P96" s="289">
        <v>1</v>
      </c>
      <c r="Q96" s="290">
        <v>0</v>
      </c>
      <c r="R96" s="290">
        <v>21</v>
      </c>
    </row>
    <row r="97" spans="1:18" ht="16.5" x14ac:dyDescent="0.25">
      <c r="A97" s="279" t="s">
        <v>117</v>
      </c>
      <c r="B97" s="280" t="s">
        <v>393</v>
      </c>
      <c r="C97" s="281" t="s">
        <v>70</v>
      </c>
      <c r="D97" s="282">
        <v>0.73762240621907527</v>
      </c>
      <c r="E97" s="283">
        <v>6559</v>
      </c>
      <c r="F97" s="233" t="s">
        <v>119</v>
      </c>
      <c r="G97" s="284" t="s">
        <v>215</v>
      </c>
      <c r="H97" s="285">
        <v>2</v>
      </c>
      <c r="I97" s="234">
        <v>1779.3380000000002</v>
      </c>
      <c r="J97" s="286">
        <v>6.7376299406624492E-3</v>
      </c>
      <c r="K97" s="286">
        <v>0.38573416577167002</v>
      </c>
      <c r="L97" s="286">
        <v>0.14443573958404754</v>
      </c>
      <c r="M97" s="287">
        <v>7.008</v>
      </c>
      <c r="N97" s="288">
        <v>5.6200676880952351E-2</v>
      </c>
      <c r="O97" s="288">
        <v>7.3060879945238053</v>
      </c>
      <c r="P97" s="289">
        <v>24</v>
      </c>
      <c r="Q97" s="290">
        <v>1</v>
      </c>
      <c r="R97" s="290">
        <v>130</v>
      </c>
    </row>
    <row r="98" spans="1:18" ht="16.5" x14ac:dyDescent="0.25">
      <c r="A98" s="279" t="s">
        <v>117</v>
      </c>
      <c r="B98" s="280" t="s">
        <v>395</v>
      </c>
      <c r="C98" s="281" t="s">
        <v>70</v>
      </c>
      <c r="D98" s="282">
        <v>0.74039055095151951</v>
      </c>
      <c r="E98" s="283">
        <v>1997</v>
      </c>
      <c r="F98" s="233" t="s">
        <v>118</v>
      </c>
      <c r="G98" s="284" t="s">
        <v>208</v>
      </c>
      <c r="H98" s="285">
        <v>2</v>
      </c>
      <c r="I98" s="234">
        <v>1442.2619999999999</v>
      </c>
      <c r="J98" s="286">
        <v>1.7723415763485118E-2</v>
      </c>
      <c r="K98" s="286">
        <v>0.33850932890843577</v>
      </c>
      <c r="L98" s="286">
        <v>0.16709862701783726</v>
      </c>
      <c r="M98" s="287">
        <v>9.3550000000000004</v>
      </c>
      <c r="N98" s="288">
        <v>0</v>
      </c>
      <c r="O98" s="288">
        <v>1.3173750677754805</v>
      </c>
      <c r="P98" s="289">
        <v>17</v>
      </c>
      <c r="Q98" s="290">
        <v>0</v>
      </c>
      <c r="R98" s="290">
        <v>19</v>
      </c>
    </row>
    <row r="99" spans="1:18" ht="16.5" x14ac:dyDescent="0.25">
      <c r="A99" s="279" t="s">
        <v>117</v>
      </c>
      <c r="B99" s="280" t="s">
        <v>397</v>
      </c>
      <c r="C99" s="281" t="s">
        <v>70</v>
      </c>
      <c r="D99" s="282">
        <v>0.75724137931034496</v>
      </c>
      <c r="E99" s="283">
        <v>232</v>
      </c>
      <c r="F99" s="233" t="s">
        <v>118</v>
      </c>
      <c r="G99" s="284" t="s">
        <v>208</v>
      </c>
      <c r="H99" s="285">
        <v>1</v>
      </c>
      <c r="I99" s="234">
        <v>1235.818</v>
      </c>
      <c r="J99" s="286">
        <v>1.9019765037996291E-2</v>
      </c>
      <c r="K99" s="286">
        <v>0.33660776854319557</v>
      </c>
      <c r="L99" s="286">
        <v>0.20391352124665607</v>
      </c>
      <c r="M99" s="287">
        <v>9.5630000000000006</v>
      </c>
      <c r="N99" s="288">
        <v>0</v>
      </c>
      <c r="O99" s="288">
        <v>1.1328528958147559</v>
      </c>
      <c r="P99" s="289">
        <v>21</v>
      </c>
      <c r="Q99" s="290">
        <v>0</v>
      </c>
      <c r="R99" s="290">
        <v>14</v>
      </c>
    </row>
    <row r="100" spans="1:18" ht="16.5" x14ac:dyDescent="0.25">
      <c r="A100" s="279" t="s">
        <v>117</v>
      </c>
      <c r="B100" s="280" t="s">
        <v>401</v>
      </c>
      <c r="C100" s="281" t="s">
        <v>70</v>
      </c>
      <c r="D100" s="282">
        <v>0.79427904226907509</v>
      </c>
      <c r="E100" s="283">
        <v>2817</v>
      </c>
      <c r="F100" s="233" t="s">
        <v>120</v>
      </c>
      <c r="G100" s="284" t="s">
        <v>237</v>
      </c>
      <c r="H100" s="285">
        <v>2</v>
      </c>
      <c r="I100" s="234">
        <v>1298.942</v>
      </c>
      <c r="J100" s="286">
        <v>2.4376311981721407E-2</v>
      </c>
      <c r="K100" s="286">
        <v>0.34526013272495848</v>
      </c>
      <c r="L100" s="286">
        <v>6.3128299800914903E-2</v>
      </c>
      <c r="M100" s="287">
        <v>11.52</v>
      </c>
      <c r="N100" s="288">
        <v>0</v>
      </c>
      <c r="O100" s="288">
        <v>0.69287158318077324</v>
      </c>
      <c r="P100" s="289">
        <v>4</v>
      </c>
      <c r="Q100" s="290">
        <v>0</v>
      </c>
      <c r="R100" s="290">
        <v>9</v>
      </c>
    </row>
    <row r="101" spans="1:18" ht="16.5" x14ac:dyDescent="0.25">
      <c r="A101" s="279" t="s">
        <v>117</v>
      </c>
      <c r="B101" s="280" t="s">
        <v>403</v>
      </c>
      <c r="C101" s="281" t="s">
        <v>70</v>
      </c>
      <c r="D101" s="282">
        <v>0.77500661072958565</v>
      </c>
      <c r="E101" s="283">
        <v>7119</v>
      </c>
      <c r="F101" s="233" t="s">
        <v>118</v>
      </c>
      <c r="G101" s="284" t="s">
        <v>212</v>
      </c>
      <c r="H101" s="285">
        <v>6</v>
      </c>
      <c r="I101" s="234">
        <v>746.64800000000002</v>
      </c>
      <c r="J101" s="286">
        <v>1.8963733846654257E-2</v>
      </c>
      <c r="K101" s="286">
        <v>0.36161619528973488</v>
      </c>
      <c r="L101" s="286">
        <v>3.7500937523438083E-2</v>
      </c>
      <c r="M101" s="287">
        <v>11.488</v>
      </c>
      <c r="N101" s="288">
        <v>0</v>
      </c>
      <c r="O101" s="288">
        <v>9.5091663005860863</v>
      </c>
      <c r="P101" s="289">
        <v>8</v>
      </c>
      <c r="Q101" s="290">
        <v>0</v>
      </c>
      <c r="R101" s="290">
        <v>71</v>
      </c>
    </row>
    <row r="102" spans="1:18" ht="16.5" x14ac:dyDescent="0.25">
      <c r="A102" s="279" t="s">
        <v>117</v>
      </c>
      <c r="B102" s="280" t="s">
        <v>405</v>
      </c>
      <c r="C102" s="281" t="s">
        <v>70</v>
      </c>
      <c r="D102" s="282">
        <v>0.78871814125987783</v>
      </c>
      <c r="E102" s="283">
        <v>8667</v>
      </c>
      <c r="F102" s="233" t="s">
        <v>118</v>
      </c>
      <c r="G102" s="284" t="s">
        <v>212</v>
      </c>
      <c r="H102" s="285">
        <v>2</v>
      </c>
      <c r="I102" s="234">
        <v>1701.9269999999999</v>
      </c>
      <c r="J102" s="286">
        <v>8.1315166422844861E-3</v>
      </c>
      <c r="K102" s="286">
        <v>0.35497245515615561</v>
      </c>
      <c r="L102" s="286">
        <v>7.4621296918140442E-2</v>
      </c>
      <c r="M102" s="287">
        <v>11.03</v>
      </c>
      <c r="N102" s="288">
        <v>0</v>
      </c>
      <c r="O102" s="288">
        <v>2.1740062881662965</v>
      </c>
      <c r="P102" s="289">
        <v>10</v>
      </c>
      <c r="Q102" s="290">
        <v>0</v>
      </c>
      <c r="R102" s="290">
        <v>37</v>
      </c>
    </row>
    <row r="103" spans="1:18" ht="16.5" x14ac:dyDescent="0.25">
      <c r="A103" s="279" t="s">
        <v>117</v>
      </c>
      <c r="B103" s="280" t="s">
        <v>407</v>
      </c>
      <c r="C103" s="281" t="s">
        <v>70</v>
      </c>
      <c r="D103" s="282">
        <v>0.76375840061410694</v>
      </c>
      <c r="E103" s="283">
        <v>153</v>
      </c>
      <c r="F103" s="233" t="s">
        <v>120</v>
      </c>
      <c r="G103" s="284" t="s">
        <v>241</v>
      </c>
      <c r="H103" s="285">
        <v>2</v>
      </c>
      <c r="I103" s="234">
        <v>1920.1869999999999</v>
      </c>
      <c r="J103" s="286">
        <v>2.0604366463749055E-2</v>
      </c>
      <c r="K103" s="286">
        <v>0.34855780889051508</v>
      </c>
      <c r="L103" s="286">
        <v>9.2178522196015286E-2</v>
      </c>
      <c r="M103" s="287">
        <v>15.061</v>
      </c>
      <c r="N103" s="288">
        <v>0</v>
      </c>
      <c r="O103" s="288">
        <v>1.7706608783415365</v>
      </c>
      <c r="P103" s="289">
        <v>3</v>
      </c>
      <c r="Q103" s="290">
        <v>0</v>
      </c>
      <c r="R103" s="290">
        <v>34</v>
      </c>
    </row>
    <row r="104" spans="1:18" ht="16.5" x14ac:dyDescent="0.25">
      <c r="A104" s="279" t="s">
        <v>117</v>
      </c>
      <c r="B104" s="280" t="s">
        <v>409</v>
      </c>
      <c r="C104" s="281" t="s">
        <v>67</v>
      </c>
      <c r="D104" s="282">
        <v>0.80906849521751256</v>
      </c>
      <c r="E104" s="283">
        <v>8654</v>
      </c>
      <c r="F104" s="233" t="s">
        <v>123</v>
      </c>
      <c r="G104" s="284" t="s">
        <v>254</v>
      </c>
      <c r="H104" s="285">
        <v>2</v>
      </c>
      <c r="I104" s="234">
        <v>1852.5250000000001</v>
      </c>
      <c r="J104" s="286">
        <v>4.6232906043402217E-2</v>
      </c>
      <c r="K104" s="286">
        <v>0.26881142262559121</v>
      </c>
      <c r="L104" s="286">
        <v>0.17867505161873659</v>
      </c>
      <c r="M104" s="287">
        <v>7.2809999999999997</v>
      </c>
      <c r="N104" s="288">
        <v>0</v>
      </c>
      <c r="O104" s="288">
        <v>10.688114870244666</v>
      </c>
      <c r="P104" s="289">
        <v>12</v>
      </c>
      <c r="Q104" s="290">
        <v>0</v>
      </c>
      <c r="R104" s="290">
        <v>198</v>
      </c>
    </row>
    <row r="105" spans="1:18" ht="16.5" x14ac:dyDescent="0.25">
      <c r="A105" s="279" t="s">
        <v>117</v>
      </c>
      <c r="B105" s="280" t="s">
        <v>454</v>
      </c>
      <c r="C105" s="281" t="s">
        <v>67</v>
      </c>
      <c r="D105" s="282">
        <v>0.81515699051919233</v>
      </c>
      <c r="E105" s="283">
        <v>1495</v>
      </c>
      <c r="F105" s="233" t="s">
        <v>119</v>
      </c>
      <c r="G105" s="284" t="s">
        <v>432</v>
      </c>
      <c r="H105" s="285">
        <v>2</v>
      </c>
      <c r="I105" s="234">
        <v>1828.193</v>
      </c>
      <c r="J105" s="286">
        <v>9.2992431569927266E-3</v>
      </c>
      <c r="K105" s="286">
        <v>0.38162331810870065</v>
      </c>
      <c r="L105" s="286">
        <v>0.1728482714899357</v>
      </c>
      <c r="M105" s="287">
        <v>10.462999999999999</v>
      </c>
      <c r="N105" s="288">
        <v>0</v>
      </c>
      <c r="O105" s="288">
        <v>3.8289174064226259</v>
      </c>
      <c r="P105" s="289">
        <v>17</v>
      </c>
      <c r="Q105" s="290">
        <v>0</v>
      </c>
      <c r="R105" s="290">
        <v>70</v>
      </c>
    </row>
    <row r="106" spans="1:18" ht="16.5" x14ac:dyDescent="0.25">
      <c r="A106" s="279" t="s">
        <v>117</v>
      </c>
      <c r="B106" s="280" t="s">
        <v>415</v>
      </c>
      <c r="C106" s="281" t="s">
        <v>70</v>
      </c>
      <c r="D106" s="282">
        <v>0.75419354838709673</v>
      </c>
      <c r="E106" s="283">
        <v>9077</v>
      </c>
      <c r="F106" s="233" t="s">
        <v>118</v>
      </c>
      <c r="G106" s="284" t="s">
        <v>206</v>
      </c>
      <c r="H106" s="285">
        <v>1</v>
      </c>
      <c r="I106" s="234">
        <v>882.721</v>
      </c>
      <c r="J106" s="286">
        <v>1.8330611086182544E-2</v>
      </c>
      <c r="K106" s="286">
        <v>0.36802389581196882</v>
      </c>
      <c r="L106" s="286">
        <v>0.16199909144565497</v>
      </c>
      <c r="M106" s="287">
        <v>10.512</v>
      </c>
      <c r="N106" s="288">
        <v>0</v>
      </c>
      <c r="O106" s="288">
        <v>0.79300254553817118</v>
      </c>
      <c r="P106" s="289">
        <v>6</v>
      </c>
      <c r="Q106" s="290">
        <v>0</v>
      </c>
      <c r="R106" s="290">
        <v>7</v>
      </c>
    </row>
    <row r="107" spans="1:18" ht="16.5" x14ac:dyDescent="0.25">
      <c r="A107" s="279" t="s">
        <v>117</v>
      </c>
      <c r="B107" s="280" t="s">
        <v>419</v>
      </c>
      <c r="C107" s="281" t="s">
        <v>70</v>
      </c>
      <c r="D107" s="282">
        <v>0.76318693649474112</v>
      </c>
      <c r="E107" s="283">
        <v>6041</v>
      </c>
      <c r="F107" s="233" t="s">
        <v>119</v>
      </c>
      <c r="G107" s="284" t="s">
        <v>219</v>
      </c>
      <c r="H107" s="285">
        <v>3</v>
      </c>
      <c r="I107" s="234">
        <v>1491.62</v>
      </c>
      <c r="J107" s="286">
        <v>7.2943357812178967E-3</v>
      </c>
      <c r="K107" s="286">
        <v>0.38255055832628743</v>
      </c>
      <c r="L107" s="286">
        <v>0.16156930049208246</v>
      </c>
      <c r="M107" s="287">
        <v>9.1020000000000003</v>
      </c>
      <c r="N107" s="288">
        <v>0</v>
      </c>
      <c r="O107" s="288">
        <v>7.3074911840817371</v>
      </c>
      <c r="P107" s="289">
        <v>12</v>
      </c>
      <c r="Q107" s="290">
        <v>0</v>
      </c>
      <c r="R107" s="290">
        <v>109</v>
      </c>
    </row>
    <row r="108" spans="1:18" ht="16.5" x14ac:dyDescent="0.25">
      <c r="A108" s="279" t="s">
        <v>117</v>
      </c>
      <c r="B108" s="280" t="s">
        <v>421</v>
      </c>
      <c r="C108" s="281" t="s">
        <v>70</v>
      </c>
      <c r="D108" s="282">
        <v>0.76271207418689257</v>
      </c>
      <c r="E108" s="283">
        <v>3400</v>
      </c>
      <c r="F108" s="233" t="s">
        <v>118</v>
      </c>
      <c r="G108" s="284" t="s">
        <v>198</v>
      </c>
      <c r="H108" s="285">
        <v>8</v>
      </c>
      <c r="I108" s="234">
        <v>1539.1619999999998</v>
      </c>
      <c r="J108" s="286">
        <v>3.4784315304813525E-2</v>
      </c>
      <c r="K108" s="286">
        <v>0.37117881366058092</v>
      </c>
      <c r="L108" s="286">
        <v>0.16567456836902159</v>
      </c>
      <c r="M108" s="287">
        <v>12.756</v>
      </c>
      <c r="N108" s="288">
        <v>0</v>
      </c>
      <c r="O108" s="288">
        <v>1.4293492173013629</v>
      </c>
      <c r="P108" s="289">
        <v>34</v>
      </c>
      <c r="Q108" s="290">
        <v>0</v>
      </c>
      <c r="R108" s="290">
        <v>22</v>
      </c>
    </row>
    <row r="109" spans="1:18" ht="16.5" x14ac:dyDescent="0.25">
      <c r="A109" s="279" t="s">
        <v>117</v>
      </c>
      <c r="B109" s="280" t="s">
        <v>423</v>
      </c>
      <c r="C109" s="281" t="s">
        <v>70</v>
      </c>
      <c r="D109" s="282">
        <v>0.79481481481481475</v>
      </c>
      <c r="E109" s="283">
        <v>1241</v>
      </c>
      <c r="F109" s="233" t="s">
        <v>118</v>
      </c>
      <c r="G109" s="284" t="s">
        <v>200</v>
      </c>
      <c r="H109" s="285">
        <v>1</v>
      </c>
      <c r="I109" s="234">
        <v>2075.1309999999999</v>
      </c>
      <c r="J109" s="286">
        <v>2.1778047929115255E-2</v>
      </c>
      <c r="K109" s="286">
        <v>0.34680891186162333</v>
      </c>
      <c r="L109" s="286">
        <v>0.11497354658234007</v>
      </c>
      <c r="M109" s="287">
        <v>10.54</v>
      </c>
      <c r="N109" s="288">
        <v>0</v>
      </c>
      <c r="O109" s="288">
        <v>1.6384507773244197</v>
      </c>
      <c r="P109" s="289">
        <v>24</v>
      </c>
      <c r="Q109" s="290">
        <v>0</v>
      </c>
      <c r="R109" s="290">
        <v>39</v>
      </c>
    </row>
    <row r="110" spans="1:18" ht="16.5" x14ac:dyDescent="0.25">
      <c r="A110" s="279" t="s">
        <v>117</v>
      </c>
      <c r="B110" s="280" t="s">
        <v>425</v>
      </c>
      <c r="C110" s="281" t="s">
        <v>70</v>
      </c>
      <c r="D110" s="282">
        <v>0.66656674297523089</v>
      </c>
      <c r="E110" s="283">
        <v>509</v>
      </c>
      <c r="F110" s="233" t="s">
        <v>122</v>
      </c>
      <c r="G110" s="284" t="s">
        <v>250</v>
      </c>
      <c r="H110" s="285">
        <v>3</v>
      </c>
      <c r="I110" s="234">
        <v>1624.6820000000002</v>
      </c>
      <c r="J110" s="286">
        <v>2.9030807935136911E-2</v>
      </c>
      <c r="K110" s="286">
        <v>0.37002959996237361</v>
      </c>
      <c r="L110" s="286">
        <v>0.20680970183703642</v>
      </c>
      <c r="M110" s="287">
        <v>14.292999999999999</v>
      </c>
      <c r="N110" s="288">
        <v>0.2462020259964719</v>
      </c>
      <c r="O110" s="288">
        <v>0.67705557149029771</v>
      </c>
      <c r="P110" s="289">
        <v>26</v>
      </c>
      <c r="Q110" s="290">
        <v>5</v>
      </c>
      <c r="R110" s="290">
        <v>12</v>
      </c>
    </row>
    <row r="111" spans="1:18" ht="16.5" x14ac:dyDescent="0.25">
      <c r="A111" s="279" t="s">
        <v>117</v>
      </c>
      <c r="B111" s="280" t="s">
        <v>427</v>
      </c>
      <c r="C111" s="281" t="s">
        <v>70</v>
      </c>
      <c r="D111" s="282">
        <v>0.72535859979541906</v>
      </c>
      <c r="E111" s="283">
        <v>7240</v>
      </c>
      <c r="F111" s="233" t="s">
        <v>121</v>
      </c>
      <c r="G111" s="284" t="s">
        <v>358</v>
      </c>
      <c r="H111" s="285">
        <v>4</v>
      </c>
      <c r="I111" s="234">
        <v>805.173</v>
      </c>
      <c r="J111" s="286">
        <v>4.4172361682127584E-2</v>
      </c>
      <c r="K111" s="286">
        <v>0.45880871818142732</v>
      </c>
      <c r="L111" s="286">
        <v>0.19995702786854502</v>
      </c>
      <c r="M111" s="287">
        <v>23.091999999999999</v>
      </c>
      <c r="N111" s="288">
        <v>0</v>
      </c>
      <c r="O111" s="288">
        <v>16.021401611827521</v>
      </c>
      <c r="P111" s="289">
        <v>54</v>
      </c>
      <c r="Q111" s="290">
        <v>353</v>
      </c>
      <c r="R111" s="290">
        <v>212</v>
      </c>
    </row>
  </sheetData>
  <phoneticPr fontId="2" type="noConversion"/>
  <conditionalFormatting sqref="C14:D111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2024-08-30T02:29:04Z</dcterms:modified>
</cp:coreProperties>
</file>