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D9A9832E-BB43-4A38-B3F7-36A7880C340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운전자별!$A$1:$R$95</definedName>
    <definedName name="_xlnm.Print_Area" localSheetId="1">종합!$A$1:$L$126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5" i="7" l="1"/>
  <c r="Q95" i="7"/>
  <c r="P95" i="7"/>
  <c r="O95" i="7"/>
  <c r="N95" i="7"/>
  <c r="M95" i="7"/>
  <c r="K95" i="7"/>
  <c r="J95" i="7"/>
  <c r="I95" i="7"/>
  <c r="L95" i="7" s="1"/>
  <c r="H95" i="7"/>
  <c r="G95" i="7"/>
  <c r="F95" i="7"/>
  <c r="E95" i="7"/>
  <c r="D95" i="7"/>
  <c r="C95" i="7"/>
  <c r="B95" i="7"/>
  <c r="A95" i="7"/>
  <c r="R94" i="7"/>
  <c r="Q94" i="7"/>
  <c r="P94" i="7"/>
  <c r="O94" i="7"/>
  <c r="N94" i="7"/>
  <c r="M94" i="7"/>
  <c r="K94" i="7"/>
  <c r="J94" i="7"/>
  <c r="I94" i="7"/>
  <c r="L94" i="7" s="1"/>
  <c r="H94" i="7"/>
  <c r="G94" i="7"/>
  <c r="F94" i="7"/>
  <c r="E94" i="7"/>
  <c r="D94" i="7"/>
  <c r="C94" i="7"/>
  <c r="B94" i="7"/>
  <c r="A94" i="7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F45" i="60" s="1"/>
  <c r="E45" i="60"/>
  <c r="D45" i="60"/>
  <c r="C45" i="60"/>
  <c r="B45" i="60"/>
  <c r="A45" i="60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49" i="12" a="1"/>
  <c r="J49" i="12" l="1"/>
  <c r="B118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4" i="12" l="1"/>
  <c r="B115" i="12" l="1"/>
  <c r="B116" i="12"/>
  <c r="G116" i="12" s="1"/>
  <c r="B117" i="12"/>
  <c r="U63" i="12"/>
  <c r="E118" i="12" l="1"/>
  <c r="F118" i="12"/>
  <c r="G118" i="12"/>
  <c r="H118" i="12"/>
  <c r="I118" i="12"/>
  <c r="J118" i="12"/>
  <c r="D118" i="12"/>
  <c r="D116" i="12"/>
  <c r="I116" i="12"/>
  <c r="H116" i="12"/>
  <c r="F116" i="12"/>
  <c r="E116" i="12"/>
  <c r="J116" i="12"/>
  <c r="D117" i="12"/>
  <c r="J117" i="12"/>
  <c r="I117" i="12"/>
  <c r="H117" i="12"/>
  <c r="G117" i="12"/>
  <c r="F117" i="12"/>
  <c r="E117" i="12"/>
  <c r="D115" i="12"/>
  <c r="J115" i="12"/>
  <c r="I115" i="12"/>
  <c r="F115" i="12"/>
  <c r="H115" i="12"/>
  <c r="G115" i="12"/>
  <c r="E115" i="12"/>
  <c r="D114" i="12"/>
  <c r="G114" i="12"/>
  <c r="H114" i="12"/>
  <c r="J114" i="12"/>
  <c r="F114" i="12"/>
  <c r="E114" i="12"/>
  <c r="J10" i="12"/>
  <c r="J30" i="12" s="1"/>
  <c r="K26" i="12"/>
  <c r="I114" i="12" l="1"/>
  <c r="D26" i="12"/>
  <c r="I49" i="12" a="1"/>
  <c r="D49" i="12" a="1"/>
  <c r="N49" i="12" a="1"/>
  <c r="H49" i="12" a="1"/>
  <c r="G49" i="12" a="1"/>
  <c r="E49" i="12" a="1"/>
  <c r="F49" i="12" a="1"/>
  <c r="N49" i="12" l="1"/>
  <c r="K49" i="12" s="1" a="1"/>
  <c r="K49" i="12" s="1"/>
  <c r="E49" i="12"/>
  <c r="F49" i="12"/>
  <c r="G49" i="12"/>
  <c r="D49" i="12"/>
  <c r="I49" i="12"/>
  <c r="H49" i="12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<sst xmlns="http://schemas.openxmlformats.org/spreadsheetml/2006/main" count="2799" uniqueCount="580">
  <si>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</si>
  <si>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</si>
  <si>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</si>
  <si>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</si>
  <si>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</si>
  <si>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</si>
  <si>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</si>
  <si>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</si>
  <si>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</si>
  <si>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</si>
  <si>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</si>
  <si>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</si>
  <si>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</si>
  <si>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</si>
  <si>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</si>
  <si>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</si>
  <si>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</si>
  <si>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</si>
  <si>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</si>
  <si>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</si>
  <si>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</si>
  <si>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</si>
  <si>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</si>
  <si>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</si>
  <si>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</si>
  <si>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</si>
  <si>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</si>
  <si>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</si>
  <si>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</si>
  <si>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</si>
  <si>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</si>
  <si>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</si>
  <si>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</si>
  <si>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</si>
  <si>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</si>
  <si>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</si>
  <si>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</si>
  <si>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</si>
  <si>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</si>
  <si>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</si>
  <si>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</si>
  <si>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</si>
  <si>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</si>
  <si>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</si>
  <si>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</si>
  <si>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</si>
  <si>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</si>
  <si>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</si>
  <si>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</si>
  <si>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</si>
  <si>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</si>
  <si>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</si>
  <si>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</si>
  <si>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</si>
  <si>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</si>
  <si>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</si>
  <si>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</si>
  <si>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</si>
  <si>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</si>
  <si>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</si>
  <si>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</si>
  <si>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</si>
  <si>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</si>
  <si>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</si>
  <si>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</si>
  <si>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</si>
  <si>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D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</si>
  <si>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</si>
  <si>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</si>
  <si>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</si>
  <si>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</si>
  <si>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</si>
  <si>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</si>
  <si>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</si>
  <si>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</si>
  <si>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</si>
  <si>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</si>
  <si>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</si>
  <si>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</si>
  <si>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</si>
  <si>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</si>
  <si>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</si>
  <si>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</si>
  <si>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</si>
  <si>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</si>
  <si>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</si>
  <si>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</si>
  <si>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</si>
  <si>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</si>
  <si>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</si>
  <si>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</si>
  <si>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</si>
  <si>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</si>
  <si>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</si>
  <si>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</si>
  <si>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</si>
  <si>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</si>
  <si>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</si>
  <si>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</si>
  <si>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</si>
  <si>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</si>
  <si>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</si>
  <si>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</si>
  <si>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</si>
  <si>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</si>
  <si>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</si>
  <si>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</si>
  <si>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</si>
  <si>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</si>
  <si>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</si>
  <si>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</si>
  <si>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</si>
  <si>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</si>
  <si>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</si>
  <si>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</si>
  <si>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</si>
  <si>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</si>
  <si>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</si>
  <si>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</si>
  <si>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</si>
  <si>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</si>
  <si>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</si>
  <si>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</si>
  <si>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</si>
  <si>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</si>
  <si>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</si>
  <si>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</si>
  <si>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</si>
  <si>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</si>
  <si>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</si>
  <si>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</si>
  <si>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</si>
  <si>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</si>
  <si>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</si>
  <si>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</si>
  <si>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</si>
  <si>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</si>
  <si>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</si>
  <si>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</si>
  <si>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</si>
  <si>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</si>
  <si>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</si>
  <si>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</si>
  <si>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</si>
  <si>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</si>
  <si>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</si>
  <si>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</si>
  <si>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</si>
  <si>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</si>
  <si>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</si>
  <si>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</si>
  <si>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</si>
  <si>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</si>
  <si>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</si>
  <si>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</si>
  <si>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</si>
  <si>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</si>
  <si>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</si>
  <si>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</si>
  <si>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</si>
  <si>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</si>
  <si>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</si>
  <si>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</si>
  <si>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</si>
  <si>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</si>
  <si>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</si>
  <si>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</si>
  <si>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</si>
  <si>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</si>
  <si>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</si>
  <si>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</si>
  <si>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</si>
  <si>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</si>
  <si>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</si>
  <si>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</si>
  <si>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</si>
  <si>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</si>
  <si>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</si>
  <si>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</si>
  <si>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</si>
  <si>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</si>
  <si>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</si>
  <si>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</si>
  <si>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</si>
  <si>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</si>
  <si>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</si>
  <si>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</si>
  <si>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</si>
  <si>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</si>
  <si>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</si>
  <si>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</si>
  <si>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</si>
  <si>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박종원</t>
  </si>
  <si>
    <t>인천교통공사</t>
    <phoneticPr fontId="2" type="noConversion"/>
  </si>
  <si>
    <t>70바4904</t>
  </si>
  <si>
    <t>6363</t>
  </si>
  <si>
    <t>70바4905</t>
  </si>
  <si>
    <t>인천교통공사63F1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</si>
  <si>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</si>
  <si>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</si>
  <si>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</si>
  <si>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</si>
  <si>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</si>
  <si>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</si>
  <si>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</si>
  <si>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</si>
  <si>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</si>
  <si>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</si>
  <si>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</si>
  <si>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</si>
  <si>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</si>
  <si>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</si>
  <si>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</si>
  <si>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</si>
  <si>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</si>
  <si>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</si>
  <si>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</si>
  <si>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</si>
  <si>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</si>
  <si>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</si>
  <si>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</si>
  <si>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</si>
  <si>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</si>
  <si>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</si>
  <si>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</si>
  <si>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</si>
  <si>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</si>
  <si>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</si>
  <si>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</si>
  <si>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</si>
  <si>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</si>
  <si>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</si>
  <si>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</si>
  <si>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</si>
  <si>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</si>
  <si>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</si>
  <si>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</si>
  <si>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</si>
  <si>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</si>
  <si>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</si>
  <si>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5283382</t>
  </si>
  <si>
    <t>강주식</t>
  </si>
  <si>
    <t>528161</t>
  </si>
  <si>
    <t>강한희</t>
  </si>
  <si>
    <t>5288139</t>
  </si>
  <si>
    <t>곽창근</t>
  </si>
  <si>
    <t>5287908</t>
  </si>
  <si>
    <t>권태경</t>
  </si>
  <si>
    <t>5285029</t>
  </si>
  <si>
    <t>김경수</t>
  </si>
  <si>
    <t>5283627</t>
  </si>
  <si>
    <t>김동후</t>
  </si>
  <si>
    <t>5284566</t>
  </si>
  <si>
    <t>김만혁</t>
  </si>
  <si>
    <t>5288510</t>
  </si>
  <si>
    <t>김명권</t>
  </si>
  <si>
    <t>5286262</t>
  </si>
  <si>
    <t>5283161</t>
  </si>
  <si>
    <t>김승원</t>
  </si>
  <si>
    <t>5286137</t>
  </si>
  <si>
    <t>김영준</t>
  </si>
  <si>
    <t>5282184</t>
  </si>
  <si>
    <t>김유식</t>
  </si>
  <si>
    <t>5288559</t>
  </si>
  <si>
    <t>김윤수</t>
  </si>
  <si>
    <t>5286808</t>
  </si>
  <si>
    <t>김정원</t>
  </si>
  <si>
    <t>5281536</t>
  </si>
  <si>
    <t>김종원</t>
  </si>
  <si>
    <t>528658</t>
  </si>
  <si>
    <t>김종호</t>
  </si>
  <si>
    <t>5284156</t>
  </si>
  <si>
    <t>김주영</t>
  </si>
  <si>
    <t>5286969</t>
  </si>
  <si>
    <t>김창연</t>
  </si>
  <si>
    <t>5284618</t>
  </si>
  <si>
    <t>김형근</t>
  </si>
  <si>
    <t>5283134</t>
  </si>
  <si>
    <t>김환영</t>
  </si>
  <si>
    <t>5285430</t>
  </si>
  <si>
    <t>노진석</t>
  </si>
  <si>
    <t>5289577</t>
  </si>
  <si>
    <t>노희환</t>
  </si>
  <si>
    <t>5288385</t>
  </si>
  <si>
    <t>류은영</t>
  </si>
  <si>
    <t>5287959</t>
  </si>
  <si>
    <t>박금석</t>
  </si>
  <si>
    <t>5289110</t>
  </si>
  <si>
    <t>박상준</t>
  </si>
  <si>
    <t>5282128</t>
  </si>
  <si>
    <t>5287028</t>
  </si>
  <si>
    <t>박은하</t>
  </si>
  <si>
    <t>5284956</t>
  </si>
  <si>
    <t>박인학</t>
  </si>
  <si>
    <t>5282491</t>
  </si>
  <si>
    <t>박종영</t>
  </si>
  <si>
    <t>5287241</t>
  </si>
  <si>
    <t>5289824</t>
  </si>
  <si>
    <t>박창웅</t>
  </si>
  <si>
    <t>5289912</t>
  </si>
  <si>
    <t>박희진</t>
  </si>
  <si>
    <t>5282300</t>
  </si>
  <si>
    <t>배성호</t>
  </si>
  <si>
    <t>5281223</t>
  </si>
  <si>
    <t>서한호</t>
  </si>
  <si>
    <t>5281612</t>
  </si>
  <si>
    <t>송대건</t>
  </si>
  <si>
    <t>528742</t>
  </si>
  <si>
    <t>송윤호</t>
  </si>
  <si>
    <t>5287552</t>
  </si>
  <si>
    <t>신동민</t>
  </si>
  <si>
    <t>5282709</t>
  </si>
  <si>
    <t>신숙현</t>
  </si>
  <si>
    <t>5281839</t>
  </si>
  <si>
    <t>심순기</t>
  </si>
  <si>
    <t>5288552</t>
  </si>
  <si>
    <t>안길도</t>
  </si>
  <si>
    <t>5287731</t>
  </si>
  <si>
    <t>안험</t>
  </si>
  <si>
    <t>5281092</t>
  </si>
  <si>
    <t>안희열</t>
  </si>
  <si>
    <t>5288233</t>
  </si>
  <si>
    <t>오경택</t>
  </si>
  <si>
    <t>5286899</t>
  </si>
  <si>
    <t>이대일</t>
  </si>
  <si>
    <t>5281371</t>
  </si>
  <si>
    <t>이명덕</t>
  </si>
  <si>
    <t>5281768</t>
  </si>
  <si>
    <t>이상훈</t>
  </si>
  <si>
    <t>5287958</t>
  </si>
  <si>
    <t>이숙향</t>
  </si>
  <si>
    <t>528292</t>
  </si>
  <si>
    <t>이영식</t>
  </si>
  <si>
    <t>5288356</t>
  </si>
  <si>
    <t>이우진</t>
  </si>
  <si>
    <t>5288010</t>
  </si>
  <si>
    <t>이정찬</t>
  </si>
  <si>
    <t>5282140</t>
  </si>
  <si>
    <t>이정현</t>
  </si>
  <si>
    <t>5281799</t>
  </si>
  <si>
    <t>이주온</t>
  </si>
  <si>
    <t>5282912</t>
  </si>
  <si>
    <t>이찬영</t>
  </si>
  <si>
    <t>5287664</t>
  </si>
  <si>
    <t>이태석</t>
  </si>
  <si>
    <t>5285318</t>
  </si>
  <si>
    <t>이호봉</t>
  </si>
  <si>
    <t>5281314</t>
  </si>
  <si>
    <t>이호순</t>
  </si>
  <si>
    <t>5283947</t>
  </si>
  <si>
    <t>장형익</t>
  </si>
  <si>
    <t>528206</t>
  </si>
  <si>
    <t>전익수</t>
  </si>
  <si>
    <t>5287867</t>
  </si>
  <si>
    <t>정익선</t>
  </si>
  <si>
    <t>5282605</t>
  </si>
  <si>
    <t>정정희</t>
  </si>
  <si>
    <t>5287714</t>
  </si>
  <si>
    <t>조병구</t>
  </si>
  <si>
    <t>528726</t>
  </si>
  <si>
    <t>진심욱</t>
  </si>
  <si>
    <t>5285928</t>
  </si>
  <si>
    <t>진영호</t>
  </si>
  <si>
    <t>5287415</t>
  </si>
  <si>
    <t>최미향</t>
  </si>
  <si>
    <t>5285598</t>
  </si>
  <si>
    <t>최성민</t>
  </si>
  <si>
    <t>5285305</t>
  </si>
  <si>
    <t>최용기</t>
  </si>
  <si>
    <t>5283207</t>
  </si>
  <si>
    <t>최호철</t>
  </si>
  <si>
    <t>5281288</t>
  </si>
  <si>
    <t>탁혁록</t>
  </si>
  <si>
    <t>5283912</t>
  </si>
  <si>
    <t>한은수</t>
  </si>
  <si>
    <t>5289937</t>
  </si>
  <si>
    <t>한정렬</t>
  </si>
  <si>
    <t>5285764</t>
  </si>
  <si>
    <t>홍억선</t>
  </si>
  <si>
    <t>5283750</t>
  </si>
  <si>
    <t>황길성</t>
  </si>
  <si>
    <t>5282041</t>
  </si>
  <si>
    <t>황용섭</t>
  </si>
  <si>
    <t>5287179</t>
  </si>
  <si>
    <t>인천교통공사63F4</t>
  </si>
  <si>
    <t>인천교통공사63F6</t>
  </si>
  <si>
    <t>인천교통공사63F5</t>
  </si>
  <si>
    <t>인천교통공사63F8</t>
  </si>
  <si>
    <t>인천교통공사63F7</t>
  </si>
  <si>
    <t>인천교통공사63D2</t>
  </si>
  <si>
    <t>김영진</t>
  </si>
  <si>
    <t>5286711</t>
  </si>
  <si>
    <t>이봉춘</t>
  </si>
  <si>
    <t>5283637</t>
  </si>
  <si>
    <t>최민호</t>
  </si>
  <si>
    <t>528790</t>
  </si>
  <si>
    <t>0%(0명)</t>
  </si>
  <si>
    <t>11%(1명)</t>
  </si>
  <si>
    <t>개선율(유카전)</t>
  </si>
  <si>
    <t>31위/(32개사)</t>
  </si>
  <si>
    <t>인천전체</t>
  </si>
  <si>
    <t>▽</t>
  </si>
  <si>
    <t>▲</t>
  </si>
  <si>
    <t>=</t>
  </si>
  <si>
    <t>70바4925</t>
  </si>
  <si>
    <t>인천교통공사63F9</t>
  </si>
  <si>
    <t>김동오</t>
  </si>
  <si>
    <t>5289569</t>
  </si>
  <si>
    <t>김주석</t>
  </si>
  <si>
    <t>528776</t>
  </si>
  <si>
    <t>김헌식</t>
  </si>
  <si>
    <t>5281679</t>
  </si>
  <si>
    <t>방수남</t>
  </si>
  <si>
    <t>5281335</t>
  </si>
  <si>
    <t>송생근</t>
  </si>
  <si>
    <t>5283718</t>
  </si>
  <si>
    <t>신정호</t>
  </si>
  <si>
    <t>5285990</t>
  </si>
  <si>
    <t>윤세경</t>
  </si>
  <si>
    <t>5288809</t>
  </si>
  <si>
    <t>이민호</t>
  </si>
  <si>
    <t>5282271</t>
  </si>
  <si>
    <t>이상</t>
  </si>
  <si>
    <t>이병범</t>
  </si>
  <si>
    <t>5281733</t>
  </si>
  <si>
    <t>정진민</t>
  </si>
  <si>
    <t>5283521</t>
  </si>
  <si>
    <t>최재덕</t>
  </si>
  <si>
    <t>5283640</t>
  </si>
  <si>
    <t>24'08</t>
    <phoneticPr fontId="2" type="noConversion"/>
  </si>
  <si>
    <t>인천교통공사63F10</t>
  </si>
  <si>
    <t>70바4906</t>
  </si>
  <si>
    <t>NEW</t>
  </si>
  <si>
    <t>new</t>
  </si>
  <si>
    <t>인천교통공사63F11</t>
  </si>
  <si>
    <t>순환41순환41</t>
  </si>
  <si>
    <t>인천교통공사순환41F4</t>
  </si>
  <si>
    <t>인천교통공사순환41F8</t>
  </si>
  <si>
    <t>인천교통공사순환41F2</t>
  </si>
  <si>
    <t>인천교통공사순환41F5</t>
  </si>
  <si>
    <t>인천교통공사순환41F3</t>
  </si>
  <si>
    <t>인천교통공사순환41F6</t>
  </si>
  <si>
    <t>인천교통공사순환41F7</t>
  </si>
  <si>
    <t>인천교통공사순환41D1</t>
  </si>
  <si>
    <t>인천교통공사순환41F1</t>
  </si>
  <si>
    <t>순환42순환42</t>
  </si>
  <si>
    <t>인천교통공사순환42F4</t>
  </si>
  <si>
    <t>인천교통공사순환42F8</t>
  </si>
  <si>
    <t>인천교통공사순환42F5</t>
  </si>
  <si>
    <t>인천교통공사순환42이상1</t>
  </si>
  <si>
    <t>인천교통공사순환42F3</t>
  </si>
  <si>
    <t>인천교통공사순환42F7</t>
  </si>
  <si>
    <t>인천교통공사순환42F1</t>
  </si>
  <si>
    <t>인천교통공사순환42F6</t>
  </si>
  <si>
    <t>인천교통공사순환42F2</t>
  </si>
  <si>
    <t>순환43순환43</t>
  </si>
  <si>
    <t>인천교통공사순환43F2</t>
  </si>
  <si>
    <t>인천교통공사순환43F1</t>
  </si>
  <si>
    <t>인천교통공사순환43F5</t>
  </si>
  <si>
    <t>인천교통공사순환43F4</t>
  </si>
  <si>
    <t>인천교통공사순환43F3</t>
  </si>
  <si>
    <t>순환47순환47</t>
  </si>
  <si>
    <t>인천교통공사순환47F1</t>
  </si>
  <si>
    <t>인천교통공사순환47D2</t>
  </si>
  <si>
    <t>인천교통공사순환47D1</t>
  </si>
  <si>
    <t>인천교통공사예비F15</t>
  </si>
  <si>
    <t>인천교통공사예비이상1</t>
  </si>
  <si>
    <t>52833822520.96</t>
  </si>
  <si>
    <t>528161421.74</t>
  </si>
  <si>
    <t>52881391870.024</t>
  </si>
  <si>
    <t>52879081668.415</t>
  </si>
  <si>
    <t>52850291360.031</t>
  </si>
  <si>
    <t>기도현</t>
  </si>
  <si>
    <t>5281766</t>
  </si>
  <si>
    <t>5281766256.337</t>
  </si>
  <si>
    <t>52836271602.084</t>
  </si>
  <si>
    <t>5289569781.566</t>
  </si>
  <si>
    <t>52845662258.354</t>
  </si>
  <si>
    <t>52885101720.941</t>
  </si>
  <si>
    <t>52862621158.932</t>
  </si>
  <si>
    <t>5283161523.34</t>
  </si>
  <si>
    <t>52861371896.893</t>
  </si>
  <si>
    <t>김영우</t>
  </si>
  <si>
    <t>5284987</t>
  </si>
  <si>
    <t>5284987465.188</t>
  </si>
  <si>
    <t>52821842194.879</t>
  </si>
  <si>
    <t>52867112753.193</t>
  </si>
  <si>
    <t>52885592002.371</t>
  </si>
  <si>
    <t>52868082202.627</t>
  </si>
  <si>
    <t>52815362717.273</t>
  </si>
  <si>
    <t>5286581356.198</t>
  </si>
  <si>
    <t>52841561452.782</t>
  </si>
  <si>
    <t>528776468.417</t>
  </si>
  <si>
    <t>52869691982.763</t>
  </si>
  <si>
    <t>52846181658.012</t>
  </si>
  <si>
    <t>5281679594.258</t>
  </si>
  <si>
    <t>52831342388.909</t>
  </si>
  <si>
    <t>김환</t>
  </si>
  <si>
    <t>5288297</t>
  </si>
  <si>
    <t>52882971230.173</t>
  </si>
  <si>
    <t>52854303011.294</t>
  </si>
  <si>
    <t>52895772240.643</t>
  </si>
  <si>
    <t>52883852099.695</t>
  </si>
  <si>
    <t>5287959446.991</t>
  </si>
  <si>
    <t>52891102606.012</t>
  </si>
  <si>
    <t>52821281969.451</t>
  </si>
  <si>
    <t>52870282019.638</t>
  </si>
  <si>
    <t>52849562479.522</t>
  </si>
  <si>
    <t>5282491507.746</t>
  </si>
  <si>
    <t>5287241815.817</t>
  </si>
  <si>
    <t>52898242456.204</t>
  </si>
  <si>
    <t>52899121654.417</t>
  </si>
  <si>
    <t>52823002688.149</t>
  </si>
  <si>
    <t>52813351068.619</t>
  </si>
  <si>
    <t>52812232130.705</t>
  </si>
  <si>
    <t>52816121960.217</t>
  </si>
  <si>
    <t>5287422475.582</t>
  </si>
  <si>
    <t>52837181088.699</t>
  </si>
  <si>
    <t>52875521846.861</t>
  </si>
  <si>
    <t>52827092568.241</t>
  </si>
  <si>
    <t>52818391995.65</t>
  </si>
  <si>
    <t>5285990617.462</t>
  </si>
  <si>
    <t>52885521454.213</t>
  </si>
  <si>
    <t>52877311960.389</t>
  </si>
  <si>
    <t>52810921062.296</t>
  </si>
  <si>
    <t>5288233513.783</t>
  </si>
  <si>
    <t>5286899363.234</t>
  </si>
  <si>
    <t>5288809724.511</t>
  </si>
  <si>
    <t>52813712545.629</t>
  </si>
  <si>
    <t>52817682435.421</t>
  </si>
  <si>
    <t>52822712062.676</t>
  </si>
  <si>
    <t>52817332173.531</t>
  </si>
  <si>
    <t>52836371578.152</t>
  </si>
  <si>
    <t>52879581355.844</t>
  </si>
  <si>
    <t>5282922222.512</t>
  </si>
  <si>
    <t>52883561992.096</t>
  </si>
  <si>
    <t>52880101860.625</t>
  </si>
  <si>
    <t>52821401330.646</t>
  </si>
  <si>
    <t>52817991862.315</t>
  </si>
  <si>
    <t>52829121779.392</t>
  </si>
  <si>
    <t>52876641911.111</t>
  </si>
  <si>
    <t>52853182504.429</t>
  </si>
  <si>
    <t>52813141744.432</t>
  </si>
  <si>
    <t>52839471500.916</t>
  </si>
  <si>
    <t>5282061988.33</t>
  </si>
  <si>
    <t>52878672002.755</t>
  </si>
  <si>
    <t>5282605629.126</t>
  </si>
  <si>
    <t>52877142403.75</t>
  </si>
  <si>
    <t>5283521638.7</t>
  </si>
  <si>
    <t>5287262051.696</t>
  </si>
  <si>
    <t>52859282259.189</t>
  </si>
  <si>
    <t>52874152262.52</t>
  </si>
  <si>
    <t>52855982199.039</t>
  </si>
  <si>
    <t>5287901776.003</t>
  </si>
  <si>
    <t>52853052300.887</t>
  </si>
  <si>
    <t>5283207792.226</t>
  </si>
  <si>
    <t>5283640963.072</t>
  </si>
  <si>
    <t>52812881634.331</t>
  </si>
  <si>
    <t>52839121595.563</t>
  </si>
  <si>
    <t>52899371690.748</t>
  </si>
  <si>
    <t>52857641916.175</t>
  </si>
  <si>
    <t>52837502375.092</t>
  </si>
  <si>
    <t>52820411478.884</t>
  </si>
  <si>
    <t>52871792190.827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</si>
  <si>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</si>
  <si>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</si>
  <si>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</si>
  <si>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</si>
  <si>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</si>
  <si>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분석기간: 24.08.01-24.08.28</t>
  </si>
  <si>
    <t>순위</t>
  </si>
  <si>
    <t>67%(2명)</t>
  </si>
  <si>
    <t>15%(2명)</t>
  </si>
  <si>
    <t>33%(1명)</t>
  </si>
  <si>
    <t>89%(8명)</t>
  </si>
  <si>
    <t>85%(11명)</t>
  </si>
  <si>
    <t>100%(5명)</t>
  </si>
  <si>
    <t>5%(5명)</t>
  </si>
  <si>
    <t>14%(13명)</t>
  </si>
  <si>
    <t>80%(73명)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</si>
</sst>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6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1" fontId="13" fillId="6" borderId="0" xfId="0" applyNumberFormat="1" applyFont="1" applyFill="1" applyAlignment="1">
      <alignment horizontal="center"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79" fillId="6" borderId="0" xfId="0" applyNumberFormat="1" applyFont="1" applyFill="1">
      <alignment vertical="center"/>
    </xf>
    <xf numFmtId="185" fontId="79" fillId="0" borderId="0" xfId="0" applyNumberFormat="1" applyFont="1">
      <alignment vertical="center"/>
    </xf>
    <xf numFmtId="185" fontId="77" fillId="10" borderId="23" xfId="0" applyNumberFormat="1" applyFont="1" applyFill="1" applyBorder="1" applyAlignment="1">
      <alignment horizontal="center" vertical="center" wrapText="1"/>
    </xf>
    <xf numFmtId="185" fontId="77" fillId="10" borderId="29" xfId="0" applyNumberFormat="1" applyFont="1" applyFill="1" applyBorder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85" fontId="51" fillId="0" borderId="0" xfId="562" applyNumberFormat="1" applyFont="1" applyAlignment="1">
      <alignment horizontal="center" vertical="center"/>
    </xf>
    <xf numFmtId="186" fontId="19" fillId="0" borderId="0" xfId="562" applyFont="1">
      <alignment vertical="center"/>
    </xf>
    <xf numFmtId="186" fontId="34" fillId="0" borderId="0" xfId="562" applyFont="1">
      <alignment vertical="center"/>
    </xf>
    <xf numFmtId="9" fontId="19" fillId="0" borderId="0" xfId="563" applyFont="1" applyAlignment="1">
      <alignment horizontal="center" vertical="center"/>
    </xf>
    <xf numFmtId="9" fontId="19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2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7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15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2" fillId="2" borderId="0" xfId="562" applyFill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6" fontId="6" fillId="16" borderId="0" xfId="562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193" fontId="80" fillId="17" borderId="42" xfId="562" applyNumberFormat="1" applyFont="1" applyFill="1" applyBorder="1" applyAlignment="1">
      <alignment horizontal="center" vertical="center"/>
    </xf>
    <xf numFmtId="177" fontId="81" fillId="0" borderId="43" xfId="4" applyNumberFormat="1" applyFont="1" applyFill="1" applyBorder="1" applyAlignment="1">
      <alignment horizontal="center" vertical="center" wrapText="1"/>
    </xf>
    <xf numFmtId="177" fontId="82" fillId="18" borderId="43" xfId="4" applyNumberFormat="1" applyFont="1" applyFill="1" applyBorder="1" applyAlignment="1">
      <alignment horizontal="center" vertical="center" wrapText="1"/>
    </xf>
    <xf numFmtId="9" fontId="82" fillId="0" borderId="44" xfId="563" applyFont="1" applyFill="1" applyBorder="1" applyAlignment="1">
      <alignment horizontal="center" vertical="center"/>
    </xf>
    <xf numFmtId="194" fontId="80" fillId="17" borderId="45" xfId="562" applyNumberFormat="1" applyFont="1" applyFill="1" applyBorder="1" applyAlignment="1">
      <alignment horizontal="center" vertical="center"/>
    </xf>
    <xf numFmtId="9" fontId="83" fillId="0" borderId="46" xfId="563" applyFont="1" applyFill="1" applyBorder="1" applyAlignment="1">
      <alignment horizontal="center" vertical="center"/>
    </xf>
    <xf numFmtId="178" fontId="83" fillId="0" borderId="46" xfId="563" applyNumberFormat="1" applyFont="1" applyFill="1" applyBorder="1" applyAlignment="1">
      <alignment horizontal="center" vertical="center"/>
    </xf>
    <xf numFmtId="0" fontId="84" fillId="17" borderId="45" xfId="562" applyNumberFormat="1" applyFont="1" applyFill="1" applyBorder="1" applyAlignment="1">
      <alignment horizontal="center" vertical="center"/>
    </xf>
    <xf numFmtId="178" fontId="81" fillId="0" borderId="47" xfId="563" applyNumberFormat="1" applyFont="1" applyFill="1" applyBorder="1" applyAlignment="1">
      <alignment horizontal="right" vertical="center" wrapText="1"/>
    </xf>
    <xf numFmtId="10" fontId="82" fillId="18" borderId="47" xfId="563" applyNumberFormat="1" applyFont="1" applyFill="1" applyBorder="1" applyAlignment="1">
      <alignment horizontal="center" vertical="center" wrapText="1"/>
    </xf>
    <xf numFmtId="178" fontId="82" fillId="0" borderId="46" xfId="563" applyNumberFormat="1" applyFont="1" applyFill="1" applyBorder="1" applyAlignment="1">
      <alignment horizontal="right" vertical="center"/>
    </xf>
    <xf numFmtId="0" fontId="80" fillId="17" borderId="48" xfId="562" applyNumberFormat="1" applyFont="1" applyFill="1" applyBorder="1" applyAlignment="1">
      <alignment horizontal="center" vertical="center"/>
    </xf>
    <xf numFmtId="10" fontId="81" fillId="0" borderId="49" xfId="563" applyNumberFormat="1" applyFont="1" applyFill="1" applyBorder="1" applyAlignment="1">
      <alignment horizontal="center" vertical="center" wrapText="1"/>
    </xf>
    <xf numFmtId="187" fontId="85" fillId="18" borderId="49" xfId="563" applyNumberFormat="1" applyFont="1" applyFill="1" applyBorder="1" applyAlignment="1">
      <alignment horizontal="centerContinuous" vertical="center"/>
    </xf>
    <xf numFmtId="187" fontId="85" fillId="18" borderId="50" xfId="563" applyNumberFormat="1" applyFont="1" applyFill="1" applyBorder="1" applyAlignment="1">
      <alignment horizontal="centerContinuous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78" fillId="0" borderId="0" xfId="0" applyNumberFormat="1" applyFont="1" applyAlignment="1">
      <alignment horizontal="left" vertical="center" indent="1"/>
    </xf>
  </cellXfs>
  <cellStyles count="569">
    <cellStyle name="나쁨 2" xfId="568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1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AEB-4A4C-BF7F-F8D7FD44A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AEB-4A4C-BF7F-F8D7FD44A7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2.8045954015173606</c:v>
                </c:pt>
                <c:pt idx="1">
                  <c:v>3.1150501870272995</c:v>
                </c:pt>
                <c:pt idx="2">
                  <c:v>3.0495247730103689</c:v>
                </c:pt>
                <c:pt idx="3">
                  <c:v>2.9995648300926314</c:v>
                </c:pt>
                <c:pt idx="4">
                  <c:v>2.9405278692767007</c:v>
                </c:pt>
                <c:pt idx="5">
                  <c:v>2.8006524896899134</c:v>
                </c:pt>
                <c:pt idx="6">
                  <c:v>2.6652937174200759</c:v>
                </c:pt>
                <c:pt idx="7">
                  <c:v>2.5756166035252983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5.4945054945054944E-2</c:v>
                </c:pt>
                <c:pt idx="4">
                  <c:v>0.14285714285714285</c:v>
                </c:pt>
                <c:pt idx="5">
                  <c:v>0.80219780219780223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0.33333333333333331</c:v>
                </c:pt>
                <c:pt idx="1">
                  <c:v>0.88888888888888884</c:v>
                </c:pt>
                <c:pt idx="2">
                  <c:v>0.84615384615384615</c:v>
                </c:pt>
                <c:pt idx="3">
                  <c:v>1</c:v>
                </c:pt>
                <c:pt idx="4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0.66666666666666663</c:v>
                </c:pt>
                <c:pt idx="1">
                  <c:v>0.1111111111111111</c:v>
                </c:pt>
                <c:pt idx="2">
                  <c:v>0.15384615384615385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종합!$M$63:$Q$63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750794</xdr:colOff>
      <xdr:row>8</xdr:row>
      <xdr:rowOff>201706</xdr:rowOff>
    </xdr:from>
    <xdr:to>
      <xdr:col>2</xdr:col>
      <xdr:colOff>235324</xdr:colOff>
      <xdr:row>11</xdr:row>
      <xdr:rowOff>22411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51647" y="2386853"/>
          <a:ext cx="414618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8</xdr:row>
      <xdr:rowOff>537884</xdr:rowOff>
    </xdr:from>
    <xdr:to>
      <xdr:col>2</xdr:col>
      <xdr:colOff>313767</xdr:colOff>
      <xdr:row>9</xdr:row>
      <xdr:rowOff>145679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13763" y="272303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64992</xdr:colOff>
      <xdr:row>11</xdr:row>
      <xdr:rowOff>20168</xdr:rowOff>
    </xdr:from>
    <xdr:to>
      <xdr:col>6</xdr:col>
      <xdr:colOff>221879</xdr:colOff>
      <xdr:row>12</xdr:row>
      <xdr:rowOff>210669</xdr:rowOff>
    </xdr:to>
    <xdr:sp macro="" textlink="$K$17">
      <xdr:nvSpPr>
        <xdr:cNvPr id="16" name="TextBox 15">
          <a:extLst>
            <a:ext uri="{FF2B5EF4-FFF2-40B4-BE49-F238E27FC236}">
              <a16:creationId xmlns:a16="http://schemas.microsoft.com/office/drawing/2014/main" id="{BA8D1383-2B2E-4581-9081-683F30C217E8}"/>
            </a:ext>
          </a:extLst>
        </xdr:cNvPr>
        <xdr:cNvSpPr txBox="1"/>
      </xdr:nvSpPr>
      <xdr:spPr>
        <a:xfrm>
          <a:off x="3718110" y="366208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5DA05E3-8BED-4E15-AFEA-8631E76619F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199465</xdr:colOff>
      <xdr:row>11</xdr:row>
      <xdr:rowOff>165846</xdr:rowOff>
    </xdr:from>
    <xdr:to>
      <xdr:col>5</xdr:col>
      <xdr:colOff>582706</xdr:colOff>
      <xdr:row>13</xdr:row>
      <xdr:rowOff>78441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8326959-9E4B-479C-ACDB-47050B81D939}"/>
            </a:ext>
          </a:extLst>
        </xdr:cNvPr>
        <xdr:cNvCxnSpPr/>
      </xdr:nvCxnSpPr>
      <xdr:spPr>
        <a:xfrm>
          <a:off x="3852583" y="3807758"/>
          <a:ext cx="383241" cy="4953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609597</xdr:colOff>
      <xdr:row>12</xdr:row>
      <xdr:rowOff>239803</xdr:rowOff>
    </xdr:from>
    <xdr:to>
      <xdr:col>6</xdr:col>
      <xdr:colOff>766484</xdr:colOff>
      <xdr:row>14</xdr:row>
      <xdr:rowOff>138951</xdr:rowOff>
    </xdr:to>
    <xdr:sp macro="" textlink="$K$18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4262715" y="417306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811305</xdr:colOff>
      <xdr:row>13</xdr:row>
      <xdr:rowOff>217392</xdr:rowOff>
    </xdr:from>
    <xdr:to>
      <xdr:col>6</xdr:col>
      <xdr:colOff>179295</xdr:colOff>
      <xdr:row>14</xdr:row>
      <xdr:rowOff>235323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>
          <a:off x="4464423" y="4442010"/>
          <a:ext cx="242048" cy="30928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108</v>
      </c>
      <c r="C2" s="57"/>
      <c r="D2" s="57"/>
      <c r="E2" s="57"/>
      <c r="F2" s="57"/>
      <c r="G2" s="57"/>
      <c r="H2" s="57"/>
      <c r="I2" s="57"/>
      <c r="J2" s="57"/>
      <c r="K2" s="65" t="s">
        <v>569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110</v>
      </c>
      <c r="C4" s="294" t="s">
        <v>38</v>
      </c>
      <c r="D4" s="294"/>
      <c r="E4" s="62" t="s">
        <v>109</v>
      </c>
      <c r="F4" s="62" t="s">
        <v>64</v>
      </c>
      <c r="G4" s="94" t="s">
        <v>112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239" t="s">
        <v>429</v>
      </c>
      <c r="C5" s="295" t="s">
        <v>193</v>
      </c>
      <c r="D5" s="295"/>
      <c r="E5" s="63">
        <v>5</v>
      </c>
      <c r="F5" s="64">
        <v>42</v>
      </c>
      <c r="G5" s="95" t="s">
        <v>68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31"/>
    </row>
    <row r="7" spans="1:28" ht="16.5" customHeight="1" x14ac:dyDescent="0.25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93"/>
      <c r="P9" s="293"/>
    </row>
    <row r="10" spans="1:28" ht="23.25" customHeight="1" thickBot="1" x14ac:dyDescent="0.3">
      <c r="G10" s="6"/>
      <c r="H10" s="192" t="s">
        <v>89</v>
      </c>
      <c r="I10" s="193" t="s">
        <v>90</v>
      </c>
      <c r="J10" s="229" t="str">
        <f>C5</f>
        <v>인천교통공사</v>
      </c>
      <c r="K10" s="194" t="s">
        <v>91</v>
      </c>
      <c r="X10" s="231"/>
      <c r="Z10" s="39"/>
      <c r="AA10" s="39"/>
      <c r="AB10" s="39"/>
    </row>
    <row r="11" spans="1:28" ht="23.25" customHeight="1" thickTop="1" x14ac:dyDescent="0.25">
      <c r="G11" s="6"/>
      <c r="H11" s="276">
        <v>1</v>
      </c>
      <c r="I11" s="277">
        <v>2.0099999999999998</v>
      </c>
      <c r="J11" s="278">
        <v>2.8045954015173606</v>
      </c>
      <c r="K11" s="279"/>
      <c r="M11" s="2"/>
      <c r="Y11" s="232"/>
      <c r="Z11" s="226"/>
      <c r="AA11" s="224"/>
      <c r="AB11" s="39"/>
    </row>
    <row r="12" spans="1:28" ht="23.25" customHeight="1" x14ac:dyDescent="0.25">
      <c r="G12" s="6"/>
      <c r="H12" s="280">
        <v>2</v>
      </c>
      <c r="I12" s="277">
        <v>2.3662575846193561</v>
      </c>
      <c r="J12" s="278">
        <v>3.1150501870272995</v>
      </c>
      <c r="K12" s="281">
        <v>0.11069503477826959</v>
      </c>
      <c r="M12" s="224"/>
      <c r="Y12" s="232"/>
      <c r="Z12" s="226"/>
      <c r="AA12" s="224"/>
      <c r="AB12" s="39"/>
    </row>
    <row r="13" spans="1:28" ht="23.25" customHeight="1" x14ac:dyDescent="0.25">
      <c r="G13" s="6"/>
      <c r="H13" s="280">
        <v>3</v>
      </c>
      <c r="I13" s="277">
        <v>2.37</v>
      </c>
      <c r="J13" s="278">
        <v>3.0495247730103689</v>
      </c>
      <c r="K13" s="282">
        <v>-2.1035107007204124E-2</v>
      </c>
      <c r="M13" s="224"/>
      <c r="Y13" s="232"/>
      <c r="Z13" s="226"/>
      <c r="AA13" s="224"/>
      <c r="AB13" s="39"/>
    </row>
    <row r="14" spans="1:28" ht="23.25" customHeight="1" x14ac:dyDescent="0.25">
      <c r="G14" s="6"/>
      <c r="H14" s="280">
        <v>4</v>
      </c>
      <c r="I14" s="277">
        <v>2.33</v>
      </c>
      <c r="J14" s="278">
        <v>2.9995648300926314</v>
      </c>
      <c r="K14" s="282">
        <v>-1.6382861801912507E-2</v>
      </c>
      <c r="M14" s="224"/>
      <c r="Y14" s="232"/>
      <c r="Z14" s="226"/>
      <c r="AA14" s="224"/>
      <c r="AB14" s="39"/>
    </row>
    <row r="15" spans="1:28" ht="23.25" customHeight="1" x14ac:dyDescent="0.25">
      <c r="G15" s="6"/>
      <c r="H15" s="280">
        <v>5</v>
      </c>
      <c r="I15" s="277">
        <v>2.2850259626150282</v>
      </c>
      <c r="J15" s="278">
        <v>2.9405278692767007</v>
      </c>
      <c r="K15" s="282">
        <v>-1.9681841920418663E-2</v>
      </c>
      <c r="M15" s="224"/>
      <c r="Y15" s="232"/>
      <c r="Z15" s="226"/>
      <c r="AA15" s="224"/>
      <c r="AB15" s="39"/>
    </row>
    <row r="16" spans="1:28" ht="23.25" customHeight="1" x14ac:dyDescent="0.25">
      <c r="G16" s="6"/>
      <c r="H16" s="280">
        <v>6</v>
      </c>
      <c r="I16" s="277">
        <v>2.0664933427553414</v>
      </c>
      <c r="J16" s="278">
        <v>2.8006524896899134</v>
      </c>
      <c r="K16" s="282">
        <v>-4.7568118992592057E-2</v>
      </c>
      <c r="M16" s="224"/>
      <c r="Y16" s="232"/>
      <c r="Z16" s="226"/>
      <c r="AA16" s="224"/>
      <c r="AB16" s="39"/>
    </row>
    <row r="17" spans="2:28" ht="23.25" customHeight="1" x14ac:dyDescent="0.25">
      <c r="G17" s="6"/>
      <c r="H17" s="280">
        <v>7</v>
      </c>
      <c r="I17" s="277">
        <v>2.13</v>
      </c>
      <c r="J17" s="278">
        <v>2.6652937174200759</v>
      </c>
      <c r="K17" s="282">
        <v>-4.8331155960311345E-2</v>
      </c>
      <c r="M17" s="224"/>
      <c r="Y17" s="232"/>
      <c r="Z17" s="226"/>
      <c r="AA17" s="224"/>
      <c r="AB17" s="39"/>
    </row>
    <row r="18" spans="2:28" ht="23.25" customHeight="1" x14ac:dyDescent="0.25">
      <c r="G18" s="6"/>
      <c r="H18" s="280">
        <v>8</v>
      </c>
      <c r="I18" s="277">
        <v>2.08</v>
      </c>
      <c r="J18" s="278">
        <v>2.5756166035252983</v>
      </c>
      <c r="K18" s="282">
        <v>-3.364624067833788E-2</v>
      </c>
      <c r="M18" s="224"/>
      <c r="Y18" s="232"/>
      <c r="Z18" s="226"/>
      <c r="AA18" s="224"/>
      <c r="AB18" s="39"/>
    </row>
    <row r="19" spans="2:28" ht="23.25" customHeight="1" x14ac:dyDescent="0.25">
      <c r="G19" s="6"/>
      <c r="H19" s="283" t="s">
        <v>398</v>
      </c>
      <c r="I19" s="284">
        <v>3.4825870646766344E-2</v>
      </c>
      <c r="J19" s="285">
        <v>-8.1644146556105301E-2</v>
      </c>
      <c r="K19" s="286">
        <v>-0.11647001720287165</v>
      </c>
      <c r="M19" s="224"/>
      <c r="Y19" s="232"/>
      <c r="Z19" s="226"/>
      <c r="AA19" s="224"/>
      <c r="AB19" s="39"/>
    </row>
    <row r="20" spans="2:28" ht="23.25" customHeight="1" x14ac:dyDescent="0.25">
      <c r="H20" s="287" t="s">
        <v>570</v>
      </c>
      <c r="I20" s="288"/>
      <c r="J20" s="289" t="s">
        <v>399</v>
      </c>
      <c r="K20" s="290"/>
      <c r="M20" s="224"/>
      <c r="X20" s="2"/>
      <c r="Y20" s="2"/>
      <c r="AB20" s="39"/>
    </row>
    <row r="21" spans="2:28" ht="9" customHeight="1" x14ac:dyDescent="0.25">
      <c r="M21" s="224"/>
      <c r="X21" s="2"/>
      <c r="Y21" s="2"/>
      <c r="AB21" s="224"/>
    </row>
    <row r="22" spans="2:28" ht="16.5" customHeight="1" x14ac:dyDescent="0.25">
      <c r="B22" s="52" t="s">
        <v>126</v>
      </c>
      <c r="C22" s="52"/>
      <c r="D22" s="51"/>
      <c r="E22" s="51"/>
      <c r="F22" s="51"/>
      <c r="G22" s="51"/>
      <c r="H22" s="51"/>
      <c r="I22" s="51"/>
      <c r="J22" s="51"/>
      <c r="K22" s="51"/>
      <c r="M22" s="224"/>
      <c r="X22" s="2"/>
      <c r="Y22" s="2"/>
      <c r="AB22" s="224"/>
    </row>
    <row r="23" spans="2:28" ht="27.75" customHeight="1" x14ac:dyDescent="0.25">
      <c r="B23" s="56" t="s">
        <v>62</v>
      </c>
      <c r="C23" s="56" t="s">
        <v>98</v>
      </c>
      <c r="D23" s="56" t="s">
        <v>100</v>
      </c>
      <c r="E23" s="56" t="s">
        <v>101</v>
      </c>
      <c r="F23" s="56" t="s">
        <v>102</v>
      </c>
      <c r="G23" s="56" t="s">
        <v>103</v>
      </c>
      <c r="H23" s="56" t="s">
        <v>6</v>
      </c>
      <c r="I23" s="56" t="s">
        <v>7</v>
      </c>
      <c r="J23" s="56" t="s">
        <v>104</v>
      </c>
      <c r="K23" s="56" t="s">
        <v>69</v>
      </c>
      <c r="M23" s="224"/>
      <c r="X23" s="2"/>
      <c r="Y23" s="2"/>
      <c r="AB23" s="224"/>
    </row>
    <row r="24" spans="2:28" ht="23.25" customHeight="1" x14ac:dyDescent="0.25">
      <c r="B24" s="76" t="s">
        <v>400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66</v>
      </c>
      <c r="M24" s="224"/>
      <c r="N24" s="291" t="s">
        <v>115</v>
      </c>
      <c r="Y24" s="2"/>
    </row>
    <row r="25" spans="2:28" ht="22.5" customHeight="1" x14ac:dyDescent="0.25">
      <c r="B25" s="228" t="s">
        <v>115</v>
      </c>
      <c r="C25" s="69">
        <v>8</v>
      </c>
      <c r="D25" s="70">
        <v>9.1018999877047028E-3</v>
      </c>
      <c r="E25" s="70">
        <v>0.32794107223788621</v>
      </c>
      <c r="F25" s="70">
        <v>0.12507871223729042</v>
      </c>
      <c r="G25" s="71">
        <v>8.0040000000000013</v>
      </c>
      <c r="H25" s="72">
        <v>0.10428033269153598</v>
      </c>
      <c r="I25" s="72">
        <v>9.8675819491986623</v>
      </c>
      <c r="J25" s="73">
        <v>2.5756166035252983</v>
      </c>
      <c r="K25" s="74" t="s">
        <v>68</v>
      </c>
      <c r="M25" s="224"/>
      <c r="N25" s="39" t="s">
        <v>68</v>
      </c>
      <c r="O25" s="39">
        <v>91</v>
      </c>
      <c r="Y25" s="2"/>
    </row>
    <row r="26" spans="2:28" ht="22.5" customHeight="1" x14ac:dyDescent="0.25">
      <c r="B26" s="53" t="s">
        <v>105</v>
      </c>
      <c r="C26" s="53"/>
      <c r="D26" s="67">
        <f>D25/D24-1</f>
        <v>-0.62114503450948888</v>
      </c>
      <c r="E26" s="67">
        <f t="shared" ref="E26:J26" si="0">E25/E24-1</f>
        <v>-7.1863889825390381E-2</v>
      </c>
      <c r="F26" s="67">
        <f t="shared" si="0"/>
        <v>-0.2364874748363629</v>
      </c>
      <c r="G26" s="67">
        <f t="shared" si="0"/>
        <v>-0.45445186813335126</v>
      </c>
      <c r="H26" s="67">
        <f t="shared" si="0"/>
        <v>-0.41580733222239608</v>
      </c>
      <c r="I26" s="67">
        <f t="shared" si="0"/>
        <v>-0.34615209576989525</v>
      </c>
      <c r="J26" s="67">
        <f t="shared" si="0"/>
        <v>0.2374276530688022</v>
      </c>
      <c r="K26" s="68" t="str">
        <f>J20</f>
        <v>31위/(32개사)</v>
      </c>
      <c r="M26" s="2" t="s">
        <v>179</v>
      </c>
      <c r="N26" s="292">
        <v>0</v>
      </c>
      <c r="O26" s="39">
        <v>0</v>
      </c>
      <c r="X26" s="2"/>
      <c r="Y26" s="2"/>
    </row>
    <row r="27" spans="2:28" ht="22.5" customHeight="1" x14ac:dyDescent="0.25">
      <c r="M27" s="2" t="s">
        <v>180</v>
      </c>
      <c r="N27" s="292">
        <v>0</v>
      </c>
      <c r="O27" s="39">
        <v>0</v>
      </c>
      <c r="X27" s="2"/>
      <c r="Y27" s="2"/>
    </row>
    <row r="28" spans="2:28" ht="17.25" customHeight="1" x14ac:dyDescent="0.25">
      <c r="B28" s="52" t="s">
        <v>127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114</v>
      </c>
      <c r="N28" s="292">
        <v>0</v>
      </c>
      <c r="O28" s="39">
        <v>0</v>
      </c>
      <c r="X28" s="2"/>
      <c r="Y28" s="2"/>
    </row>
    <row r="29" spans="2:28" ht="22.5" customHeight="1" x14ac:dyDescent="0.25">
      <c r="B29" s="60"/>
      <c r="C29" s="60"/>
      <c r="M29" s="2" t="s">
        <v>181</v>
      </c>
      <c r="N29" s="292">
        <v>5.4945054945054944E-2</v>
      </c>
      <c r="O29" s="39">
        <v>5</v>
      </c>
      <c r="X29" s="2"/>
      <c r="Y29" s="2"/>
    </row>
    <row r="30" spans="2:28" ht="22.5" customHeight="1" thickBot="1" x14ac:dyDescent="0.3">
      <c r="H30" s="195" t="s">
        <v>89</v>
      </c>
      <c r="I30" s="196" t="s">
        <v>90</v>
      </c>
      <c r="J30" s="230" t="str">
        <f>J10</f>
        <v>인천교통공사</v>
      </c>
      <c r="K30" s="197" t="s">
        <v>113</v>
      </c>
      <c r="M30" s="2" t="s">
        <v>182</v>
      </c>
      <c r="N30" s="292">
        <v>0.14285714285714285</v>
      </c>
      <c r="O30" s="39">
        <v>13</v>
      </c>
      <c r="X30" s="2"/>
      <c r="Y30" s="2"/>
    </row>
    <row r="31" spans="2:28" ht="22.5" customHeight="1" thickTop="1" x14ac:dyDescent="0.25">
      <c r="H31" s="202" t="s">
        <v>107</v>
      </c>
      <c r="I31" s="203" t="s">
        <v>66</v>
      </c>
      <c r="J31" s="204" t="s">
        <v>68</v>
      </c>
      <c r="K31" s="205"/>
      <c r="M31" s="2" t="s">
        <v>73</v>
      </c>
      <c r="N31" s="292">
        <v>0.80219780219780223</v>
      </c>
      <c r="O31" s="39">
        <v>73</v>
      </c>
      <c r="X31" s="2"/>
      <c r="Z31" s="39"/>
      <c r="AA31" s="39"/>
      <c r="AB31" s="39"/>
    </row>
    <row r="32" spans="2:28" ht="21" customHeight="1" x14ac:dyDescent="0.25">
      <c r="H32" s="198" t="s">
        <v>92</v>
      </c>
      <c r="I32" s="199">
        <v>2.4096385542168676E-2</v>
      </c>
      <c r="J32" s="200" t="s">
        <v>396</v>
      </c>
      <c r="K32" s="201">
        <v>-2.4096385542168676E-2</v>
      </c>
      <c r="M32" s="2"/>
      <c r="X32" s="2"/>
      <c r="Z32" s="39"/>
      <c r="AA32" s="39"/>
      <c r="AB32" s="39"/>
    </row>
    <row r="33" spans="2:28" ht="21" customHeight="1" x14ac:dyDescent="0.25">
      <c r="H33" s="184" t="s">
        <v>93</v>
      </c>
      <c r="I33" s="176">
        <v>4.0258595357037907E-2</v>
      </c>
      <c r="J33" s="185" t="s">
        <v>396</v>
      </c>
      <c r="K33" s="186">
        <v>-4.0258595357037907E-2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3" t="s">
        <v>94</v>
      </c>
      <c r="I34" s="176">
        <v>9.22715251248898E-2</v>
      </c>
      <c r="J34" s="185" t="s">
        <v>396</v>
      </c>
      <c r="K34" s="186">
        <v>-9.22715251248898E-2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83" t="s">
        <v>97</v>
      </c>
      <c r="I35" s="176">
        <v>0.18806935057302379</v>
      </c>
      <c r="J35" s="185" t="s">
        <v>577</v>
      </c>
      <c r="K35" s="186">
        <v>-0.13312429562796885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87" t="s">
        <v>95</v>
      </c>
      <c r="I36" s="176">
        <v>0.24507787246547164</v>
      </c>
      <c r="J36" s="185" t="s">
        <v>578</v>
      </c>
      <c r="K36" s="186">
        <v>-0.10222072960832879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8" t="s">
        <v>96</v>
      </c>
      <c r="I37" s="189">
        <v>0.41022627093740816</v>
      </c>
      <c r="J37" s="190" t="s">
        <v>579</v>
      </c>
      <c r="K37" s="191">
        <v>0.39197153126039408</v>
      </c>
      <c r="L37" s="4"/>
      <c r="M37" s="2"/>
      <c r="X37" s="2"/>
      <c r="Z37" s="39"/>
      <c r="AA37" s="39"/>
      <c r="AB37" s="39"/>
    </row>
    <row r="38" spans="2:28" ht="22.5" customHeight="1" x14ac:dyDescent="0.25">
      <c r="L38" s="4"/>
      <c r="M38" s="2"/>
      <c r="X38" s="2"/>
      <c r="Z38" s="39"/>
      <c r="AA38" s="39"/>
      <c r="AB38" s="39"/>
    </row>
    <row r="39" spans="2:28" ht="18" customHeight="1" x14ac:dyDescent="0.25">
      <c r="B39" s="52" t="s">
        <v>128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39"/>
    </row>
    <row r="40" spans="2:28" ht="30.75" customHeight="1" x14ac:dyDescent="0.25">
      <c r="B40" s="56" t="s">
        <v>62</v>
      </c>
      <c r="C40" s="56" t="s">
        <v>99</v>
      </c>
      <c r="D40" s="56" t="s">
        <v>100</v>
      </c>
      <c r="E40" s="56" t="s">
        <v>101</v>
      </c>
      <c r="F40" s="56" t="s">
        <v>102</v>
      </c>
      <c r="G40" s="56" t="s">
        <v>103</v>
      </c>
      <c r="H40" s="56" t="s">
        <v>6</v>
      </c>
      <c r="I40" s="56" t="s">
        <v>7</v>
      </c>
      <c r="J40" s="56" t="s">
        <v>104</v>
      </c>
      <c r="K40" s="56" t="s">
        <v>69</v>
      </c>
      <c r="L40" s="4"/>
      <c r="M40" s="2"/>
      <c r="N40" s="39" t="s">
        <v>121</v>
      </c>
      <c r="X40" s="2"/>
      <c r="Z40" s="39"/>
      <c r="AA40" s="39"/>
      <c r="AB40" s="39"/>
    </row>
    <row r="41" spans="2:28" ht="22.5" customHeight="1" x14ac:dyDescent="0.25">
      <c r="B41" s="227" t="s">
        <v>115</v>
      </c>
      <c r="C41" s="77">
        <v>1</v>
      </c>
      <c r="D41" s="78">
        <v>2.057269067290602E-2</v>
      </c>
      <c r="E41" s="78">
        <v>0.34374580940378929</v>
      </c>
      <c r="F41" s="78">
        <v>0.15275624107351268</v>
      </c>
      <c r="G41" s="79">
        <v>7.0414749999999984</v>
      </c>
      <c r="H41" s="80">
        <v>1.7757821677976517</v>
      </c>
      <c r="I41" s="80">
        <v>24.354279991276986</v>
      </c>
      <c r="J41" s="81">
        <v>2.8045954015173606</v>
      </c>
      <c r="K41" s="83" t="s">
        <v>73</v>
      </c>
      <c r="L41" s="4"/>
      <c r="M41" s="2"/>
      <c r="N41" s="39">
        <v>1</v>
      </c>
      <c r="X41" s="2"/>
      <c r="Z41" s="39"/>
      <c r="AA41" s="39"/>
      <c r="AB41" s="39"/>
    </row>
    <row r="42" spans="2:28" ht="22.5" customHeight="1" x14ac:dyDescent="0.25">
      <c r="B42" s="228" t="s">
        <v>115</v>
      </c>
      <c r="C42" s="69">
        <v>2</v>
      </c>
      <c r="D42" s="70">
        <v>1.3077449669128485E-2</v>
      </c>
      <c r="E42" s="70">
        <v>0.31583311265529629</v>
      </c>
      <c r="F42" s="70">
        <v>0.11676489800974305</v>
      </c>
      <c r="G42" s="71">
        <v>5.1817380952380958</v>
      </c>
      <c r="H42" s="72">
        <v>1.7767890954434795</v>
      </c>
      <c r="I42" s="72">
        <v>6.9052574226792611</v>
      </c>
      <c r="J42" s="73">
        <v>3.1150501870272995</v>
      </c>
      <c r="K42" s="74" t="s">
        <v>181</v>
      </c>
      <c r="M42" s="2"/>
      <c r="N42" s="39">
        <v>3</v>
      </c>
      <c r="X42" s="2"/>
      <c r="Z42" s="39"/>
      <c r="AA42" s="39"/>
      <c r="AB42" s="39"/>
    </row>
    <row r="43" spans="2:28" ht="22.5" customHeight="1" x14ac:dyDescent="0.25">
      <c r="B43" s="228" t="s">
        <v>115</v>
      </c>
      <c r="C43" s="69">
        <v>3</v>
      </c>
      <c r="D43" s="70">
        <v>6.7154994010393751E-3</v>
      </c>
      <c r="E43" s="70">
        <v>0.32147263650432545</v>
      </c>
      <c r="F43" s="70">
        <v>0.13138549032905009</v>
      </c>
      <c r="G43" s="71">
        <v>5.4727857142857159</v>
      </c>
      <c r="H43" s="72">
        <v>2.3093105330247554</v>
      </c>
      <c r="I43" s="72">
        <v>10.099589072806065</v>
      </c>
      <c r="J43" s="73">
        <v>3.0495247730103689</v>
      </c>
      <c r="K43" s="74" t="s">
        <v>66</v>
      </c>
      <c r="M43" s="2"/>
      <c r="N43" s="39">
        <v>2</v>
      </c>
      <c r="X43" s="2"/>
      <c r="Z43" s="39"/>
      <c r="AA43" s="39"/>
      <c r="AB43" s="39"/>
    </row>
    <row r="44" spans="2:28" ht="22.5" customHeight="1" x14ac:dyDescent="0.25">
      <c r="B44" s="228" t="s">
        <v>115</v>
      </c>
      <c r="C44" s="69">
        <v>4</v>
      </c>
      <c r="D44" s="70">
        <v>5.8640510963020222E-3</v>
      </c>
      <c r="E44" s="70">
        <v>0.32058882369260816</v>
      </c>
      <c r="F44" s="70">
        <v>0.14317613548391148</v>
      </c>
      <c r="G44" s="71">
        <v>5.7066904761904755</v>
      </c>
      <c r="H44" s="72">
        <v>2.7534198709952973</v>
      </c>
      <c r="I44" s="72">
        <v>10.46061857880054</v>
      </c>
      <c r="J44" s="73">
        <v>2.9995648300926314</v>
      </c>
      <c r="K44" s="74" t="s">
        <v>66</v>
      </c>
      <c r="M44" s="2"/>
      <c r="N44" s="39">
        <v>2</v>
      </c>
      <c r="X44" s="2"/>
      <c r="Z44" s="39"/>
      <c r="AA44" s="39"/>
      <c r="AB44" s="39"/>
    </row>
    <row r="45" spans="2:28" ht="22.5" customHeight="1" x14ac:dyDescent="0.25">
      <c r="B45" s="228" t="s">
        <v>115</v>
      </c>
      <c r="C45" s="69">
        <v>5</v>
      </c>
      <c r="D45" s="70">
        <v>5.9971578903077576E-3</v>
      </c>
      <c r="E45" s="70">
        <v>0.32133557638776294</v>
      </c>
      <c r="F45" s="70">
        <v>0.14126915760001574</v>
      </c>
      <c r="G45" s="71">
        <v>6.1050975609756115</v>
      </c>
      <c r="H45" s="72">
        <v>2.62679282883165</v>
      </c>
      <c r="I45" s="72">
        <v>11.591983773427375</v>
      </c>
      <c r="J45" s="73">
        <v>2.9405278692767007</v>
      </c>
      <c r="K45" s="74" t="s">
        <v>66</v>
      </c>
      <c r="M45" s="2"/>
      <c r="N45" s="39">
        <v>2</v>
      </c>
      <c r="X45" s="2"/>
      <c r="Z45" s="39"/>
      <c r="AA45" s="39"/>
      <c r="AB45" s="39"/>
    </row>
    <row r="46" spans="2:28" ht="22.5" customHeight="1" x14ac:dyDescent="0.25">
      <c r="B46" s="228" t="s">
        <v>115</v>
      </c>
      <c r="C46" s="69">
        <v>6</v>
      </c>
      <c r="D46" s="70">
        <v>6.3840124853289607E-3</v>
      </c>
      <c r="E46" s="70">
        <v>0.32132295285950085</v>
      </c>
      <c r="F46" s="70">
        <v>0.13883263992114853</v>
      </c>
      <c r="G46" s="71">
        <v>6.9582051282051252</v>
      </c>
      <c r="H46" s="72">
        <v>0.16704685347268503</v>
      </c>
      <c r="I46" s="72">
        <v>9.4444114782119293</v>
      </c>
      <c r="J46" s="73">
        <v>2.8006524896899134</v>
      </c>
      <c r="K46" s="74" t="s">
        <v>68</v>
      </c>
      <c r="M46" s="2"/>
      <c r="N46" s="39">
        <v>1</v>
      </c>
      <c r="X46" s="2"/>
      <c r="Z46" s="39"/>
      <c r="AA46" s="39"/>
      <c r="AB46" s="39"/>
    </row>
    <row r="47" spans="2:28" ht="22.5" customHeight="1" x14ac:dyDescent="0.25">
      <c r="B47" s="228" t="s">
        <v>115</v>
      </c>
      <c r="C47" s="69">
        <v>7</v>
      </c>
      <c r="D47" s="70">
        <v>7.5029169810482159E-3</v>
      </c>
      <c r="E47" s="70">
        <v>0.32505409616419206</v>
      </c>
      <c r="F47" s="70">
        <v>0.13343836610252494</v>
      </c>
      <c r="G47" s="71">
        <v>7.5966153846153839</v>
      </c>
      <c r="H47" s="72">
        <v>0.19131550052743709</v>
      </c>
      <c r="I47" s="72">
        <v>9.3383780937273997</v>
      </c>
      <c r="J47" s="73">
        <v>2.6652937174200759</v>
      </c>
      <c r="K47" s="74" t="s">
        <v>68</v>
      </c>
      <c r="M47" s="2"/>
      <c r="N47" s="39">
        <v>1</v>
      </c>
      <c r="X47" s="2"/>
      <c r="Z47" s="39"/>
      <c r="AA47" s="39"/>
      <c r="AB47" s="39"/>
    </row>
    <row r="48" spans="2:28" ht="22.5" customHeight="1" x14ac:dyDescent="0.25">
      <c r="B48" s="228" t="s">
        <v>115</v>
      </c>
      <c r="C48" s="69">
        <v>8</v>
      </c>
      <c r="D48" s="70">
        <v>9.1018999877047028E-3</v>
      </c>
      <c r="E48" s="70">
        <v>0.32794107223788621</v>
      </c>
      <c r="F48" s="70">
        <v>0.12507871223729042</v>
      </c>
      <c r="G48" s="71">
        <v>8.0040000000000013</v>
      </c>
      <c r="H48" s="72">
        <v>0.10428033269153598</v>
      </c>
      <c r="I48" s="72">
        <v>9.8675819491986623</v>
      </c>
      <c r="J48" s="73">
        <v>2.5756166035252983</v>
      </c>
      <c r="K48" s="74" t="s">
        <v>73</v>
      </c>
      <c r="M48" s="2"/>
      <c r="N48" s="39">
        <v>1</v>
      </c>
      <c r="X48" s="2"/>
      <c r="Z48" s="39"/>
      <c r="AA48" s="39"/>
      <c r="AB48" s="39"/>
    </row>
    <row r="49" spans="2:28" ht="25.5" customHeight="1" x14ac:dyDescent="0.25">
      <c r="B49" s="53" t="s">
        <v>105</v>
      </c>
      <c r="C49" s="53"/>
      <c r="D49" s="67" cm="1">
        <f t="array" aca="1" ref="D49" ca="1">(INDIRECT(ADDRESS(ROW()-1,COLUMN()))/INDIRECT(ADDRESS(ROW()-2,COLUMN())))-1</f>
        <v>0.21311484729144592</v>
      </c>
      <c r="E49" s="67" cm="1">
        <f t="array" aca="1" ref="E49" ca="1">(INDIRECT(ADDRESS(ROW()-1,COLUMN()))/INDIRECT(ADDRESS(ROW()-2,COLUMN())))-1</f>
        <v>8.8815249761868831E-3</v>
      </c>
      <c r="F49" s="67" cm="1">
        <f t="array" aca="1" ref="F49" ca="1">(INDIRECT(ADDRESS(ROW()-1,COLUMN()))/INDIRECT(ADDRESS(ROW()-2,COLUMN())))-1</f>
        <v>-6.264805325037881E-2</v>
      </c>
      <c r="G49" s="67" cm="1">
        <f t="array" aca="1" ref="G49" ca="1">(INDIRECT(ADDRESS(ROW()-1,COLUMN()))/INDIRECT(ADDRESS(ROW()-2,COLUMN())))-1</f>
        <v>5.3627121390092958E-2</v>
      </c>
      <c r="H49" s="67" cm="1">
        <f t="array" aca="1" ref="H49" ca="1">(INDIRECT(ADDRESS(ROW()-1,COLUMN()))/INDIRECT(ADDRESS(ROW()-2,COLUMN())))-1</f>
        <v>-0.45493003753461758</v>
      </c>
      <c r="I49" s="67" cm="1">
        <f t="array" aca="1" ref="I49" ca="1">(INDIRECT(ADDRESS(ROW()-1,COLUMN()))/INDIRECT(ADDRESS(ROW()-2,COLUMN())))-1</f>
        <v>5.6669782499675136E-2</v>
      </c>
      <c r="J49" s="67" cm="1">
        <f t="array" aca="1" ref="J49" ca="1">(INDIRECT(ADDRESS(ROW()-1,COLUMN()))/INDIRECT(ADDRESS(ROW()-2,COLUMN())))-1</f>
        <v>-3.364624067833788E-2</v>
      </c>
      <c r="K49" s="75" t="str" cm="1">
        <f t="array" aca="1" ref="K49" ca="1">_xlfn.IFS(N49=0,"등급유지",N49&gt;0,N49&amp;"등급 상승",N49&lt;0,N49&amp;"등급 하락")</f>
        <v>등급유지</v>
      </c>
      <c r="M49" s="234"/>
      <c r="N49" s="39" cm="1">
        <f t="array" aca="1" ref="N49" ca="1">(INDIRECT(ADDRESS(ROW()-1,COLUMN()))-INDIRECT(ADDRESS(ROW()-2,COLUMN())))</f>
        <v>0</v>
      </c>
      <c r="O49" s="39" t="s">
        <v>122</v>
      </c>
      <c r="X49" s="233"/>
      <c r="Z49" s="225"/>
      <c r="AA49" s="39"/>
      <c r="AB49" s="39"/>
    </row>
    <row r="50" spans="2:28" ht="25.5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34"/>
      <c r="N50" s="2"/>
      <c r="O50" s="2"/>
      <c r="X50" s="233"/>
      <c r="Z50" s="225"/>
      <c r="AA50" s="39"/>
      <c r="AB50" s="39"/>
    </row>
    <row r="51" spans="2:28" ht="18" customHeight="1" x14ac:dyDescent="0.25">
      <c r="B51" s="52" t="s">
        <v>129</v>
      </c>
      <c r="C51" s="52"/>
      <c r="D51" s="51"/>
      <c r="E51" s="51"/>
      <c r="F51" s="51"/>
      <c r="G51" s="51"/>
      <c r="H51" s="51"/>
      <c r="I51" s="51"/>
      <c r="J51" s="51"/>
      <c r="K51" s="51"/>
      <c r="M51" s="234"/>
      <c r="X51" s="233"/>
      <c r="Z51" s="225"/>
      <c r="AA51" s="39"/>
      <c r="AB51" s="39"/>
    </row>
    <row r="52" spans="2:28" ht="21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34"/>
      <c r="X52" s="233"/>
      <c r="Z52" s="225"/>
      <c r="AA52" s="39"/>
      <c r="AB52" s="39"/>
    </row>
    <row r="53" spans="2:28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34"/>
      <c r="N53" s="233"/>
      <c r="P53" s="225"/>
      <c r="AA53" s="40"/>
    </row>
    <row r="54" spans="2:28" ht="25.5" customHeight="1" x14ac:dyDescent="0.25">
      <c r="B54" s="48"/>
      <c r="C54" s="48"/>
      <c r="D54" s="49"/>
      <c r="M54" s="234"/>
      <c r="N54" s="233"/>
      <c r="P54" s="225"/>
      <c r="AA54" s="40"/>
    </row>
    <row r="55" spans="2:28" ht="25.5" customHeight="1" x14ac:dyDescent="0.25">
      <c r="B55" s="48"/>
      <c r="C55" s="48"/>
      <c r="D55" s="49"/>
      <c r="M55" s="234"/>
      <c r="N55" s="233"/>
      <c r="P55" s="225"/>
      <c r="AA55" s="40"/>
    </row>
    <row r="56" spans="2:28" ht="25.5" customHeight="1" x14ac:dyDescent="0.25">
      <c r="B56" s="48"/>
      <c r="C56" s="48"/>
      <c r="D56" s="49"/>
      <c r="M56" s="234"/>
      <c r="N56" s="233"/>
      <c r="P56" s="225"/>
      <c r="AA56" s="40"/>
    </row>
    <row r="57" spans="2:28" ht="25.5" customHeight="1" x14ac:dyDescent="0.25">
      <c r="B57" s="48"/>
      <c r="C57" s="48"/>
      <c r="D57" s="49"/>
      <c r="M57" s="234"/>
      <c r="N57" s="233"/>
      <c r="P57" s="225"/>
      <c r="AA57" s="40"/>
    </row>
    <row r="58" spans="2:28" ht="25.5" customHeight="1" x14ac:dyDescent="0.25">
      <c r="B58" s="48"/>
      <c r="C58" s="48"/>
      <c r="D58" s="49"/>
      <c r="M58" s="234"/>
      <c r="N58" s="233"/>
      <c r="P58" s="225"/>
      <c r="AA58" s="40"/>
    </row>
    <row r="59" spans="2:28" ht="25.5" customHeight="1" x14ac:dyDescent="0.25">
      <c r="B59" s="48"/>
      <c r="C59" s="48"/>
      <c r="D59" s="49"/>
      <c r="M59" s="234"/>
      <c r="N59" s="233"/>
      <c r="P59" s="225"/>
      <c r="AA59" s="40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34"/>
      <c r="N60" s="233"/>
      <c r="P60" s="225"/>
      <c r="AA60" s="40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34"/>
      <c r="N61" s="233"/>
      <c r="P61" s="225"/>
      <c r="AA61" s="40"/>
    </row>
    <row r="62" spans="2:28" ht="25.5" customHeight="1" thickBot="1" x14ac:dyDescent="0.3">
      <c r="B62" s="206" t="s">
        <v>89</v>
      </c>
      <c r="C62" s="207" t="s">
        <v>120</v>
      </c>
      <c r="D62" s="207" t="s">
        <v>117</v>
      </c>
      <c r="E62" s="207" t="s">
        <v>116</v>
      </c>
      <c r="F62" s="207" t="s">
        <v>119</v>
      </c>
      <c r="G62" s="207" t="s">
        <v>118</v>
      </c>
      <c r="H62" s="207" t="s">
        <v>172</v>
      </c>
      <c r="I62" s="207" t="s">
        <v>172</v>
      </c>
      <c r="J62" s="207" t="s">
        <v>172</v>
      </c>
      <c r="K62" s="208" t="s">
        <v>172</v>
      </c>
      <c r="M62" s="235">
        <v>1</v>
      </c>
      <c r="N62" s="236">
        <v>2</v>
      </c>
      <c r="O62" s="236">
        <v>3</v>
      </c>
      <c r="P62" s="235">
        <v>4</v>
      </c>
      <c r="Q62" s="236">
        <v>5</v>
      </c>
      <c r="R62" s="236"/>
      <c r="S62" s="235"/>
      <c r="T62" s="236"/>
      <c r="U62" s="237"/>
      <c r="AA62" s="40"/>
    </row>
    <row r="63" spans="2:28" ht="25.5" customHeight="1" thickTop="1" x14ac:dyDescent="0.25">
      <c r="B63" s="211" t="s">
        <v>107</v>
      </c>
      <c r="C63" s="212" t="s">
        <v>66</v>
      </c>
      <c r="D63" s="213" t="s">
        <v>68</v>
      </c>
      <c r="E63" s="213" t="s">
        <v>68</v>
      </c>
      <c r="F63" s="213" t="s">
        <v>68</v>
      </c>
      <c r="G63" s="213" t="s">
        <v>68</v>
      </c>
      <c r="H63" s="213" t="s">
        <v>172</v>
      </c>
      <c r="I63" s="213" t="s">
        <v>172</v>
      </c>
      <c r="J63" s="213" t="s">
        <v>172</v>
      </c>
      <c r="K63" s="213" t="s">
        <v>172</v>
      </c>
      <c r="M63" s="235" t="s">
        <v>120</v>
      </c>
      <c r="N63" s="235" t="s">
        <v>117</v>
      </c>
      <c r="O63" s="235" t="s">
        <v>116</v>
      </c>
      <c r="P63" s="235" t="s">
        <v>119</v>
      </c>
      <c r="Q63" s="235" t="s">
        <v>118</v>
      </c>
      <c r="R63" s="235"/>
      <c r="S63" s="235"/>
      <c r="T63" s="235"/>
      <c r="U63" s="234" t="str">
        <f t="shared" ref="U63" si="1">K62</f>
        <v/>
      </c>
      <c r="AA63" s="40"/>
    </row>
    <row r="64" spans="2:28" ht="25.5" customHeight="1" x14ac:dyDescent="0.25">
      <c r="B64" s="209" t="s">
        <v>92</v>
      </c>
      <c r="C64" s="199" t="s">
        <v>396</v>
      </c>
      <c r="D64" s="199" t="s">
        <v>396</v>
      </c>
      <c r="E64" s="199" t="s">
        <v>396</v>
      </c>
      <c r="F64" s="199" t="s">
        <v>396</v>
      </c>
      <c r="G64" s="199" t="s">
        <v>396</v>
      </c>
      <c r="H64" s="199" t="s">
        <v>172</v>
      </c>
      <c r="I64" s="199" t="s">
        <v>172</v>
      </c>
      <c r="J64" s="199" t="s">
        <v>172</v>
      </c>
      <c r="K64" s="210" t="s">
        <v>172</v>
      </c>
      <c r="M64" s="234"/>
      <c r="N64" s="233"/>
      <c r="P64" s="225"/>
      <c r="AA64" s="40"/>
    </row>
    <row r="65" spans="2:27" ht="25.5" customHeight="1" x14ac:dyDescent="0.25">
      <c r="B65" s="175" t="s">
        <v>93</v>
      </c>
      <c r="C65" s="177" t="s">
        <v>396</v>
      </c>
      <c r="D65" s="177" t="s">
        <v>396</v>
      </c>
      <c r="E65" s="177" t="s">
        <v>396</v>
      </c>
      <c r="F65" s="177" t="s">
        <v>396</v>
      </c>
      <c r="G65" s="177" t="s">
        <v>396</v>
      </c>
      <c r="H65" s="177" t="s">
        <v>172</v>
      </c>
      <c r="I65" s="177" t="s">
        <v>172</v>
      </c>
      <c r="J65" s="177" t="s">
        <v>172</v>
      </c>
      <c r="K65" s="178" t="s">
        <v>172</v>
      </c>
      <c r="M65" s="238">
        <v>0</v>
      </c>
      <c r="N65" s="238">
        <v>0</v>
      </c>
      <c r="O65" s="238">
        <v>0</v>
      </c>
      <c r="P65" s="238">
        <v>0</v>
      </c>
      <c r="Q65" s="238">
        <v>0</v>
      </c>
      <c r="R65" s="238"/>
      <c r="S65" s="238"/>
      <c r="T65" s="238"/>
      <c r="AA65" s="40"/>
    </row>
    <row r="66" spans="2:27" ht="25.5" customHeight="1" x14ac:dyDescent="0.25">
      <c r="B66" s="174" t="s">
        <v>94</v>
      </c>
      <c r="C66" s="177" t="s">
        <v>396</v>
      </c>
      <c r="D66" s="177" t="s">
        <v>396</v>
      </c>
      <c r="E66" s="177" t="s">
        <v>396</v>
      </c>
      <c r="F66" s="177" t="s">
        <v>396</v>
      </c>
      <c r="G66" s="177" t="s">
        <v>396</v>
      </c>
      <c r="H66" s="177" t="s">
        <v>172</v>
      </c>
      <c r="I66" s="177" t="s">
        <v>172</v>
      </c>
      <c r="J66" s="177" t="s">
        <v>172</v>
      </c>
      <c r="K66" s="178" t="s">
        <v>172</v>
      </c>
      <c r="M66" s="238">
        <v>0</v>
      </c>
      <c r="N66" s="238">
        <v>0</v>
      </c>
      <c r="O66" s="238">
        <v>0</v>
      </c>
      <c r="P66" s="238">
        <v>0</v>
      </c>
      <c r="Q66" s="238">
        <v>0</v>
      </c>
      <c r="R66" s="238"/>
      <c r="S66" s="238"/>
      <c r="T66" s="238"/>
      <c r="AA66" s="40"/>
    </row>
    <row r="67" spans="2:27" ht="25.5" customHeight="1" x14ac:dyDescent="0.25">
      <c r="B67" s="174" t="s">
        <v>97</v>
      </c>
      <c r="C67" s="177" t="s">
        <v>396</v>
      </c>
      <c r="D67" s="177" t="s">
        <v>396</v>
      </c>
      <c r="E67" s="177" t="s">
        <v>396</v>
      </c>
      <c r="F67" s="177" t="s">
        <v>396</v>
      </c>
      <c r="G67" s="177" t="s">
        <v>396</v>
      </c>
      <c r="H67" s="177" t="s">
        <v>172</v>
      </c>
      <c r="I67" s="177" t="s">
        <v>172</v>
      </c>
      <c r="J67" s="177" t="s">
        <v>172</v>
      </c>
      <c r="K67" s="178" t="s">
        <v>172</v>
      </c>
      <c r="M67" s="238">
        <v>0</v>
      </c>
      <c r="N67" s="238">
        <v>0</v>
      </c>
      <c r="O67" s="238">
        <v>0</v>
      </c>
      <c r="P67" s="238">
        <v>0</v>
      </c>
      <c r="Q67" s="238">
        <v>0</v>
      </c>
      <c r="R67" s="238"/>
      <c r="S67" s="238"/>
      <c r="T67" s="238"/>
      <c r="AA67" s="40"/>
    </row>
    <row r="68" spans="2:27" ht="25.5" customHeight="1" x14ac:dyDescent="0.25">
      <c r="B68" s="179" t="s">
        <v>95</v>
      </c>
      <c r="C68" s="177" t="s">
        <v>571</v>
      </c>
      <c r="D68" s="177" t="s">
        <v>397</v>
      </c>
      <c r="E68" s="177" t="s">
        <v>572</v>
      </c>
      <c r="F68" s="177" t="s">
        <v>396</v>
      </c>
      <c r="G68" s="177" t="s">
        <v>396</v>
      </c>
      <c r="H68" s="177" t="s">
        <v>172</v>
      </c>
      <c r="I68" s="177" t="s">
        <v>172</v>
      </c>
      <c r="J68" s="177" t="s">
        <v>172</v>
      </c>
      <c r="K68" s="178" t="s">
        <v>172</v>
      </c>
      <c r="M68" s="238">
        <v>0</v>
      </c>
      <c r="N68" s="238">
        <v>0</v>
      </c>
      <c r="O68" s="238">
        <v>0</v>
      </c>
      <c r="P68" s="238">
        <v>0</v>
      </c>
      <c r="Q68" s="238">
        <v>0</v>
      </c>
      <c r="R68" s="238"/>
      <c r="S68" s="238"/>
      <c r="T68" s="238"/>
      <c r="AA68" s="40"/>
    </row>
    <row r="69" spans="2:27" ht="25.5" customHeight="1" x14ac:dyDescent="0.25">
      <c r="B69" s="180" t="s">
        <v>96</v>
      </c>
      <c r="C69" s="181" t="s">
        <v>573</v>
      </c>
      <c r="D69" s="181" t="s">
        <v>574</v>
      </c>
      <c r="E69" s="181" t="s">
        <v>575</v>
      </c>
      <c r="F69" s="181" t="s">
        <v>576</v>
      </c>
      <c r="G69" s="181" t="s">
        <v>574</v>
      </c>
      <c r="H69" s="181" t="s">
        <v>172</v>
      </c>
      <c r="I69" s="181" t="s">
        <v>172</v>
      </c>
      <c r="J69" s="181" t="s">
        <v>172</v>
      </c>
      <c r="K69" s="182" t="s">
        <v>172</v>
      </c>
      <c r="M69" s="238">
        <v>0.66666666666666663</v>
      </c>
      <c r="N69" s="238">
        <v>0.1111111111111111</v>
      </c>
      <c r="O69" s="238">
        <v>0.15384615384615385</v>
      </c>
      <c r="P69" s="238">
        <v>0</v>
      </c>
      <c r="Q69" s="238">
        <v>0</v>
      </c>
      <c r="R69" s="238"/>
      <c r="S69" s="238"/>
      <c r="T69" s="238"/>
      <c r="AA69" s="40"/>
    </row>
    <row r="70" spans="2:27" ht="15.7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38">
        <v>0.33333333333333331</v>
      </c>
      <c r="N70" s="238">
        <v>0.88888888888888884</v>
      </c>
      <c r="O70" s="238">
        <v>0.84615384615384615</v>
      </c>
      <c r="P70" s="238">
        <v>1</v>
      </c>
      <c r="Q70" s="238">
        <v>0.88888888888888884</v>
      </c>
      <c r="R70" s="238"/>
      <c r="S70" s="238"/>
      <c r="T70" s="238"/>
      <c r="AA70" s="40"/>
    </row>
    <row r="71" spans="2:27" ht="17.25" customHeight="1" x14ac:dyDescent="0.25">
      <c r="B71" s="52" t="s">
        <v>130</v>
      </c>
      <c r="C71" s="52"/>
      <c r="D71" s="51"/>
      <c r="E71" s="51"/>
      <c r="F71" s="51"/>
      <c r="G71" s="51"/>
      <c r="H71" s="51"/>
      <c r="I71" s="51"/>
      <c r="J71" s="51"/>
      <c r="K71" s="51"/>
      <c r="M71" s="234"/>
      <c r="N71" s="233"/>
      <c r="P71" s="225"/>
      <c r="AA71" s="40"/>
    </row>
    <row r="72" spans="2:27" ht="30.75" customHeight="1" x14ac:dyDescent="0.25">
      <c r="B72" s="56" t="s">
        <v>72</v>
      </c>
      <c r="C72" s="56" t="s">
        <v>99</v>
      </c>
      <c r="D72" s="56" t="s">
        <v>100</v>
      </c>
      <c r="E72" s="56" t="s">
        <v>101</v>
      </c>
      <c r="F72" s="56" t="s">
        <v>102</v>
      </c>
      <c r="G72" s="56" t="s">
        <v>103</v>
      </c>
      <c r="H72" s="56" t="s">
        <v>6</v>
      </c>
      <c r="I72" s="56" t="s">
        <v>7</v>
      </c>
      <c r="J72" s="56" t="s">
        <v>104</v>
      </c>
      <c r="K72" s="56" t="s">
        <v>106</v>
      </c>
      <c r="M72" s="234"/>
      <c r="N72" s="233"/>
      <c r="P72" s="225"/>
      <c r="AA72" s="40"/>
    </row>
    <row r="73" spans="2:27" ht="18.75" customHeight="1" x14ac:dyDescent="0.25">
      <c r="B73" s="87" t="s">
        <v>120</v>
      </c>
      <c r="C73" s="66">
        <v>1</v>
      </c>
      <c r="D73" s="88">
        <v>1.5686309412797046E-2</v>
      </c>
      <c r="E73" s="88">
        <v>0.32690746341136717</v>
      </c>
      <c r="F73" s="88">
        <v>8.4217937993772141E-2</v>
      </c>
      <c r="G73" s="89">
        <v>4.2476666666666665</v>
      </c>
      <c r="H73" s="90">
        <v>0.11861681407573542</v>
      </c>
      <c r="I73" s="90">
        <v>6.595094862610889</v>
      </c>
      <c r="J73" s="91">
        <v>3.01950778183777</v>
      </c>
      <c r="K73" s="74"/>
      <c r="M73" s="234"/>
      <c r="N73" s="233"/>
      <c r="P73" s="225"/>
      <c r="AA73" s="40"/>
    </row>
    <row r="74" spans="2:27" ht="18.75" customHeight="1" x14ac:dyDescent="0.25">
      <c r="B74" s="87" t="s">
        <v>120</v>
      </c>
      <c r="C74" s="66">
        <v>2</v>
      </c>
      <c r="D74" s="88">
        <v>1.5421482195136584E-2</v>
      </c>
      <c r="E74" s="88">
        <v>0.28541376026523191</v>
      </c>
      <c r="F74" s="88">
        <v>6.5990367355220306E-2</v>
      </c>
      <c r="G74" s="89">
        <v>2.9756666666666667</v>
      </c>
      <c r="H74" s="90">
        <v>0.9040517923151592</v>
      </c>
      <c r="I74" s="90">
        <v>2.6634340228686124</v>
      </c>
      <c r="J74" s="91">
        <v>3.3499727611951124</v>
      </c>
      <c r="K74" s="74"/>
      <c r="M74" s="234"/>
      <c r="N74" s="233"/>
      <c r="P74" s="225"/>
      <c r="AA74" s="40"/>
    </row>
    <row r="75" spans="2:27" ht="18.75" customHeight="1" x14ac:dyDescent="0.25">
      <c r="B75" s="87" t="s">
        <v>120</v>
      </c>
      <c r="C75" s="66">
        <v>3</v>
      </c>
      <c r="D75" s="88">
        <v>6.4901245653560934E-3</v>
      </c>
      <c r="E75" s="88">
        <v>0.2857997646779557</v>
      </c>
      <c r="F75" s="88">
        <v>6.3237238462002882E-2</v>
      </c>
      <c r="G75" s="89">
        <v>2.4326666666666665</v>
      </c>
      <c r="H75" s="90">
        <v>1.5183071805347499</v>
      </c>
      <c r="I75" s="90">
        <v>1.380279255031591</v>
      </c>
      <c r="J75" s="91">
        <v>3.4389885172250412</v>
      </c>
      <c r="K75" s="74"/>
      <c r="M75" s="234"/>
      <c r="N75" s="233"/>
      <c r="P75" s="225"/>
      <c r="AA75" s="40"/>
    </row>
    <row r="76" spans="2:27" ht="18.75" customHeight="1" x14ac:dyDescent="0.25">
      <c r="B76" s="87" t="s">
        <v>120</v>
      </c>
      <c r="C76" s="66">
        <v>4</v>
      </c>
      <c r="D76" s="88">
        <v>6.1460563852466839E-3</v>
      </c>
      <c r="E76" s="88">
        <v>0.2831041208742367</v>
      </c>
      <c r="F76" s="88">
        <v>7.464218884990334E-2</v>
      </c>
      <c r="G76" s="89">
        <v>2.6263333333333332</v>
      </c>
      <c r="H76" s="90">
        <v>2.1178752545647317</v>
      </c>
      <c r="I76" s="90">
        <v>1.1170500580478615</v>
      </c>
      <c r="J76" s="91">
        <v>3.3929807680510931</v>
      </c>
      <c r="K76" s="74"/>
      <c r="M76" s="234"/>
      <c r="N76" s="233"/>
      <c r="P76" s="225"/>
      <c r="AA76" s="40"/>
    </row>
    <row r="77" spans="2:27" ht="18.75" customHeight="1" x14ac:dyDescent="0.25">
      <c r="B77" s="87" t="s">
        <v>120</v>
      </c>
      <c r="C77" s="66">
        <v>5</v>
      </c>
      <c r="D77" s="88">
        <v>6.5133345090437299E-3</v>
      </c>
      <c r="E77" s="88">
        <v>0.2823697874890751</v>
      </c>
      <c r="F77" s="88">
        <v>7.7707145192342619E-2</v>
      </c>
      <c r="G77" s="89">
        <v>3.0486666666666671</v>
      </c>
      <c r="H77" s="90">
        <v>2.2841367285408114</v>
      </c>
      <c r="I77" s="90">
        <v>1.4762613970721785</v>
      </c>
      <c r="J77" s="91">
        <v>3.3208600531742931</v>
      </c>
      <c r="K77" s="74"/>
      <c r="M77" s="234"/>
      <c r="N77" s="233"/>
      <c r="P77" s="225"/>
      <c r="AA77" s="40"/>
    </row>
    <row r="78" spans="2:27" ht="18.75" customHeight="1" x14ac:dyDescent="0.25">
      <c r="B78" s="87" t="s">
        <v>120</v>
      </c>
      <c r="C78" s="66">
        <v>6</v>
      </c>
      <c r="D78" s="88">
        <v>7.3424026101939601E-3</v>
      </c>
      <c r="E78" s="88">
        <v>0.28636927504847948</v>
      </c>
      <c r="F78" s="88">
        <v>9.8324430018502315E-2</v>
      </c>
      <c r="G78" s="89">
        <v>3.3830000000000005</v>
      </c>
      <c r="H78" s="90">
        <v>1.3461723715567131</v>
      </c>
      <c r="I78" s="90">
        <v>1.8307944253171298</v>
      </c>
      <c r="J78" s="91">
        <v>3.2290936348447454</v>
      </c>
      <c r="K78" s="74"/>
      <c r="M78" s="234"/>
      <c r="N78" s="233"/>
      <c r="P78" s="225"/>
      <c r="AA78" s="40"/>
    </row>
    <row r="79" spans="2:27" ht="18.75" customHeight="1" x14ac:dyDescent="0.25">
      <c r="B79" s="87" t="s">
        <v>120</v>
      </c>
      <c r="C79" s="66">
        <v>7</v>
      </c>
      <c r="D79" s="88">
        <v>7.720306633193029E-3</v>
      </c>
      <c r="E79" s="88">
        <v>0.28814886044737736</v>
      </c>
      <c r="F79" s="88">
        <v>7.9384337345611025E-2</v>
      </c>
      <c r="G79" s="89">
        <v>3.8693333333333335</v>
      </c>
      <c r="H79" s="90">
        <v>1.582268020813544</v>
      </c>
      <c r="I79" s="90">
        <v>1.8911354084381056</v>
      </c>
      <c r="J79" s="91">
        <v>3.0897973104086924</v>
      </c>
      <c r="K79" s="74"/>
      <c r="M79" s="234"/>
      <c r="N79" s="233"/>
      <c r="P79" s="225"/>
      <c r="AA79" s="40"/>
    </row>
    <row r="80" spans="2:27" ht="18.75" customHeight="1" x14ac:dyDescent="0.25">
      <c r="B80" s="87" t="s">
        <v>120</v>
      </c>
      <c r="C80" s="66">
        <v>8</v>
      </c>
      <c r="D80" s="88">
        <v>8.4253400750241292E-3</v>
      </c>
      <c r="E80" s="88">
        <v>0.29624871399892294</v>
      </c>
      <c r="F80" s="88">
        <v>7.4153479990360052E-2</v>
      </c>
      <c r="G80" s="89">
        <v>4.5106666666666664</v>
      </c>
      <c r="H80" s="90">
        <v>0.62711399991847516</v>
      </c>
      <c r="I80" s="90">
        <v>2.7835059996381442</v>
      </c>
      <c r="J80" s="91">
        <v>2.9681671505436125</v>
      </c>
      <c r="K80" s="74" t="s">
        <v>66</v>
      </c>
      <c r="M80" s="234"/>
      <c r="N80" s="233"/>
      <c r="P80" s="225"/>
      <c r="AA80" s="40"/>
    </row>
    <row r="81" spans="2:27" ht="18.75" customHeight="1" x14ac:dyDescent="0.25">
      <c r="B81" s="87" t="s">
        <v>117</v>
      </c>
      <c r="C81" s="66">
        <v>1</v>
      </c>
      <c r="D81" s="88">
        <v>2.4091610164346206E-2</v>
      </c>
      <c r="E81" s="88">
        <v>0.33832158102636545</v>
      </c>
      <c r="F81" s="88">
        <v>0.16896801782748636</v>
      </c>
      <c r="G81" s="89">
        <v>7.011222222222222</v>
      </c>
      <c r="H81" s="90">
        <v>0.1974050097763497</v>
      </c>
      <c r="I81" s="90">
        <v>26.33489535827195</v>
      </c>
      <c r="J81" s="91">
        <v>2.6495862952920466</v>
      </c>
      <c r="K81" s="74"/>
      <c r="M81" s="234"/>
      <c r="N81" s="233"/>
      <c r="P81" s="225"/>
      <c r="AA81" s="40"/>
    </row>
    <row r="82" spans="2:27" ht="18.75" customHeight="1" x14ac:dyDescent="0.25">
      <c r="B82" s="87" t="s">
        <v>117</v>
      </c>
      <c r="C82" s="66">
        <v>2</v>
      </c>
      <c r="D82" s="88">
        <v>1.5019051661496842E-2</v>
      </c>
      <c r="E82" s="88">
        <v>0.31323669599140941</v>
      </c>
      <c r="F82" s="88">
        <v>0.14610289183100222</v>
      </c>
      <c r="G82" s="89">
        <v>5.269222222222222</v>
      </c>
      <c r="H82" s="90">
        <v>7.2434771509407511E-2</v>
      </c>
      <c r="I82" s="90">
        <v>8.8546613928932487</v>
      </c>
      <c r="J82" s="91">
        <v>2.8570952339721583</v>
      </c>
      <c r="K82" s="74"/>
      <c r="M82" s="234"/>
      <c r="N82" s="233"/>
      <c r="P82" s="225"/>
      <c r="AA82" s="40"/>
    </row>
    <row r="83" spans="2:27" ht="18.75" customHeight="1" x14ac:dyDescent="0.25">
      <c r="B83" s="87" t="s">
        <v>117</v>
      </c>
      <c r="C83" s="66">
        <v>3</v>
      </c>
      <c r="D83" s="88">
        <v>6.3747726140521354E-3</v>
      </c>
      <c r="E83" s="88">
        <v>0.32518772935151308</v>
      </c>
      <c r="F83" s="88">
        <v>0.13865654177534351</v>
      </c>
      <c r="G83" s="89">
        <v>5.5237777777777781</v>
      </c>
      <c r="H83" s="90">
        <v>6.2849252371172906E-2</v>
      </c>
      <c r="I83" s="90">
        <v>11.989419143512571</v>
      </c>
      <c r="J83" s="91">
        <v>2.8130851147306521</v>
      </c>
      <c r="K83" s="74"/>
      <c r="M83" s="234"/>
      <c r="N83" s="233"/>
      <c r="P83" s="225"/>
      <c r="AA83" s="40"/>
    </row>
    <row r="84" spans="2:27" ht="18.75" customHeight="1" x14ac:dyDescent="0.25">
      <c r="B84" s="87" t="s">
        <v>117</v>
      </c>
      <c r="C84" s="66">
        <v>4</v>
      </c>
      <c r="D84" s="88">
        <v>5.5785484619481742E-3</v>
      </c>
      <c r="E84" s="88">
        <v>0.32376866768612295</v>
      </c>
      <c r="F84" s="88">
        <v>0.13195093605126332</v>
      </c>
      <c r="G84" s="89">
        <v>5.8937777777777773</v>
      </c>
      <c r="H84" s="90">
        <v>4.9155677505329703E-2</v>
      </c>
      <c r="I84" s="90">
        <v>13.547732161142827</v>
      </c>
      <c r="J84" s="91">
        <v>2.7187843932759561</v>
      </c>
      <c r="K84" s="74"/>
      <c r="M84" s="234"/>
      <c r="N84" s="233"/>
      <c r="P84" s="225"/>
      <c r="AA84" s="40"/>
    </row>
    <row r="85" spans="2:27" ht="20.25" customHeight="1" x14ac:dyDescent="0.25">
      <c r="B85" s="87" t="s">
        <v>117</v>
      </c>
      <c r="C85" s="66">
        <v>5</v>
      </c>
      <c r="D85" s="88">
        <v>5.6453232811338652E-3</v>
      </c>
      <c r="E85" s="88">
        <v>0.32245858849213271</v>
      </c>
      <c r="F85" s="88">
        <v>0.1415170983798098</v>
      </c>
      <c r="G85" s="89">
        <v>6.0825555555555555</v>
      </c>
      <c r="H85" s="90">
        <v>3.9212846277036403E-2</v>
      </c>
      <c r="I85" s="90">
        <v>15.25379720176716</v>
      </c>
      <c r="J85" s="91">
        <v>2.7324372415333991</v>
      </c>
      <c r="K85" s="74"/>
      <c r="M85" s="234"/>
      <c r="N85" s="233"/>
      <c r="P85" s="225"/>
      <c r="AA85" s="40"/>
    </row>
    <row r="86" spans="2:27" ht="20.25" customHeight="1" x14ac:dyDescent="0.25">
      <c r="B86" s="87" t="s">
        <v>117</v>
      </c>
      <c r="C86" s="66">
        <v>6</v>
      </c>
      <c r="D86" s="88">
        <v>6.2318425782629597E-3</v>
      </c>
      <c r="E86" s="88">
        <v>0.32082143635607913</v>
      </c>
      <c r="F86" s="88">
        <v>0.13309808952750396</v>
      </c>
      <c r="G86" s="89">
        <v>6.9261250000000008</v>
      </c>
      <c r="H86" s="90">
        <v>5.6250818070791658E-2</v>
      </c>
      <c r="I86" s="90">
        <v>17.506985378032542</v>
      </c>
      <c r="J86" s="91">
        <v>2.650971248422203</v>
      </c>
      <c r="K86" s="74"/>
      <c r="M86" s="234"/>
      <c r="N86" s="233"/>
      <c r="P86" s="225"/>
      <c r="AA86" s="40"/>
    </row>
    <row r="87" spans="2:27" ht="20.25" customHeight="1" x14ac:dyDescent="0.25">
      <c r="B87" s="87" t="s">
        <v>117</v>
      </c>
      <c r="C87" s="66">
        <v>7</v>
      </c>
      <c r="D87" s="88">
        <v>8.1934185292637327E-3</v>
      </c>
      <c r="E87" s="88">
        <v>0.32463000189938596</v>
      </c>
      <c r="F87" s="88">
        <v>0.13223471586761995</v>
      </c>
      <c r="G87" s="89">
        <v>7.753222222222222</v>
      </c>
      <c r="H87" s="90">
        <v>1.5060901579455575E-2</v>
      </c>
      <c r="I87" s="90">
        <v>15.86854242665388</v>
      </c>
      <c r="J87" s="91">
        <v>2.474185847921166</v>
      </c>
      <c r="K87" s="74"/>
      <c r="M87" s="234"/>
      <c r="N87" s="233"/>
      <c r="P87" s="225"/>
      <c r="AA87" s="40"/>
    </row>
    <row r="88" spans="2:27" ht="20.25" customHeight="1" x14ac:dyDescent="0.25">
      <c r="B88" s="87" t="s">
        <v>117</v>
      </c>
      <c r="C88" s="66">
        <v>8</v>
      </c>
      <c r="D88" s="88">
        <v>1.0690661497718683E-2</v>
      </c>
      <c r="E88" s="88">
        <v>0.32519657078907477</v>
      </c>
      <c r="F88" s="88">
        <v>0.11979982484988856</v>
      </c>
      <c r="G88" s="89">
        <v>8.05822222222222</v>
      </c>
      <c r="H88" s="90">
        <v>1.2579610589767788E-2</v>
      </c>
      <c r="I88" s="90">
        <v>15.917400599586173</v>
      </c>
      <c r="J88" s="91">
        <v>2.4328581369903293</v>
      </c>
      <c r="K88" s="74" t="s">
        <v>68</v>
      </c>
      <c r="M88" s="234"/>
      <c r="N88" s="233"/>
      <c r="P88" s="225"/>
      <c r="AA88" s="40"/>
    </row>
    <row r="89" spans="2:27" ht="20.25" customHeight="1" x14ac:dyDescent="0.25">
      <c r="B89" s="87" t="s">
        <v>116</v>
      </c>
      <c r="C89" s="66">
        <v>1</v>
      </c>
      <c r="D89" s="88">
        <v>1.7696039683063814E-2</v>
      </c>
      <c r="E89" s="88">
        <v>0.35879102647149785</v>
      </c>
      <c r="F89" s="88">
        <v>0.17277898434604499</v>
      </c>
      <c r="G89" s="89">
        <v>10.301692307692308</v>
      </c>
      <c r="H89" s="90">
        <v>0.45272953707253832</v>
      </c>
      <c r="I89" s="90">
        <v>27.176561194326101</v>
      </c>
      <c r="J89" s="91">
        <v>2.7758111696462797</v>
      </c>
      <c r="K89" s="74"/>
    </row>
    <row r="90" spans="2:27" ht="20.25" customHeight="1" x14ac:dyDescent="0.25">
      <c r="B90" s="87" t="s">
        <v>116</v>
      </c>
      <c r="C90" s="66">
        <v>2</v>
      </c>
      <c r="D90" s="88">
        <v>1.0145344993436686E-2</v>
      </c>
      <c r="E90" s="88">
        <v>0.33026611774024933</v>
      </c>
      <c r="F90" s="88">
        <v>0.140535047665998</v>
      </c>
      <c r="G90" s="89">
        <v>7.2709285714285725</v>
      </c>
      <c r="H90" s="90">
        <v>0.32562579372720435</v>
      </c>
      <c r="I90" s="90">
        <v>5.1561239239128094</v>
      </c>
      <c r="J90" s="91">
        <v>3.1120482817606403</v>
      </c>
      <c r="K90" s="74"/>
    </row>
    <row r="91" spans="2:27" ht="20.25" customHeight="1" x14ac:dyDescent="0.25">
      <c r="B91" s="87" t="s">
        <v>116</v>
      </c>
      <c r="C91" s="66">
        <v>3</v>
      </c>
      <c r="D91" s="88">
        <v>5.9195435521763925E-3</v>
      </c>
      <c r="E91" s="88">
        <v>0.33361504765003125</v>
      </c>
      <c r="F91" s="88">
        <v>0.16368148783575132</v>
      </c>
      <c r="G91" s="89">
        <v>7.5644285714285733</v>
      </c>
      <c r="H91" s="90">
        <v>0.17428276426051512</v>
      </c>
      <c r="I91" s="90">
        <v>5.8223764238624325</v>
      </c>
      <c r="J91" s="91">
        <v>3.0549963141718082</v>
      </c>
      <c r="K91" s="74"/>
    </row>
    <row r="92" spans="2:27" ht="20.25" customHeight="1" x14ac:dyDescent="0.25">
      <c r="B92" s="87" t="s">
        <v>116</v>
      </c>
      <c r="C92" s="66">
        <v>4</v>
      </c>
      <c r="D92" s="88">
        <v>5.2538223064200447E-3</v>
      </c>
      <c r="E92" s="88">
        <v>0.32897061693154361</v>
      </c>
      <c r="F92" s="88">
        <v>0.18477837571419398</v>
      </c>
      <c r="G92" s="89">
        <v>7.7841428571428564</v>
      </c>
      <c r="H92" s="90">
        <v>0.22978389973149749</v>
      </c>
      <c r="I92" s="90">
        <v>5.5444631290051651</v>
      </c>
      <c r="J92" s="91">
        <v>3.0124517939758495</v>
      </c>
      <c r="K92" s="74"/>
    </row>
    <row r="93" spans="2:27" ht="20.25" customHeight="1" x14ac:dyDescent="0.25">
      <c r="B93" s="87" t="s">
        <v>116</v>
      </c>
      <c r="C93" s="66">
        <v>5</v>
      </c>
      <c r="D93" s="88">
        <v>5.5718346345976317E-3</v>
      </c>
      <c r="E93" s="88">
        <v>0.33061705965451227</v>
      </c>
      <c r="F93" s="88">
        <v>0.17270577975290233</v>
      </c>
      <c r="G93" s="89">
        <v>8.5407692307692304</v>
      </c>
      <c r="H93" s="90">
        <v>0.18301519696312743</v>
      </c>
      <c r="I93" s="90">
        <v>6.6596465197086223</v>
      </c>
      <c r="J93" s="91">
        <v>2.9048580485895892</v>
      </c>
      <c r="K93" s="74"/>
    </row>
    <row r="94" spans="2:27" ht="20.25" customHeight="1" x14ac:dyDescent="0.25">
      <c r="B94" s="87" t="s">
        <v>116</v>
      </c>
      <c r="C94" s="66">
        <v>6</v>
      </c>
      <c r="D94" s="88">
        <v>6.1794973189788979E-3</v>
      </c>
      <c r="E94" s="88">
        <v>0.33082480046695456</v>
      </c>
      <c r="F94" s="88">
        <v>0.17641200597413967</v>
      </c>
      <c r="G94" s="89">
        <v>9.6781538461538457</v>
      </c>
      <c r="H94" s="90">
        <v>0.10758355207613113</v>
      </c>
      <c r="I94" s="90">
        <v>7.11802803852542</v>
      </c>
      <c r="J94" s="91">
        <v>2.7198859618127225</v>
      </c>
      <c r="K94" s="74"/>
    </row>
    <row r="95" spans="2:27" ht="20.25" customHeight="1" x14ac:dyDescent="0.25">
      <c r="B95" s="87" t="s">
        <v>116</v>
      </c>
      <c r="C95" s="66">
        <v>7</v>
      </c>
      <c r="D95" s="88">
        <v>7.1339225497622401E-3</v>
      </c>
      <c r="E95" s="88">
        <v>0.33606591182382584</v>
      </c>
      <c r="F95" s="88">
        <v>0.17083680389525585</v>
      </c>
      <c r="G95" s="89">
        <v>9.9688461538461546</v>
      </c>
      <c r="H95" s="90">
        <v>0.17138577395244728</v>
      </c>
      <c r="I95" s="90">
        <v>7.1767792842587301</v>
      </c>
      <c r="J95" s="91">
        <v>2.6608782311534473</v>
      </c>
      <c r="K95" s="74"/>
    </row>
    <row r="96" spans="2:27" ht="20.25" customHeight="1" x14ac:dyDescent="0.25">
      <c r="B96" s="87" t="s">
        <v>116</v>
      </c>
      <c r="C96" s="66">
        <v>8</v>
      </c>
      <c r="D96" s="88">
        <v>9.3750697851809148E-3</v>
      </c>
      <c r="E96" s="88">
        <v>0.33526239262034369</v>
      </c>
      <c r="F96" s="88">
        <v>0.16261518842436948</v>
      </c>
      <c r="G96" s="89">
        <v>10.330538461538461</v>
      </c>
      <c r="H96" s="90">
        <v>0.11778440724648061</v>
      </c>
      <c r="I96" s="90">
        <v>6.4795965270409583</v>
      </c>
      <c r="J96" s="91">
        <v>2.6051203385359818</v>
      </c>
      <c r="K96" s="74" t="s">
        <v>68</v>
      </c>
    </row>
    <row r="97" spans="2:11" ht="20.25" customHeight="1" x14ac:dyDescent="0.25">
      <c r="B97" s="87" t="s">
        <v>119</v>
      </c>
      <c r="C97" s="66">
        <v>1</v>
      </c>
      <c r="D97" s="88">
        <v>1.3916730541426741E-2</v>
      </c>
      <c r="E97" s="88">
        <v>0.30611376118530831</v>
      </c>
      <c r="F97" s="88">
        <v>0.11119158949086307</v>
      </c>
      <c r="G97" s="89">
        <v>4.5326000000000004</v>
      </c>
      <c r="H97" s="90">
        <v>9.9278204902556316E-2</v>
      </c>
      <c r="I97" s="90">
        <v>12.126123598812235</v>
      </c>
      <c r="J97" s="91">
        <v>3.3272081133957672</v>
      </c>
      <c r="K97" s="74"/>
    </row>
    <row r="98" spans="2:11" ht="20.25" customHeight="1" x14ac:dyDescent="0.25">
      <c r="B98" s="87" t="s">
        <v>119</v>
      </c>
      <c r="C98" s="66">
        <v>2</v>
      </c>
      <c r="D98" s="88">
        <v>1.2864386097210931E-2</v>
      </c>
      <c r="E98" s="88">
        <v>0.28670506337002061</v>
      </c>
      <c r="F98" s="88">
        <v>7.5892240997567403E-2</v>
      </c>
      <c r="G98" s="89">
        <v>3.2310000000000003</v>
      </c>
      <c r="H98" s="90">
        <v>3.3717396963006623E-2</v>
      </c>
      <c r="I98" s="90">
        <v>3.5796636442392029</v>
      </c>
      <c r="J98" s="91">
        <v>3.6570346769509094</v>
      </c>
      <c r="K98" s="74"/>
    </row>
    <row r="99" spans="2:11" ht="20.25" customHeight="1" x14ac:dyDescent="0.25">
      <c r="B99" s="87" t="s">
        <v>119</v>
      </c>
      <c r="C99" s="66">
        <v>3</v>
      </c>
      <c r="D99" s="88">
        <v>8.5178515345539132E-3</v>
      </c>
      <c r="E99" s="88">
        <v>0.28669369900968089</v>
      </c>
      <c r="F99" s="88">
        <v>9.8003966913906282E-2</v>
      </c>
      <c r="G99" s="89">
        <v>4.0289999999999999</v>
      </c>
      <c r="H99" s="90">
        <v>3.4127904903275545E-2</v>
      </c>
      <c r="I99" s="90">
        <v>7.1298881327093167</v>
      </c>
      <c r="J99" s="91">
        <v>3.396868514069602</v>
      </c>
      <c r="K99" s="74"/>
    </row>
    <row r="100" spans="2:11" ht="20.25" customHeight="1" x14ac:dyDescent="0.25">
      <c r="B100" s="87" t="s">
        <v>119</v>
      </c>
      <c r="C100" s="66">
        <v>4</v>
      </c>
      <c r="D100" s="88">
        <v>6.118105741876931E-3</v>
      </c>
      <c r="E100" s="88">
        <v>0.27746201171444057</v>
      </c>
      <c r="F100" s="88">
        <v>9.8144681082528509E-2</v>
      </c>
      <c r="G100" s="89">
        <v>3.7698</v>
      </c>
      <c r="H100" s="90">
        <v>6.0367398529234118E-2</v>
      </c>
      <c r="I100" s="90">
        <v>3.8476273483632903</v>
      </c>
      <c r="J100" s="91">
        <v>3.4617543848071453</v>
      </c>
      <c r="K100" s="74"/>
    </row>
    <row r="101" spans="2:11" ht="20.25" customHeight="1" x14ac:dyDescent="0.25">
      <c r="B101" s="87" t="s">
        <v>119</v>
      </c>
      <c r="C101" s="66">
        <v>5</v>
      </c>
      <c r="D101" s="88">
        <v>5.2064426518160815E-3</v>
      </c>
      <c r="E101" s="88">
        <v>0.28865375459638115</v>
      </c>
      <c r="F101" s="88">
        <v>0.10127084777799446</v>
      </c>
      <c r="G101" s="89">
        <v>4.2350000000000003</v>
      </c>
      <c r="H101" s="90">
        <v>4.5385799721240419E-2</v>
      </c>
      <c r="I101" s="90">
        <v>5.4130130467532735</v>
      </c>
      <c r="J101" s="91">
        <v>3.3555331650184952</v>
      </c>
      <c r="K101" s="74"/>
    </row>
    <row r="102" spans="2:11" ht="20.25" customHeight="1" x14ac:dyDescent="0.25">
      <c r="B102" s="87" t="s">
        <v>119</v>
      </c>
      <c r="C102" s="66">
        <v>6</v>
      </c>
      <c r="D102" s="88">
        <v>4.9455582781081572E-3</v>
      </c>
      <c r="E102" s="88">
        <v>0.28972554186688104</v>
      </c>
      <c r="F102" s="88">
        <v>9.7356241221476916E-2</v>
      </c>
      <c r="G102" s="89">
        <v>4.9502000000000006</v>
      </c>
      <c r="H102" s="90">
        <v>3.3551834998785841E-2</v>
      </c>
      <c r="I102" s="90">
        <v>4.6832769685805236</v>
      </c>
      <c r="J102" s="91">
        <v>3.1621296358430784</v>
      </c>
      <c r="K102" s="74"/>
    </row>
    <row r="103" spans="2:11" ht="20.25" customHeight="1" x14ac:dyDescent="0.25">
      <c r="B103" s="87" t="s">
        <v>119</v>
      </c>
      <c r="C103" s="66">
        <v>7</v>
      </c>
      <c r="D103" s="88">
        <v>5.9314041595768226E-3</v>
      </c>
      <c r="E103" s="88">
        <v>0.29352613126058269</v>
      </c>
      <c r="F103" s="88">
        <v>0.10507089359012887</v>
      </c>
      <c r="G103" s="89">
        <v>5.9189999999999996</v>
      </c>
      <c r="H103" s="90">
        <v>2.2085316571755935E-2</v>
      </c>
      <c r="I103" s="90">
        <v>4.9691962286450861</v>
      </c>
      <c r="J103" s="91">
        <v>2.9566271599879692</v>
      </c>
      <c r="K103" s="74"/>
    </row>
    <row r="104" spans="2:11" ht="20.25" customHeight="1" x14ac:dyDescent="0.25">
      <c r="B104" s="87" t="s">
        <v>119</v>
      </c>
      <c r="C104" s="66">
        <v>8</v>
      </c>
      <c r="D104" s="88">
        <v>6.4058701904410823E-3</v>
      </c>
      <c r="E104" s="88">
        <v>0.29143431519950747</v>
      </c>
      <c r="F104" s="88">
        <v>8.721183846868856E-2</v>
      </c>
      <c r="G104" s="89">
        <v>6.1533999999999995</v>
      </c>
      <c r="H104" s="90">
        <v>4.0929743685666112E-2</v>
      </c>
      <c r="I104" s="90">
        <v>4.650248571056065</v>
      </c>
      <c r="J104" s="91">
        <v>2.8945459758267642</v>
      </c>
      <c r="K104" s="74" t="s">
        <v>68</v>
      </c>
    </row>
    <row r="105" spans="2:11" ht="20.25" customHeight="1" x14ac:dyDescent="0.25">
      <c r="B105" s="87" t="s">
        <v>118</v>
      </c>
      <c r="C105" s="66">
        <v>1</v>
      </c>
      <c r="D105" s="88">
        <v>2.2160010880569323E-2</v>
      </c>
      <c r="E105" s="88">
        <v>0.33769996855218476</v>
      </c>
      <c r="F105" s="88">
        <v>0.11440003677907724</v>
      </c>
      <c r="G105" s="89">
        <v>4.8878888888888889</v>
      </c>
      <c r="H105" s="90">
        <v>10.124115404388505</v>
      </c>
      <c r="I105" s="90">
        <v>25.955896195166627</v>
      </c>
      <c r="J105" s="91">
        <v>2.8452851302096493</v>
      </c>
      <c r="K105" s="74"/>
    </row>
    <row r="106" spans="2:11" ht="20.25" customHeight="1" x14ac:dyDescent="0.25">
      <c r="B106" s="87" t="s">
        <v>118</v>
      </c>
      <c r="C106" s="66">
        <v>2</v>
      </c>
      <c r="D106" s="88">
        <v>1.3044025808155552E-2</v>
      </c>
      <c r="E106" s="88">
        <v>0.32250147856189537</v>
      </c>
      <c r="F106" s="88">
        <v>9.0472435842263194E-2</v>
      </c>
      <c r="G106" s="89">
        <v>3.6105555555555551</v>
      </c>
      <c r="H106" s="90">
        <v>7.3353560158862425</v>
      </c>
      <c r="I106" s="90">
        <v>11.349248211876796</v>
      </c>
      <c r="J106" s="91">
        <v>3.0480401153640821</v>
      </c>
      <c r="K106" s="74"/>
    </row>
    <row r="107" spans="2:11" ht="20.25" customHeight="1" x14ac:dyDescent="0.25">
      <c r="B107" s="87" t="s">
        <v>118</v>
      </c>
      <c r="C107" s="66">
        <v>3</v>
      </c>
      <c r="D107" s="88">
        <v>7.3322588195196426E-3</v>
      </c>
      <c r="E107" s="88">
        <v>0.32990298447676886</v>
      </c>
      <c r="F107" s="88">
        <v>0.11339725773031592</v>
      </c>
      <c r="G107" s="89">
        <v>3.921555555555555</v>
      </c>
      <c r="H107" s="90">
        <v>9.7077652385000608</v>
      </c>
      <c r="I107" s="90">
        <v>19.689809558433993</v>
      </c>
      <c r="J107" s="91">
        <v>3.0106651351525433</v>
      </c>
      <c r="K107" s="74"/>
    </row>
    <row r="108" spans="2:11" ht="20.25" customHeight="1" x14ac:dyDescent="0.25">
      <c r="B108" s="87" t="s">
        <v>118</v>
      </c>
      <c r="C108" s="66">
        <v>4</v>
      </c>
      <c r="D108" s="88">
        <v>6.8856448771750451E-3</v>
      </c>
      <c r="E108" s="88">
        <v>0.33983042340315983</v>
      </c>
      <c r="F108" s="88">
        <v>0.13046756559077002</v>
      </c>
      <c r="G108" s="89">
        <v>4.5005555555555548</v>
      </c>
      <c r="H108" s="90">
        <v>11.71492906284432</v>
      </c>
      <c r="I108" s="90">
        <v>23.176176697834794</v>
      </c>
      <c r="J108" s="91">
        <v>2.9249932653310031</v>
      </c>
      <c r="K108" s="74"/>
    </row>
    <row r="109" spans="2:11" ht="20.25" customHeight="1" x14ac:dyDescent="0.25">
      <c r="B109" s="87" t="s">
        <v>118</v>
      </c>
      <c r="C109" s="66">
        <v>5</v>
      </c>
      <c r="D109" s="88">
        <v>7.1172325130470504E-3</v>
      </c>
      <c r="E109" s="88">
        <v>0.33719971427080414</v>
      </c>
      <c r="F109" s="88">
        <v>0.13357963605289691</v>
      </c>
      <c r="G109" s="89">
        <v>4.6457777777777771</v>
      </c>
      <c r="H109" s="90">
        <v>10.918734404851781</v>
      </c>
      <c r="I109" s="90">
        <v>23.206963758383161</v>
      </c>
      <c r="J109" s="91">
        <v>2.8920443940736131</v>
      </c>
      <c r="K109" s="74"/>
    </row>
    <row r="110" spans="2:11" ht="20.25" customHeight="1" x14ac:dyDescent="0.25">
      <c r="B110" s="87" t="s">
        <v>118</v>
      </c>
      <c r="C110" s="66">
        <v>6</v>
      </c>
      <c r="D110" s="88">
        <v>7.3060131076947265E-3</v>
      </c>
      <c r="E110" s="88">
        <v>0.33800687301056287</v>
      </c>
      <c r="F110" s="88">
        <v>0.1224154947361642</v>
      </c>
      <c r="G110" s="89">
        <v>5.0607500000000005</v>
      </c>
      <c r="H110" s="90">
        <v>3.6590483315359607E-2</v>
      </c>
      <c r="I110" s="90">
        <v>11.641872108170249</v>
      </c>
      <c r="J110" s="91">
        <v>2.7715818249621829</v>
      </c>
      <c r="K110" s="74"/>
    </row>
    <row r="111" spans="2:11" ht="20.25" customHeight="1" x14ac:dyDescent="0.25">
      <c r="B111" s="87" t="s">
        <v>118</v>
      </c>
      <c r="C111" s="66">
        <v>7</v>
      </c>
      <c r="D111" s="88">
        <v>8.2414633005018414E-3</v>
      </c>
      <c r="E111" s="88">
        <v>0.34416725391704212</v>
      </c>
      <c r="F111" s="88">
        <v>0.11071056527771704</v>
      </c>
      <c r="G111" s="89">
        <v>5.86</v>
      </c>
      <c r="H111" s="90">
        <v>2.228473536185931E-2</v>
      </c>
      <c r="I111" s="90">
        <v>12.178607875256112</v>
      </c>
      <c r="J111" s="91">
        <v>2.5833059788008228</v>
      </c>
      <c r="K111" s="74"/>
    </row>
    <row r="112" spans="2:11" ht="20.25" customHeight="1" x14ac:dyDescent="0.25">
      <c r="B112" s="87" t="s">
        <v>118</v>
      </c>
      <c r="C112" s="66">
        <v>8</v>
      </c>
      <c r="D112" s="88">
        <v>8.418709236829594E-3</v>
      </c>
      <c r="E112" s="88">
        <v>0.34410557852813339</v>
      </c>
      <c r="F112" s="88">
        <v>0.11286519142318198</v>
      </c>
      <c r="G112" s="89">
        <v>6.5584285714285713</v>
      </c>
      <c r="H112" s="90">
        <v>1.7814122659803241E-2</v>
      </c>
      <c r="I112" s="90">
        <v>16.516236580303293</v>
      </c>
      <c r="J112" s="91">
        <v>2.4616240542212156</v>
      </c>
      <c r="K112" s="74" t="s">
        <v>68</v>
      </c>
    </row>
    <row r="113" spans="2:11" ht="20.25" customHeight="1" x14ac:dyDescent="0.25">
      <c r="B113" s="85" t="s">
        <v>124</v>
      </c>
      <c r="C113" s="84"/>
      <c r="D113" s="85"/>
      <c r="E113" s="85"/>
      <c r="F113" s="85"/>
      <c r="G113" s="85"/>
      <c r="H113" s="85"/>
      <c r="I113" s="85"/>
      <c r="J113" s="85"/>
      <c r="K113" s="84"/>
    </row>
    <row r="114" spans="2:11" ht="20.25" customHeight="1" x14ac:dyDescent="0.25">
      <c r="B114" s="222" t="str">
        <f>C62</f>
        <v>순환47</v>
      </c>
      <c r="C114" s="54"/>
      <c r="D114" s="67">
        <f t="shared" ref="D114:J118" si="2">(SUMIFS(D$73:D$112,$B$73:$B$112,$B114,$C$73:$C$112,MAX($C$73:$C$112))/SUMIFS(D$73:D$112,$B$73:$B$112,$B114,$C$73:$C$112,MAX($C$73:$C$112)-1))-1</f>
        <v>9.1321948120538066E-2</v>
      </c>
      <c r="E114" s="67">
        <f t="shared" si="2"/>
        <v>2.8109962118086473E-2</v>
      </c>
      <c r="F114" s="67">
        <f t="shared" si="2"/>
        <v>-6.5892813748355539E-2</v>
      </c>
      <c r="G114" s="67">
        <f t="shared" si="2"/>
        <v>0.16574776016540294</v>
      </c>
      <c r="H114" s="67">
        <f t="shared" si="2"/>
        <v>-0.60366133191768845</v>
      </c>
      <c r="I114" s="67">
        <f>(SUMIFS(I$73:I$112,$B$73:$B$112,$B114,$C$73:$C$112,MAX($C$73:$C$112))/SUMIFS(I$73:I$112,$B$73:$B$112,$B114,$C$73:$C$112,MAX($C$73:$C$112)-1))-1</f>
        <v>0.47187027815054772</v>
      </c>
      <c r="J114" s="86">
        <f t="shared" si="2"/>
        <v>-3.9365093449768018E-2</v>
      </c>
      <c r="K114" s="55"/>
    </row>
    <row r="115" spans="2:11" ht="20.25" customHeight="1" x14ac:dyDescent="0.25">
      <c r="B115" s="42" t="str">
        <f>D62</f>
        <v>순환41</v>
      </c>
      <c r="C115" s="54"/>
      <c r="D115" s="67">
        <f t="shared" si="2"/>
        <v>0.30478645263094539</v>
      </c>
      <c r="E115" s="67">
        <f t="shared" si="2"/>
        <v>1.745275810534741E-3</v>
      </c>
      <c r="F115" s="67">
        <f t="shared" si="2"/>
        <v>-9.403650876506553E-2</v>
      </c>
      <c r="G115" s="67">
        <f t="shared" si="2"/>
        <v>3.9338482924661911E-2</v>
      </c>
      <c r="H115" s="67">
        <f t="shared" si="2"/>
        <v>-0.16475049495526162</v>
      </c>
      <c r="I115" s="67">
        <f t="shared" si="2"/>
        <v>3.0789326214504253E-3</v>
      </c>
      <c r="J115" s="86">
        <f t="shared" si="2"/>
        <v>-1.6703559664105527E-2</v>
      </c>
      <c r="K115" s="55"/>
    </row>
    <row r="116" spans="2:11" ht="20.25" customHeight="1" x14ac:dyDescent="0.25">
      <c r="B116" s="42" t="str">
        <f>E62</f>
        <v>63</v>
      </c>
      <c r="C116" s="54"/>
      <c r="D116" s="67">
        <f t="shared" si="2"/>
        <v>0.31415356976273423</v>
      </c>
      <c r="E116" s="67">
        <f t="shared" si="2"/>
        <v>-2.390957175994024E-3</v>
      </c>
      <c r="F116" s="67">
        <f t="shared" si="2"/>
        <v>-4.8125551891776475E-2</v>
      </c>
      <c r="G116" s="67">
        <f>(SUMIFS(G$73:G$112,$B$73:$B$112,$B116,$C$73:$C$112,MAX($C$73:$C$112))/SUMIFS(G$73:G$112,$B$73:$B$112,$B116,$C$73:$C$112,MAX($C$73:$C$112)-1))-1</f>
        <v>3.6282263976233464E-2</v>
      </c>
      <c r="H116" s="67">
        <f t="shared" si="2"/>
        <v>-0.31275271844230734</v>
      </c>
      <c r="I116" s="67">
        <f t="shared" si="2"/>
        <v>-9.71442383280402E-2</v>
      </c>
      <c r="J116" s="86">
        <f t="shared" si="2"/>
        <v>-2.0954695320009264E-2</v>
      </c>
      <c r="K116" s="55"/>
    </row>
    <row r="117" spans="2:11" ht="20.25" customHeight="1" x14ac:dyDescent="0.25">
      <c r="B117" s="42" t="str">
        <f>F62</f>
        <v>순환43</v>
      </c>
      <c r="C117" s="54"/>
      <c r="D117" s="67">
        <f t="shared" si="2"/>
        <v>7.9992193770540565E-2</v>
      </c>
      <c r="E117" s="67">
        <f t="shared" si="2"/>
        <v>-7.1265071088958409E-3</v>
      </c>
      <c r="F117" s="67">
        <f t="shared" si="2"/>
        <v>-0.1699714784106312</v>
      </c>
      <c r="G117" s="67">
        <f t="shared" si="2"/>
        <v>3.9601284000675863E-2</v>
      </c>
      <c r="H117" s="67">
        <f t="shared" si="2"/>
        <v>0.85325592018045104</v>
      </c>
      <c r="I117" s="67">
        <f t="shared" si="2"/>
        <v>-6.4184959279820264E-2</v>
      </c>
      <c r="J117" s="86">
        <f t="shared" si="2"/>
        <v>-2.0997298882101001E-2</v>
      </c>
      <c r="K117" s="55"/>
    </row>
    <row r="118" spans="2:11" ht="20.25" customHeight="1" x14ac:dyDescent="0.25">
      <c r="B118" s="42" t="str">
        <f>G62</f>
        <v>순환42</v>
      </c>
      <c r="C118" s="54"/>
      <c r="D118" s="67">
        <f t="shared" si="2"/>
        <v>2.1506609914401897E-2</v>
      </c>
      <c r="E118" s="67">
        <f t="shared" si="2"/>
        <v>-1.7920179275277004E-4</v>
      </c>
      <c r="F118" s="67">
        <f t="shared" si="2"/>
        <v>1.9461793371392089E-2</v>
      </c>
      <c r="G118" s="67">
        <f t="shared" si="2"/>
        <v>0.11918576304241824</v>
      </c>
      <c r="H118" s="67">
        <f t="shared" si="2"/>
        <v>-0.20061322826869177</v>
      </c>
      <c r="I118" s="67">
        <f t="shared" si="2"/>
        <v>0.35616786002775891</v>
      </c>
      <c r="J118" s="86">
        <f t="shared" si="2"/>
        <v>-4.7103179250989169E-2</v>
      </c>
      <c r="K118" s="55"/>
    </row>
    <row r="119" spans="2:11" ht="20.25" customHeight="1" thickBot="1" x14ac:dyDescent="0.3"/>
    <row r="120" spans="2:11" ht="17.25" thickTop="1" x14ac:dyDescent="0.25">
      <c r="B120" s="25" t="s">
        <v>51</v>
      </c>
      <c r="C120" s="25"/>
      <c r="D120" s="25"/>
      <c r="E120" s="25"/>
      <c r="F120" s="173" t="s">
        <v>74</v>
      </c>
      <c r="G120" s="43"/>
      <c r="H120" s="25"/>
      <c r="I120" s="25"/>
    </row>
    <row r="121" spans="2:11" x14ac:dyDescent="0.25">
      <c r="B121" s="26" t="s">
        <v>33</v>
      </c>
      <c r="C121" s="26" t="s">
        <v>52</v>
      </c>
      <c r="D121" s="26"/>
      <c r="E121" s="26"/>
      <c r="F121" s="92" t="s">
        <v>75</v>
      </c>
      <c r="G121" s="44"/>
      <c r="H121" s="46" t="s">
        <v>78</v>
      </c>
      <c r="I121" s="46"/>
    </row>
    <row r="122" spans="2:11" x14ac:dyDescent="0.25">
      <c r="B122" s="26" t="s">
        <v>34</v>
      </c>
      <c r="C122" s="26" t="s">
        <v>53</v>
      </c>
      <c r="D122" s="26"/>
      <c r="E122" s="26"/>
      <c r="F122" s="92" t="s">
        <v>76</v>
      </c>
      <c r="G122" s="44"/>
      <c r="H122" s="46" t="s">
        <v>79</v>
      </c>
      <c r="I122" s="46"/>
    </row>
    <row r="123" spans="2:11" x14ac:dyDescent="0.25">
      <c r="B123" s="26" t="s">
        <v>4</v>
      </c>
      <c r="C123" s="26" t="s">
        <v>54</v>
      </c>
      <c r="D123" s="26"/>
      <c r="E123" s="26"/>
      <c r="F123" s="92" t="s">
        <v>77</v>
      </c>
      <c r="G123" s="44"/>
      <c r="H123" s="46" t="s">
        <v>80</v>
      </c>
      <c r="I123" s="46"/>
    </row>
    <row r="124" spans="2:11" x14ac:dyDescent="0.25">
      <c r="B124" s="26" t="s">
        <v>5</v>
      </c>
      <c r="C124" s="26" t="s">
        <v>55</v>
      </c>
      <c r="D124" s="26"/>
      <c r="E124" s="26"/>
      <c r="F124" s="92" t="s">
        <v>84</v>
      </c>
      <c r="G124" s="44"/>
      <c r="H124" s="46" t="s">
        <v>81</v>
      </c>
      <c r="I124" s="46"/>
    </row>
    <row r="125" spans="2:11" x14ac:dyDescent="0.25">
      <c r="B125" s="26" t="s">
        <v>56</v>
      </c>
      <c r="C125" s="26" t="s">
        <v>57</v>
      </c>
      <c r="D125" s="26"/>
      <c r="E125" s="26"/>
      <c r="F125" s="92" t="s">
        <v>85</v>
      </c>
      <c r="G125" s="44"/>
      <c r="H125" s="46" t="s">
        <v>82</v>
      </c>
      <c r="I125" s="46"/>
    </row>
    <row r="126" spans="2:11" ht="17.25" thickBot="1" x14ac:dyDescent="0.3">
      <c r="B126" s="27" t="s">
        <v>58</v>
      </c>
      <c r="C126" s="27" t="s">
        <v>59</v>
      </c>
      <c r="D126" s="27"/>
      <c r="E126" s="27"/>
      <c r="F126" s="93" t="s">
        <v>86</v>
      </c>
      <c r="G126" s="45"/>
      <c r="H126" s="47" t="s">
        <v>83</v>
      </c>
      <c r="I126" s="47"/>
    </row>
    <row r="127" spans="2:11" ht="17.25" thickTop="1" x14ac:dyDescent="0.25"/>
    <row r="128" spans="2:11" ht="6.75" customHeight="1" x14ac:dyDescent="0.25"/>
  </sheetData>
  <mergeCells count="3">
    <mergeCell ref="O9:P9"/>
    <mergeCell ref="C4:D4"/>
    <mergeCell ref="C5:D5"/>
  </mergeCells>
  <phoneticPr fontId="2" type="noConversion"/>
  <conditionalFormatting sqref="B73:K112">
    <cfRule type="expression" dxfId="40" priority="10">
      <formula>$B73&lt;&gt;$B74</formula>
    </cfRule>
  </conditionalFormatting>
  <conditionalFormatting sqref="C63:K63">
    <cfRule type="containsText" dxfId="39" priority="11" operator="containsText" text="F">
      <formula>NOT(ISERROR(SEARCH("F",C63)))</formula>
    </cfRule>
    <cfRule type="containsText" dxfId="38" priority="12" operator="containsText" text="D">
      <formula>NOT(ISERROR(SEARCH("D",C63)))</formula>
    </cfRule>
    <cfRule type="containsText" dxfId="37" priority="13" operator="containsText" text="S">
      <formula>NOT(ISERROR(SEARCH("S",C63)))</formula>
    </cfRule>
    <cfRule type="containsText" dxfId="36" priority="14" operator="containsText" text="A">
      <formula>NOT(ISERROR(SEARCH("A",C63)))</formula>
    </cfRule>
  </conditionalFormatting>
  <conditionalFormatting sqref="D50:K50 D52:K53 D54:D59 D60:K61 D70:K70 D113:K113 K114:K118">
    <cfRule type="containsText" dxfId="35" priority="69" operator="containsText" text="악화">
      <formula>NOT(ISERROR(SEARCH("악화",D50)))</formula>
    </cfRule>
  </conditionalFormatting>
  <conditionalFormatting sqref="D50:K50 D52:K53 D60:K61 D70:K70 D113:K113 K114:K118 D54:D59">
    <cfRule type="containsText" dxfId="34" priority="68" operator="containsText" text="개선">
      <formula>NOT(ISERROR(SEARCH("개선",D50)))</formula>
    </cfRule>
  </conditionalFormatting>
  <conditionalFormatting sqref="G4:G5">
    <cfRule type="containsText" dxfId="33" priority="19" operator="containsText" text="S">
      <formula>NOT(ISERROR(SEARCH("S",G4)))</formula>
    </cfRule>
    <cfRule type="containsText" dxfId="32" priority="20" operator="containsText" text="A">
      <formula>NOT(ISERROR(SEARCH("A",G4)))</formula>
    </cfRule>
  </conditionalFormatting>
  <conditionalFormatting sqref="G5">
    <cfRule type="containsText" dxfId="31" priority="15" operator="containsText" text="F">
      <formula>NOT(ISERROR(SEARCH("F",G5)))</formula>
    </cfRule>
    <cfRule type="containsText" dxfId="30" priority="16" operator="containsText" text="D">
      <formula>NOT(ISERROR(SEARCH("D",G5)))</formula>
    </cfRule>
  </conditionalFormatting>
  <conditionalFormatting sqref="K1:K19 J20">
    <cfRule type="containsText" dxfId="29" priority="1" operator="containsText" text="D">
      <formula>NOT(ISERROR(SEARCH("D",J1)))</formula>
    </cfRule>
    <cfRule type="containsText" dxfId="28" priority="2" operator="containsText" text="F">
      <formula>NOT(ISERROR(SEARCH("F",J1)))</formula>
    </cfRule>
    <cfRule type="containsText" dxfId="27" priority="3" operator="containsText" text="S">
      <formula>NOT(ISERROR(SEARCH("S",J1)))</formula>
    </cfRule>
    <cfRule type="containsText" dxfId="26" priority="4" operator="containsText" text="A">
      <formula>NOT(ISERROR(SEARCH("A",J1)))</formula>
    </cfRule>
  </conditionalFormatting>
  <conditionalFormatting sqref="K22:K26 K28:K62 K64:K1048576">
    <cfRule type="containsText" dxfId="25" priority="21" operator="containsText" text="D">
      <formula>NOT(ISERROR(SEARCH("D",K22)))</formula>
    </cfRule>
    <cfRule type="containsText" dxfId="24" priority="22" operator="containsText" text="F">
      <formula>NOT(ISERROR(SEARCH("F",K22)))</formula>
    </cfRule>
    <cfRule type="containsText" dxfId="23" priority="23" operator="containsText" text="S">
      <formula>NOT(ISERROR(SEARCH("S",K22)))</formula>
    </cfRule>
    <cfRule type="containsText" dxfId="22" priority="24" operator="containsText" text="A">
      <formula>NOT(ISERROR(SEARCH("A",K22)))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D114:J118</xm:sqref>
        </x14:conditionalFormatting>
        <x14:conditionalFormatting xmlns:xm="http://schemas.microsoft.com/office/excel/2006/main">
          <x14:cfRule type="iconSet" priority="5" id="{747B8508-97F2-424E-BF34-0C65AFFD3F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153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139</v>
      </c>
      <c r="C4" s="139" t="s">
        <v>1</v>
      </c>
      <c r="D4" s="139" t="s">
        <v>10</v>
      </c>
      <c r="E4" s="140" t="s">
        <v>138</v>
      </c>
      <c r="F4" s="126" t="s">
        <v>45</v>
      </c>
      <c r="G4" s="150" t="s">
        <v>143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87</v>
      </c>
      <c r="AZ4" s="99" t="s">
        <v>65</v>
      </c>
      <c r="BA4" s="99" t="s">
        <v>123</v>
      </c>
      <c r="BB4" t="s">
        <v>131</v>
      </c>
      <c r="BC4" t="s">
        <v>132</v>
      </c>
      <c r="BD4" t="s">
        <v>111</v>
      </c>
      <c r="BE4" t="s">
        <v>133</v>
      </c>
      <c r="BF4" t="s">
        <v>134</v>
      </c>
      <c r="BG4" t="s">
        <v>87</v>
      </c>
      <c r="BH4" t="s">
        <v>133</v>
      </c>
      <c r="BI4" t="s">
        <v>134</v>
      </c>
      <c r="BJ4" t="s">
        <v>87</v>
      </c>
      <c r="BL4" t="s">
        <v>135</v>
      </c>
      <c r="BM4" t="s">
        <v>136</v>
      </c>
      <c r="BN4" t="s">
        <v>137</v>
      </c>
    </row>
    <row r="5" spans="1:66" x14ac:dyDescent="0.25">
      <c r="A5" s="144" t="str">
        <f>W5</f>
        <v>인천교통공사</v>
      </c>
      <c r="B5" s="144" t="str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F</v>
      </c>
      <c r="F5" s="152">
        <f>G5/H5</f>
        <v>0.69457142857142862</v>
      </c>
      <c r="G5" s="153">
        <f>AE5</f>
        <v>2.431</v>
      </c>
      <c r="H5" s="154">
        <f>AF5</f>
        <v>3.5</v>
      </c>
      <c r="I5" s="155">
        <f>AC5</f>
        <v>6179.3310000000001</v>
      </c>
      <c r="J5" s="156">
        <f>AI5/AH5</f>
        <v>1.3705623425572244E-2</v>
      </c>
      <c r="K5" s="156">
        <f>AJ5/AH5</f>
        <v>0.33787345551358416</v>
      </c>
      <c r="L5" s="156">
        <f>AK5/AC5</f>
        <v>0.15325283594615663</v>
      </c>
      <c r="M5" s="157">
        <f>AG5</f>
        <v>11.94</v>
      </c>
      <c r="N5" s="158">
        <f>IF(AW5=0,AT5,"속도계이상")</f>
        <v>0.19400000000000001</v>
      </c>
      <c r="O5" s="158">
        <f>IF(AW5=0,AU5,"속도계이상")</f>
        <v>6.7480000000000002</v>
      </c>
      <c r="P5" s="159">
        <f>AQ5/60</f>
        <v>0.21333333333333335</v>
      </c>
      <c r="Q5" s="160">
        <f>AN5</f>
        <v>90</v>
      </c>
      <c r="R5" s="161">
        <f>AC5/(AH5-AI5-AJ5)</f>
        <v>26.924784086911529</v>
      </c>
      <c r="S5" s="146">
        <f>IF(AW5=0,AL5,"속도계이상")</f>
        <v>12</v>
      </c>
      <c r="T5" s="146">
        <f>IF(AW5=0,AM5,"속도계이상")</f>
        <v>417</v>
      </c>
      <c r="U5" t="s">
        <v>115</v>
      </c>
      <c r="V5" s="5" t="s">
        <v>116</v>
      </c>
      <c r="W5" t="s">
        <v>115</v>
      </c>
      <c r="X5" s="5" t="s">
        <v>116</v>
      </c>
      <c r="Y5" t="s">
        <v>194</v>
      </c>
      <c r="Z5" t="s">
        <v>189</v>
      </c>
      <c r="AA5" t="s">
        <v>48</v>
      </c>
      <c r="AB5">
        <v>528</v>
      </c>
      <c r="AC5" s="1">
        <v>6179.3310000000001</v>
      </c>
      <c r="AD5" s="1">
        <v>2542.0120000000002</v>
      </c>
      <c r="AE5" s="28">
        <v>2.431</v>
      </c>
      <c r="AF5">
        <v>3.5</v>
      </c>
      <c r="AG5">
        <v>11.94</v>
      </c>
      <c r="AH5">
        <v>353.94209000000001</v>
      </c>
      <c r="AI5">
        <v>4.8509969999999996</v>
      </c>
      <c r="AJ5">
        <v>119.587637</v>
      </c>
      <c r="AK5">
        <v>947</v>
      </c>
      <c r="AL5">
        <v>12</v>
      </c>
      <c r="AM5">
        <v>417</v>
      </c>
      <c r="AN5">
        <v>90</v>
      </c>
      <c r="AO5">
        <v>17.458593</v>
      </c>
      <c r="AP5">
        <v>1515.2</v>
      </c>
      <c r="AQ5">
        <v>12.8</v>
      </c>
      <c r="AR5">
        <v>11</v>
      </c>
      <c r="AS5">
        <v>1911</v>
      </c>
      <c r="AT5">
        <v>0.19400000000000001</v>
      </c>
      <c r="AU5">
        <v>6.7480000000000002</v>
      </c>
      <c r="AV5">
        <v>48567</v>
      </c>
      <c r="AW5">
        <v>0</v>
      </c>
      <c r="AX5" s="29">
        <v>0.56999999999999995</v>
      </c>
      <c r="AY5">
        <v>0.69457142857142862</v>
      </c>
      <c r="AZ5" t="s">
        <v>68</v>
      </c>
      <c r="BA5" t="s">
        <v>195</v>
      </c>
      <c r="BB5">
        <v>10</v>
      </c>
      <c r="BC5" t="s">
        <v>430</v>
      </c>
      <c r="BD5">
        <v>14</v>
      </c>
      <c r="BE5">
        <v>68769.714000000007</v>
      </c>
      <c r="BF5">
        <v>8.9855412224049663E-2</v>
      </c>
      <c r="BG5">
        <v>6.2411002033332781E-2</v>
      </c>
      <c r="BH5">
        <v>216470.46199999994</v>
      </c>
      <c r="BI5">
        <v>2.854583920091602E-2</v>
      </c>
      <c r="BJ5">
        <v>1.9827124313550527E-2</v>
      </c>
      <c r="BK5">
        <v>1</v>
      </c>
      <c r="BL5" t="s">
        <v>68</v>
      </c>
      <c r="BM5">
        <v>0</v>
      </c>
      <c r="BN5" t="s">
        <v>403</v>
      </c>
    </row>
    <row r="6" spans="1:66" x14ac:dyDescent="0.25">
      <c r="A6" s="141" t="str">
        <f t="shared" ref="A6:A7" si="0">W6</f>
        <v>인천교통공사</v>
      </c>
      <c r="B6" s="141" t="str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F</v>
      </c>
      <c r="F6" s="162">
        <f>G6/H6</f>
        <v>0.69514285714285706</v>
      </c>
      <c r="G6" s="163">
        <f>AE6</f>
        <v>2.4329999999999998</v>
      </c>
      <c r="H6" s="164">
        <f>AF6</f>
        <v>3.5</v>
      </c>
      <c r="I6" s="165">
        <f t="shared" ref="I6:I7" si="4">AC6</f>
        <v>4007.2539999999999</v>
      </c>
      <c r="J6" s="166">
        <f t="shared" ref="J6:J7" si="5">AI6/AH6</f>
        <v>1.0751208467418238E-2</v>
      </c>
      <c r="K6" s="166">
        <f t="shared" ref="K6:K7" si="6">AJ6/AH6</f>
        <v>0.34215030253835871</v>
      </c>
      <c r="L6" s="166">
        <f t="shared" ref="L6:L7" si="7">AK6/AC6</f>
        <v>0.14523661340159622</v>
      </c>
      <c r="M6" s="167">
        <f t="shared" ref="M6:M7" si="8">AG6</f>
        <v>9.92</v>
      </c>
      <c r="N6" s="168">
        <f t="shared" ref="N6:N7" si="9">IF(AW6=0,AT6,"속도계이상")</f>
        <v>7.4999999999999997E-2</v>
      </c>
      <c r="O6" s="168">
        <f t="shared" ref="O6:O7" si="10">IF(AW6=0,AU6,"속도계이상")</f>
        <v>5.64</v>
      </c>
      <c r="P6" s="169">
        <f t="shared" ref="P6:P7" si="11">AQ6/60</f>
        <v>0</v>
      </c>
      <c r="Q6" s="170">
        <f t="shared" ref="Q6:Q7" si="12">AN6</f>
        <v>77</v>
      </c>
      <c r="R6" s="171">
        <f t="shared" ref="R6:R7" si="13">AC6/(AH6-AI6-AJ6)</f>
        <v>26.385922444079945</v>
      </c>
      <c r="S6" s="143">
        <f t="shared" ref="S6:S7" si="14">IF(AW6=0,AL6,"속도계이상")</f>
        <v>3</v>
      </c>
      <c r="T6" s="143">
        <f t="shared" ref="T6:T7" si="15">IF(AW6=0,AM6,"속도계이상")</f>
        <v>226</v>
      </c>
      <c r="U6" t="s">
        <v>115</v>
      </c>
      <c r="V6" s="5" t="s">
        <v>116</v>
      </c>
      <c r="W6" t="s">
        <v>115</v>
      </c>
      <c r="X6" s="5" t="s">
        <v>116</v>
      </c>
      <c r="Y6" t="s">
        <v>196</v>
      </c>
      <c r="Z6" t="s">
        <v>189</v>
      </c>
      <c r="AA6" t="s">
        <v>48</v>
      </c>
      <c r="AB6">
        <v>528</v>
      </c>
      <c r="AC6" s="1">
        <v>4007.2539999999999</v>
      </c>
      <c r="AD6" s="1">
        <v>1647.126</v>
      </c>
      <c r="AE6" s="28">
        <v>2.4329999999999998</v>
      </c>
      <c r="AF6">
        <v>3.5</v>
      </c>
      <c r="AG6">
        <v>9.92</v>
      </c>
      <c r="AH6">
        <v>234.695198</v>
      </c>
      <c r="AI6">
        <v>2.5232570000000001</v>
      </c>
      <c r="AJ6">
        <v>80.301033000000004</v>
      </c>
      <c r="AK6">
        <v>582</v>
      </c>
      <c r="AL6">
        <v>3</v>
      </c>
      <c r="AM6">
        <v>226</v>
      </c>
      <c r="AN6">
        <v>77</v>
      </c>
      <c r="AO6">
        <v>17.074290000000001</v>
      </c>
      <c r="AP6">
        <v>589.79999999999995</v>
      </c>
      <c r="AQ6">
        <v>0</v>
      </c>
      <c r="AR6">
        <v>0</v>
      </c>
      <c r="AS6">
        <v>0</v>
      </c>
      <c r="AT6">
        <v>7.4999999999999997E-2</v>
      </c>
      <c r="AU6">
        <v>5.64</v>
      </c>
      <c r="AV6">
        <v>35362</v>
      </c>
      <c r="AW6">
        <v>0</v>
      </c>
      <c r="AX6" s="29">
        <v>0.52</v>
      </c>
      <c r="AY6">
        <v>0.69514285714285706</v>
      </c>
      <c r="AZ6" t="s">
        <v>68</v>
      </c>
      <c r="BA6" t="s">
        <v>195</v>
      </c>
      <c r="BB6">
        <v>9</v>
      </c>
      <c r="BC6" t="s">
        <v>405</v>
      </c>
      <c r="BD6">
        <v>9</v>
      </c>
      <c r="BE6">
        <v>68769.714000000007</v>
      </c>
      <c r="BF6">
        <v>5.8270621861245479E-2</v>
      </c>
      <c r="BG6">
        <v>4.0506406568117208E-2</v>
      </c>
      <c r="BH6">
        <v>216470.46199999994</v>
      </c>
      <c r="BI6">
        <v>1.851178199083809E-2</v>
      </c>
      <c r="BJ6">
        <v>1.2868333023916876E-2</v>
      </c>
      <c r="BK6">
        <v>1</v>
      </c>
      <c r="BL6" t="s">
        <v>68</v>
      </c>
      <c r="BM6">
        <v>0</v>
      </c>
      <c r="BN6" t="s">
        <v>403</v>
      </c>
    </row>
    <row r="7" spans="1:66" x14ac:dyDescent="0.25">
      <c r="A7" s="144" t="str">
        <f t="shared" si="0"/>
        <v>인천교통공사</v>
      </c>
      <c r="B7" s="144" t="str">
        <f t="shared" si="1"/>
        <v>63</v>
      </c>
      <c r="C7" s="145" t="str">
        <f t="shared" si="2"/>
        <v>70바4906</v>
      </c>
      <c r="D7" s="133" t="str">
        <f t="shared" si="3"/>
        <v>중형</v>
      </c>
      <c r="E7" s="129" t="str">
        <f t="shared" ref="E7:E44" si="16">AZ7</f>
        <v>F</v>
      </c>
      <c r="F7" s="152">
        <f t="shared" ref="F7:F44" si="17">G7/H7</f>
        <v>0.75057142857142856</v>
      </c>
      <c r="G7" s="153">
        <f t="shared" ref="G7:G44" si="18">AE7</f>
        <v>2.6269999999999998</v>
      </c>
      <c r="H7" s="154">
        <f t="shared" ref="H7:H44" si="19">AF7</f>
        <v>3.5</v>
      </c>
      <c r="I7" s="155">
        <f t="shared" si="4"/>
        <v>4063.8319999999999</v>
      </c>
      <c r="J7" s="156">
        <f t="shared" si="5"/>
        <v>7.9152734581979314E-3</v>
      </c>
      <c r="K7" s="156">
        <f t="shared" si="6"/>
        <v>0.33942053333647149</v>
      </c>
      <c r="L7" s="156">
        <f t="shared" si="7"/>
        <v>0.14321458170514922</v>
      </c>
      <c r="M7" s="157">
        <f t="shared" si="8"/>
        <v>9.9779999999999998</v>
      </c>
      <c r="N7" s="158">
        <f t="shared" si="9"/>
        <v>0</v>
      </c>
      <c r="O7" s="158">
        <f t="shared" si="10"/>
        <v>5.6840000000000002</v>
      </c>
      <c r="P7" s="159">
        <f t="shared" si="11"/>
        <v>0</v>
      </c>
      <c r="Q7" s="160">
        <f t="shared" si="12"/>
        <v>70</v>
      </c>
      <c r="R7" s="161">
        <f t="shared" si="13"/>
        <v>26.085628408290184</v>
      </c>
      <c r="S7" s="146">
        <f t="shared" si="14"/>
        <v>0</v>
      </c>
      <c r="T7" s="146">
        <f t="shared" si="15"/>
        <v>231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431</v>
      </c>
      <c r="Z7" s="4" t="s">
        <v>189</v>
      </c>
      <c r="AA7" s="4" t="s">
        <v>48</v>
      </c>
      <c r="AB7" s="4">
        <v>528</v>
      </c>
      <c r="AC7" s="4">
        <v>4063.8319999999999</v>
      </c>
      <c r="AD7" s="4">
        <v>1546.6669999999999</v>
      </c>
      <c r="AE7" s="4">
        <v>2.6269999999999998</v>
      </c>
      <c r="AF7" s="4">
        <v>3.5</v>
      </c>
      <c r="AG7" s="4">
        <v>9.9779999999999998</v>
      </c>
      <c r="AH7" s="4">
        <v>238.69573299999999</v>
      </c>
      <c r="AI7" s="4">
        <v>1.8893420000000001</v>
      </c>
      <c r="AJ7" s="4">
        <v>81.018232999999995</v>
      </c>
      <c r="AK7" s="4">
        <v>582</v>
      </c>
      <c r="AL7" s="4">
        <v>0</v>
      </c>
      <c r="AM7" s="4">
        <v>231</v>
      </c>
      <c r="AN7" s="4">
        <v>70</v>
      </c>
      <c r="AO7" s="4">
        <v>17.025155000000002</v>
      </c>
      <c r="AP7" s="4">
        <v>226.6</v>
      </c>
      <c r="AQ7" s="4">
        <v>0</v>
      </c>
      <c r="AR7" s="4">
        <v>0</v>
      </c>
      <c r="AS7" s="4">
        <v>0</v>
      </c>
      <c r="AT7" s="4">
        <v>0</v>
      </c>
      <c r="AU7" s="4">
        <v>5.6840000000000002</v>
      </c>
      <c r="AV7" s="4">
        <v>33810</v>
      </c>
      <c r="AW7" s="4">
        <v>0</v>
      </c>
      <c r="AX7" s="30">
        <v>0.56999999999999995</v>
      </c>
      <c r="AY7">
        <v>0.75057142857142856</v>
      </c>
      <c r="AZ7" t="s">
        <v>68</v>
      </c>
      <c r="BA7" t="s">
        <v>195</v>
      </c>
      <c r="BB7">
        <v>4</v>
      </c>
      <c r="BC7" t="s">
        <v>384</v>
      </c>
      <c r="BD7">
        <v>9</v>
      </c>
      <c r="BE7">
        <v>68769.714000000007</v>
      </c>
      <c r="BF7">
        <v>5.909333867521973E-2</v>
      </c>
      <c r="BG7">
        <v>4.4353771628514921E-2</v>
      </c>
      <c r="BH7">
        <v>216470.46199999994</v>
      </c>
      <c r="BI7">
        <v>1.8773147904123755E-2</v>
      </c>
      <c r="BJ7">
        <v>1.4090588441180886E-2</v>
      </c>
      <c r="BK7">
        <v>1</v>
      </c>
      <c r="BL7" t="s">
        <v>432</v>
      </c>
      <c r="BM7" t="s">
        <v>433</v>
      </c>
      <c r="BN7" t="s">
        <v>432</v>
      </c>
    </row>
    <row r="8" spans="1:66" x14ac:dyDescent="0.25">
      <c r="A8" s="141" t="str">
        <f t="shared" ref="A8:A44" si="20">W8</f>
        <v>인천교통공사</v>
      </c>
      <c r="B8" s="141" t="str">
        <f t="shared" ref="B8:B44" si="21">V8</f>
        <v>63</v>
      </c>
      <c r="C8" s="142" t="str">
        <f t="shared" ref="C8:C44" si="22">Y8</f>
        <v>70바4908</v>
      </c>
      <c r="D8" s="116" t="str">
        <f t="shared" ref="D8:D44" si="23">Z8</f>
        <v>중형</v>
      </c>
      <c r="E8" s="112" t="str">
        <f t="shared" si="16"/>
        <v>F</v>
      </c>
      <c r="F8" s="162">
        <f t="shared" si="17"/>
        <v>0.73257142857142854</v>
      </c>
      <c r="G8" s="163">
        <f t="shared" si="18"/>
        <v>2.5640000000000001</v>
      </c>
      <c r="H8" s="164">
        <f t="shared" si="19"/>
        <v>3.5</v>
      </c>
      <c r="I8" s="165">
        <f t="shared" ref="I8:I44" si="24">AC8</f>
        <v>5404.0219999999999</v>
      </c>
      <c r="J8" s="166">
        <f t="shared" ref="J8:J44" si="25">AI8/AH8</f>
        <v>8.702501816922531E-3</v>
      </c>
      <c r="K8" s="166">
        <f t="shared" ref="K8:K44" si="26">AJ8/AH8</f>
        <v>0.33482988162090993</v>
      </c>
      <c r="L8" s="166">
        <f t="shared" ref="L8:L44" si="27">AK8/AC8</f>
        <v>0.22113159420890588</v>
      </c>
      <c r="M8" s="167">
        <f t="shared" ref="M8:M44" si="28">AG8</f>
        <v>9.8170000000000002</v>
      </c>
      <c r="N8" s="168">
        <f t="shared" ref="N8:N44" si="29">IF(AW8=0,AT8,"속도계이상")</f>
        <v>0.14799999999999999</v>
      </c>
      <c r="O8" s="168">
        <f t="shared" ref="O8:O44" si="30">IF(AW8=0,AU8,"속도계이상")</f>
        <v>5.2370000000000001</v>
      </c>
      <c r="P8" s="169">
        <f t="shared" ref="P8:P44" si="31">AQ8/60</f>
        <v>0</v>
      </c>
      <c r="Q8" s="170">
        <f t="shared" ref="Q8:Q44" si="32">AN8</f>
        <v>73</v>
      </c>
      <c r="R8" s="171">
        <f t="shared" ref="R8:R44" si="33">AC8/(AH8-AI8-AJ8)</f>
        <v>26.127902611898222</v>
      </c>
      <c r="S8" s="143">
        <f t="shared" ref="S8:S44" si="34">IF(AW8=0,AL8,"속도계이상")</f>
        <v>8</v>
      </c>
      <c r="T8" s="143">
        <f t="shared" ref="T8:T44" si="35">IF(AW8=0,AM8,"속도계이상")</f>
        <v>283</v>
      </c>
      <c r="U8" t="s">
        <v>115</v>
      </c>
      <c r="V8" s="5" t="s">
        <v>116</v>
      </c>
      <c r="W8" t="s">
        <v>115</v>
      </c>
      <c r="X8" s="5" t="s">
        <v>116</v>
      </c>
      <c r="Y8" t="s">
        <v>199</v>
      </c>
      <c r="Z8" t="s">
        <v>189</v>
      </c>
      <c r="AA8" t="s">
        <v>48</v>
      </c>
      <c r="AB8">
        <v>528</v>
      </c>
      <c r="AC8" s="1">
        <v>5404.0219999999999</v>
      </c>
      <c r="AD8" s="1">
        <v>2107.799</v>
      </c>
      <c r="AE8" s="28">
        <v>2.5640000000000001</v>
      </c>
      <c r="AF8">
        <v>3.5</v>
      </c>
      <c r="AG8">
        <v>9.8170000000000002</v>
      </c>
      <c r="AH8">
        <v>315.06434100000001</v>
      </c>
      <c r="AI8">
        <v>2.7418480000000001</v>
      </c>
      <c r="AJ8">
        <v>105.49295600000001</v>
      </c>
      <c r="AK8">
        <v>1195</v>
      </c>
      <c r="AL8">
        <v>8</v>
      </c>
      <c r="AM8">
        <v>283</v>
      </c>
      <c r="AN8">
        <v>73</v>
      </c>
      <c r="AO8">
        <v>17.152121000000001</v>
      </c>
      <c r="AP8">
        <v>252.4</v>
      </c>
      <c r="AQ8">
        <v>0</v>
      </c>
      <c r="AR8">
        <v>1</v>
      </c>
      <c r="AS8">
        <v>446</v>
      </c>
      <c r="AT8">
        <v>0.14799999999999999</v>
      </c>
      <c r="AU8">
        <v>5.2370000000000001</v>
      </c>
      <c r="AV8">
        <v>46209</v>
      </c>
      <c r="AW8">
        <v>0</v>
      </c>
      <c r="AX8" s="29">
        <v>0.55000000000000004</v>
      </c>
      <c r="AY8">
        <v>0.73257142857142854</v>
      </c>
      <c r="AZ8" t="s">
        <v>68</v>
      </c>
      <c r="BA8" t="s">
        <v>195</v>
      </c>
      <c r="BB8">
        <v>5</v>
      </c>
      <c r="BC8" t="s">
        <v>386</v>
      </c>
      <c r="BD8">
        <v>15</v>
      </c>
      <c r="BE8">
        <v>68769.714000000007</v>
      </c>
      <c r="BF8">
        <v>7.8581423211967982E-2</v>
      </c>
      <c r="BG8">
        <v>5.7566505461567399E-2</v>
      </c>
      <c r="BH8">
        <v>216470.46199999994</v>
      </c>
      <c r="BI8">
        <v>2.4964246623172086E-2</v>
      </c>
      <c r="BJ8">
        <v>1.8288093811946637E-2</v>
      </c>
      <c r="BK8">
        <v>1</v>
      </c>
      <c r="BL8" t="s">
        <v>68</v>
      </c>
      <c r="BM8">
        <v>0</v>
      </c>
      <c r="BN8" t="s">
        <v>403</v>
      </c>
    </row>
    <row r="9" spans="1:66" x14ac:dyDescent="0.25">
      <c r="A9" s="144" t="str">
        <f t="shared" si="20"/>
        <v>인천교통공사</v>
      </c>
      <c r="B9" s="144" t="str">
        <f t="shared" si="21"/>
        <v>63</v>
      </c>
      <c r="C9" s="145" t="str">
        <f t="shared" si="22"/>
        <v>70바4909</v>
      </c>
      <c r="D9" s="133" t="str">
        <f t="shared" si="23"/>
        <v>중형</v>
      </c>
      <c r="E9" s="129" t="str">
        <f t="shared" si="16"/>
        <v>F</v>
      </c>
      <c r="F9" s="152">
        <f t="shared" si="17"/>
        <v>0.77342857142857135</v>
      </c>
      <c r="G9" s="153">
        <f t="shared" si="18"/>
        <v>2.7069999999999999</v>
      </c>
      <c r="H9" s="154">
        <f t="shared" si="19"/>
        <v>3.5</v>
      </c>
      <c r="I9" s="155">
        <f t="shared" si="24"/>
        <v>5589.277</v>
      </c>
      <c r="J9" s="156">
        <f t="shared" si="25"/>
        <v>6.1730853953566736E-3</v>
      </c>
      <c r="K9" s="156">
        <f t="shared" si="26"/>
        <v>0.32578092567727973</v>
      </c>
      <c r="L9" s="156">
        <f t="shared" si="27"/>
        <v>9.1067234635177324E-2</v>
      </c>
      <c r="M9" s="157">
        <f t="shared" si="28"/>
        <v>9.8070000000000004</v>
      </c>
      <c r="N9" s="158">
        <f t="shared" si="29"/>
        <v>0.23300000000000001</v>
      </c>
      <c r="O9" s="158">
        <f t="shared" si="30"/>
        <v>3.0419999999999998</v>
      </c>
      <c r="P9" s="159">
        <f t="shared" si="31"/>
        <v>0</v>
      </c>
      <c r="Q9" s="160">
        <f t="shared" si="32"/>
        <v>75</v>
      </c>
      <c r="R9" s="161">
        <f t="shared" si="33"/>
        <v>25.703821427547549</v>
      </c>
      <c r="S9" s="146">
        <f t="shared" si="34"/>
        <v>13</v>
      </c>
      <c r="T9" s="146">
        <f t="shared" si="35"/>
        <v>170</v>
      </c>
      <c r="U9" t="s">
        <v>115</v>
      </c>
      <c r="V9" s="5" t="s">
        <v>116</v>
      </c>
      <c r="W9" t="s">
        <v>115</v>
      </c>
      <c r="X9" s="5" t="s">
        <v>116</v>
      </c>
      <c r="Y9" t="s">
        <v>200</v>
      </c>
      <c r="Z9" t="s">
        <v>189</v>
      </c>
      <c r="AA9" t="s">
        <v>48</v>
      </c>
      <c r="AB9">
        <v>528</v>
      </c>
      <c r="AC9" s="1">
        <v>5589.277</v>
      </c>
      <c r="AD9" s="1">
        <v>2064.7330000000002</v>
      </c>
      <c r="AE9" s="28">
        <v>2.7069999999999999</v>
      </c>
      <c r="AF9">
        <v>3.5</v>
      </c>
      <c r="AG9">
        <v>9.8070000000000004</v>
      </c>
      <c r="AH9">
        <v>325.50043799999997</v>
      </c>
      <c r="AI9">
        <v>2.0093420000000002</v>
      </c>
      <c r="AJ9">
        <v>106.04183399999999</v>
      </c>
      <c r="AK9">
        <v>509</v>
      </c>
      <c r="AL9">
        <v>13</v>
      </c>
      <c r="AM9">
        <v>170</v>
      </c>
      <c r="AN9">
        <v>75</v>
      </c>
      <c r="AO9">
        <v>17.171334000000002</v>
      </c>
      <c r="AP9">
        <v>737.2</v>
      </c>
      <c r="AQ9">
        <v>0</v>
      </c>
      <c r="AR9">
        <v>0</v>
      </c>
      <c r="AS9">
        <v>0</v>
      </c>
      <c r="AT9">
        <v>0.23300000000000001</v>
      </c>
      <c r="AU9">
        <v>3.0419999999999998</v>
      </c>
      <c r="AV9">
        <v>48669</v>
      </c>
      <c r="AW9">
        <v>0</v>
      </c>
      <c r="AX9" s="29">
        <v>0.59</v>
      </c>
      <c r="AY9">
        <v>0.77342857142857135</v>
      </c>
      <c r="AZ9" t="s">
        <v>68</v>
      </c>
      <c r="BA9" t="s">
        <v>195</v>
      </c>
      <c r="BB9">
        <v>2</v>
      </c>
      <c r="BC9" t="s">
        <v>205</v>
      </c>
      <c r="BD9">
        <v>11</v>
      </c>
      <c r="BE9">
        <v>68769.714000000007</v>
      </c>
      <c r="BF9">
        <v>8.1275268935973755E-2</v>
      </c>
      <c r="BG9">
        <v>6.2860615145623119E-2</v>
      </c>
      <c r="BH9">
        <v>216470.46199999994</v>
      </c>
      <c r="BI9">
        <v>2.5820044676580407E-2</v>
      </c>
      <c r="BJ9">
        <v>1.9969960268429472E-2</v>
      </c>
      <c r="BK9">
        <v>1</v>
      </c>
      <c r="BL9" t="s">
        <v>68</v>
      </c>
      <c r="BM9">
        <v>0</v>
      </c>
      <c r="BN9" t="s">
        <v>403</v>
      </c>
    </row>
    <row r="10" spans="1:66" x14ac:dyDescent="0.25">
      <c r="A10" s="141" t="str">
        <f t="shared" si="20"/>
        <v>인천교통공사</v>
      </c>
      <c r="B10" s="141" t="str">
        <f t="shared" si="21"/>
        <v>63</v>
      </c>
      <c r="C10" s="142" t="str">
        <f t="shared" si="22"/>
        <v>70바4910</v>
      </c>
      <c r="D10" s="116" t="str">
        <f t="shared" si="23"/>
        <v>중형</v>
      </c>
      <c r="E10" s="112" t="str">
        <f t="shared" si="16"/>
        <v>F</v>
      </c>
      <c r="F10" s="162">
        <f t="shared" si="17"/>
        <v>0.71971428571428575</v>
      </c>
      <c r="G10" s="163">
        <f t="shared" si="18"/>
        <v>2.5190000000000001</v>
      </c>
      <c r="H10" s="164">
        <f t="shared" si="19"/>
        <v>3.5</v>
      </c>
      <c r="I10" s="165">
        <f t="shared" si="24"/>
        <v>5791.6090000000004</v>
      </c>
      <c r="J10" s="166">
        <f t="shared" si="25"/>
        <v>1.0450810390828217E-2</v>
      </c>
      <c r="K10" s="166">
        <f t="shared" si="26"/>
        <v>0.35262621092304497</v>
      </c>
      <c r="L10" s="166">
        <f t="shared" si="27"/>
        <v>0.21721079582547784</v>
      </c>
      <c r="M10" s="167">
        <f t="shared" si="28"/>
        <v>9.8420000000000005</v>
      </c>
      <c r="N10" s="168">
        <f t="shared" si="29"/>
        <v>0.155</v>
      </c>
      <c r="O10" s="168">
        <f t="shared" si="30"/>
        <v>8.1669999999999998</v>
      </c>
      <c r="P10" s="169">
        <f t="shared" si="31"/>
        <v>0</v>
      </c>
      <c r="Q10" s="170">
        <f t="shared" si="32"/>
        <v>76</v>
      </c>
      <c r="R10" s="171">
        <f t="shared" si="33"/>
        <v>26.676074363914154</v>
      </c>
      <c r="S10" s="143">
        <f t="shared" si="34"/>
        <v>9</v>
      </c>
      <c r="T10" s="143">
        <f t="shared" si="35"/>
        <v>473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201</v>
      </c>
      <c r="Z10" s="4" t="s">
        <v>189</v>
      </c>
      <c r="AA10" s="4" t="s">
        <v>48</v>
      </c>
      <c r="AB10" s="4">
        <v>528</v>
      </c>
      <c r="AC10" s="4">
        <v>5791.6090000000004</v>
      </c>
      <c r="AD10" s="4">
        <v>2299.6219999999998</v>
      </c>
      <c r="AE10" s="4">
        <v>2.5190000000000001</v>
      </c>
      <c r="AF10" s="4">
        <v>3.5</v>
      </c>
      <c r="AG10" s="4">
        <v>9.8420000000000005</v>
      </c>
      <c r="AH10" s="4">
        <v>340.87126899999998</v>
      </c>
      <c r="AI10" s="4">
        <v>3.5623809999999998</v>
      </c>
      <c r="AJ10" s="4">
        <v>120.20014399999999</v>
      </c>
      <c r="AK10" s="4">
        <v>1258</v>
      </c>
      <c r="AL10" s="4">
        <v>9</v>
      </c>
      <c r="AM10" s="4">
        <v>473</v>
      </c>
      <c r="AN10" s="4">
        <v>76</v>
      </c>
      <c r="AO10" s="4">
        <v>16.990604000000001</v>
      </c>
      <c r="AP10" s="4">
        <v>331.9</v>
      </c>
      <c r="AQ10" s="4">
        <v>0</v>
      </c>
      <c r="AR10" s="4">
        <v>1</v>
      </c>
      <c r="AS10" s="4">
        <v>121</v>
      </c>
      <c r="AT10" s="4">
        <v>0.155</v>
      </c>
      <c r="AU10" s="4">
        <v>8.1669999999999998</v>
      </c>
      <c r="AV10" s="4">
        <v>48233</v>
      </c>
      <c r="AW10" s="4">
        <v>0</v>
      </c>
      <c r="AX10" s="30">
        <v>0.53</v>
      </c>
      <c r="AY10">
        <v>0.71971428571428575</v>
      </c>
      <c r="AZ10" t="s">
        <v>68</v>
      </c>
      <c r="BA10" t="s">
        <v>195</v>
      </c>
      <c r="BB10">
        <v>7</v>
      </c>
      <c r="BC10" t="s">
        <v>388</v>
      </c>
      <c r="BD10">
        <v>13</v>
      </c>
      <c r="BE10">
        <v>68769.714000000007</v>
      </c>
      <c r="BF10">
        <v>8.4217436181281774E-2</v>
      </c>
      <c r="BG10">
        <v>6.061249192589966E-2</v>
      </c>
      <c r="BH10">
        <v>216470.46199999994</v>
      </c>
      <c r="BI10">
        <v>2.6754731091210043E-2</v>
      </c>
      <c r="BJ10">
        <v>1.9255762176788028E-2</v>
      </c>
      <c r="BK10">
        <v>1</v>
      </c>
      <c r="BL10" t="s">
        <v>68</v>
      </c>
      <c r="BM10">
        <v>0</v>
      </c>
      <c r="BN10" t="s">
        <v>403</v>
      </c>
    </row>
    <row r="11" spans="1:66" x14ac:dyDescent="0.25">
      <c r="A11" s="144" t="str">
        <f t="shared" si="20"/>
        <v>인천교통공사</v>
      </c>
      <c r="B11" s="144" t="str">
        <f t="shared" si="21"/>
        <v>63</v>
      </c>
      <c r="C11" s="145" t="str">
        <f t="shared" si="22"/>
        <v>70바4911</v>
      </c>
      <c r="D11" s="133" t="str">
        <f t="shared" si="23"/>
        <v>중형</v>
      </c>
      <c r="E11" s="129" t="str">
        <f t="shared" si="16"/>
        <v>F</v>
      </c>
      <c r="F11" s="152">
        <f t="shared" si="17"/>
        <v>0.7291428571428572</v>
      </c>
      <c r="G11" s="153">
        <f t="shared" si="18"/>
        <v>2.552</v>
      </c>
      <c r="H11" s="154">
        <f t="shared" si="19"/>
        <v>3.5</v>
      </c>
      <c r="I11" s="155">
        <f t="shared" si="24"/>
        <v>4293.4570000000003</v>
      </c>
      <c r="J11" s="156">
        <f t="shared" si="25"/>
        <v>9.7762130055140239E-3</v>
      </c>
      <c r="K11" s="156">
        <f t="shared" si="26"/>
        <v>0.3275762295453109</v>
      </c>
      <c r="L11" s="156">
        <f t="shared" si="27"/>
        <v>9.0370067756588679E-2</v>
      </c>
      <c r="M11" s="157">
        <f t="shared" si="28"/>
        <v>11.452</v>
      </c>
      <c r="N11" s="158">
        <f t="shared" si="29"/>
        <v>0.14000000000000001</v>
      </c>
      <c r="O11" s="158">
        <f t="shared" si="30"/>
        <v>8.3149999999999995</v>
      </c>
      <c r="P11" s="159">
        <f t="shared" si="31"/>
        <v>0</v>
      </c>
      <c r="Q11" s="160">
        <f t="shared" si="32"/>
        <v>73</v>
      </c>
      <c r="R11" s="161">
        <f t="shared" si="33"/>
        <v>25.732465160149744</v>
      </c>
      <c r="S11" s="146">
        <f t="shared" si="34"/>
        <v>6</v>
      </c>
      <c r="T11" s="146">
        <f t="shared" si="35"/>
        <v>357</v>
      </c>
      <c r="U11" t="s">
        <v>115</v>
      </c>
      <c r="V11" s="5" t="s">
        <v>116</v>
      </c>
      <c r="W11" t="s">
        <v>115</v>
      </c>
      <c r="X11" s="5" t="s">
        <v>116</v>
      </c>
      <c r="Y11" t="s">
        <v>202</v>
      </c>
      <c r="Z11" t="s">
        <v>189</v>
      </c>
      <c r="AA11" t="s">
        <v>48</v>
      </c>
      <c r="AB11">
        <v>528</v>
      </c>
      <c r="AC11" s="1">
        <v>4293.4570000000003</v>
      </c>
      <c r="AD11" s="1">
        <v>1682.431</v>
      </c>
      <c r="AE11" s="28">
        <v>2.552</v>
      </c>
      <c r="AF11">
        <v>3.5</v>
      </c>
      <c r="AG11">
        <v>11.452</v>
      </c>
      <c r="AH11">
        <v>251.79269300000001</v>
      </c>
      <c r="AI11">
        <v>2.461579</v>
      </c>
      <c r="AJ11">
        <v>82.481301000000002</v>
      </c>
      <c r="AK11">
        <v>388</v>
      </c>
      <c r="AL11">
        <v>6</v>
      </c>
      <c r="AM11">
        <v>357</v>
      </c>
      <c r="AN11">
        <v>73</v>
      </c>
      <c r="AO11">
        <v>17.051555</v>
      </c>
      <c r="AP11">
        <v>500.7</v>
      </c>
      <c r="AQ11">
        <v>0</v>
      </c>
      <c r="AR11">
        <v>4</v>
      </c>
      <c r="AS11">
        <v>881</v>
      </c>
      <c r="AT11">
        <v>0.14000000000000001</v>
      </c>
      <c r="AU11">
        <v>8.3149999999999995</v>
      </c>
      <c r="AV11">
        <v>37826</v>
      </c>
      <c r="AW11">
        <v>0</v>
      </c>
      <c r="AX11" s="29">
        <v>0.61</v>
      </c>
      <c r="AY11">
        <v>0.7291428571428572</v>
      </c>
      <c r="AZ11" t="s">
        <v>68</v>
      </c>
      <c r="BA11" t="s">
        <v>195</v>
      </c>
      <c r="BB11">
        <v>6</v>
      </c>
      <c r="BC11" t="s">
        <v>385</v>
      </c>
      <c r="BD11">
        <v>13</v>
      </c>
      <c r="BE11">
        <v>68769.714000000007</v>
      </c>
      <c r="BF11">
        <v>6.2432381207809008E-2</v>
      </c>
      <c r="BG11">
        <v>4.5522124812093889E-2</v>
      </c>
      <c r="BH11">
        <v>216470.46199999994</v>
      </c>
      <c r="BI11">
        <v>1.9833916185756566E-2</v>
      </c>
      <c r="BJ11">
        <v>1.4461758316014503E-2</v>
      </c>
      <c r="BK11">
        <v>1</v>
      </c>
      <c r="BL11" t="s">
        <v>68</v>
      </c>
      <c r="BM11">
        <v>0</v>
      </c>
      <c r="BN11" t="s">
        <v>403</v>
      </c>
    </row>
    <row r="12" spans="1:66" s="2" customFormat="1" x14ac:dyDescent="0.25">
      <c r="A12" s="141" t="str">
        <f t="shared" si="20"/>
        <v>인천교통공사</v>
      </c>
      <c r="B12" s="141" t="str">
        <f t="shared" si="21"/>
        <v>63</v>
      </c>
      <c r="C12" s="142" t="str">
        <f t="shared" si="22"/>
        <v>70바4912</v>
      </c>
      <c r="D12" s="116" t="str">
        <f t="shared" si="23"/>
        <v>중형</v>
      </c>
      <c r="E12" s="112" t="str">
        <f t="shared" si="16"/>
        <v>F</v>
      </c>
      <c r="F12" s="162">
        <f t="shared" si="17"/>
        <v>0.79514285714285715</v>
      </c>
      <c r="G12" s="163">
        <f t="shared" si="18"/>
        <v>2.7829999999999999</v>
      </c>
      <c r="H12" s="164">
        <f t="shared" si="19"/>
        <v>3.5</v>
      </c>
      <c r="I12" s="165">
        <f t="shared" si="24"/>
        <v>5464.652</v>
      </c>
      <c r="J12" s="166">
        <f t="shared" si="25"/>
        <v>6.0309980057074546E-3</v>
      </c>
      <c r="K12" s="166">
        <f t="shared" si="26"/>
        <v>0.32685768327426684</v>
      </c>
      <c r="L12" s="166">
        <f t="shared" si="27"/>
        <v>9.2595100291839261E-2</v>
      </c>
      <c r="M12" s="167">
        <f t="shared" si="28"/>
        <v>8.9499999999999993</v>
      </c>
      <c r="N12" s="168">
        <f t="shared" si="29"/>
        <v>0.11</v>
      </c>
      <c r="O12" s="168">
        <f t="shared" si="30"/>
        <v>2.1779999999999999</v>
      </c>
      <c r="P12" s="169">
        <f t="shared" si="31"/>
        <v>0</v>
      </c>
      <c r="Q12" s="170">
        <f t="shared" si="32"/>
        <v>73</v>
      </c>
      <c r="R12" s="171">
        <f t="shared" si="33"/>
        <v>25.506580580092518</v>
      </c>
      <c r="S12" s="143">
        <f t="shared" si="34"/>
        <v>6</v>
      </c>
      <c r="T12" s="143">
        <f t="shared" si="35"/>
        <v>119</v>
      </c>
      <c r="U12" t="s">
        <v>115</v>
      </c>
      <c r="V12" s="5" t="s">
        <v>116</v>
      </c>
      <c r="W12" t="s">
        <v>115</v>
      </c>
      <c r="X12" s="5" t="s">
        <v>116</v>
      </c>
      <c r="Y12" t="s">
        <v>203</v>
      </c>
      <c r="Z12" t="s">
        <v>189</v>
      </c>
      <c r="AA12" t="s">
        <v>48</v>
      </c>
      <c r="AB12">
        <v>528</v>
      </c>
      <c r="AC12" s="1">
        <v>5464.652</v>
      </c>
      <c r="AD12" s="1">
        <v>1963.9269999999999</v>
      </c>
      <c r="AE12" s="28">
        <v>2.7829999999999999</v>
      </c>
      <c r="AF12">
        <v>3.5</v>
      </c>
      <c r="AG12">
        <v>8.9499999999999993</v>
      </c>
      <c r="AH12">
        <v>321.15298300000001</v>
      </c>
      <c r="AI12">
        <v>1.9368730000000001</v>
      </c>
      <c r="AJ12">
        <v>104.97132000000001</v>
      </c>
      <c r="AK12">
        <v>506</v>
      </c>
      <c r="AL12">
        <v>6</v>
      </c>
      <c r="AM12">
        <v>119</v>
      </c>
      <c r="AN12">
        <v>73</v>
      </c>
      <c r="AO12">
        <v>17.015727999999999</v>
      </c>
      <c r="AP12">
        <v>776.2</v>
      </c>
      <c r="AQ12">
        <v>0</v>
      </c>
      <c r="AR12">
        <v>2</v>
      </c>
      <c r="AS12">
        <v>483</v>
      </c>
      <c r="AT12">
        <v>0.11</v>
      </c>
      <c r="AU12">
        <v>2.1779999999999999</v>
      </c>
      <c r="AV12">
        <v>43958</v>
      </c>
      <c r="AW12">
        <v>0</v>
      </c>
      <c r="AX12" s="29">
        <v>0.57999999999999996</v>
      </c>
      <c r="AY12" s="2">
        <v>0.79514285714285715</v>
      </c>
      <c r="AZ12" s="2" t="s">
        <v>68</v>
      </c>
      <c r="BA12" s="2" t="s">
        <v>195</v>
      </c>
      <c r="BB12" s="2">
        <v>1</v>
      </c>
      <c r="BC12" s="2" t="s">
        <v>197</v>
      </c>
      <c r="BD12" s="2">
        <v>13</v>
      </c>
      <c r="BE12" s="2">
        <v>68769.714000000007</v>
      </c>
      <c r="BF12" s="2">
        <v>7.9463061312135153E-2</v>
      </c>
      <c r="BG12" s="2">
        <v>6.3184485609049185E-2</v>
      </c>
      <c r="BH12" s="2">
        <v>216470.46199999994</v>
      </c>
      <c r="BI12" s="2">
        <v>2.5244331025634351E-2</v>
      </c>
      <c r="BJ12" s="2">
        <v>2.0072849498382971E-2</v>
      </c>
      <c r="BK12" s="2">
        <v>1</v>
      </c>
      <c r="BL12" s="2" t="s">
        <v>66</v>
      </c>
      <c r="BM12" s="2">
        <v>-1</v>
      </c>
      <c r="BN12" s="2" t="s">
        <v>401</v>
      </c>
    </row>
    <row r="13" spans="1:66" x14ac:dyDescent="0.25">
      <c r="A13" s="144" t="str">
        <f t="shared" si="20"/>
        <v>인천교통공사</v>
      </c>
      <c r="B13" s="144" t="str">
        <f t="shared" si="21"/>
        <v>63</v>
      </c>
      <c r="C13" s="145" t="str">
        <f t="shared" si="22"/>
        <v>70바4913</v>
      </c>
      <c r="D13" s="133" t="str">
        <f t="shared" si="23"/>
        <v>중형</v>
      </c>
      <c r="E13" s="129" t="str">
        <f t="shared" si="16"/>
        <v>F</v>
      </c>
      <c r="F13" s="152">
        <f t="shared" si="17"/>
        <v>0.71400000000000008</v>
      </c>
      <c r="G13" s="153">
        <f t="shared" si="18"/>
        <v>2.4990000000000001</v>
      </c>
      <c r="H13" s="154">
        <f t="shared" si="19"/>
        <v>3.5</v>
      </c>
      <c r="I13" s="155">
        <f t="shared" si="24"/>
        <v>5784.1059999999998</v>
      </c>
      <c r="J13" s="156">
        <f t="shared" si="25"/>
        <v>1.1683289992153678E-2</v>
      </c>
      <c r="K13" s="156">
        <f t="shared" si="26"/>
        <v>0.34728551862631463</v>
      </c>
      <c r="L13" s="156">
        <f t="shared" si="27"/>
        <v>0.18758300764197613</v>
      </c>
      <c r="M13" s="157">
        <f t="shared" si="28"/>
        <v>11.083</v>
      </c>
      <c r="N13" s="158">
        <f t="shared" si="29"/>
        <v>8.5999999999999993E-2</v>
      </c>
      <c r="O13" s="158">
        <f t="shared" si="30"/>
        <v>7.4509999999999996</v>
      </c>
      <c r="P13" s="159">
        <f t="shared" si="31"/>
        <v>0</v>
      </c>
      <c r="Q13" s="160">
        <f t="shared" si="32"/>
        <v>82</v>
      </c>
      <c r="R13" s="161">
        <f t="shared" si="33"/>
        <v>25.971426476459094</v>
      </c>
      <c r="S13" s="146">
        <f t="shared" si="34"/>
        <v>5</v>
      </c>
      <c r="T13" s="146">
        <f t="shared" si="35"/>
        <v>431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204</v>
      </c>
      <c r="Z13" s="4" t="s">
        <v>189</v>
      </c>
      <c r="AA13" s="4" t="s">
        <v>48</v>
      </c>
      <c r="AB13" s="4">
        <v>528</v>
      </c>
      <c r="AC13" s="4">
        <v>5784.1059999999998</v>
      </c>
      <c r="AD13" s="4">
        <v>2314.3150000000001</v>
      </c>
      <c r="AE13" s="4">
        <v>2.4990000000000001</v>
      </c>
      <c r="AF13" s="4">
        <v>3.5</v>
      </c>
      <c r="AG13" s="4">
        <v>11.083</v>
      </c>
      <c r="AH13" s="4">
        <v>347.42516899999998</v>
      </c>
      <c r="AI13" s="4">
        <v>4.059069</v>
      </c>
      <c r="AJ13" s="4">
        <v>120.65573000000001</v>
      </c>
      <c r="AK13" s="4">
        <v>1085</v>
      </c>
      <c r="AL13" s="4">
        <v>5</v>
      </c>
      <c r="AM13" s="4">
        <v>431</v>
      </c>
      <c r="AN13" s="4">
        <v>82</v>
      </c>
      <c r="AO13" s="4">
        <v>16.648493999999999</v>
      </c>
      <c r="AP13" s="4">
        <v>541.4</v>
      </c>
      <c r="AQ13" s="4">
        <v>0</v>
      </c>
      <c r="AR13" s="4">
        <v>7</v>
      </c>
      <c r="AS13" s="4">
        <v>673</v>
      </c>
      <c r="AT13" s="4">
        <v>8.5999999999999993E-2</v>
      </c>
      <c r="AU13" s="4">
        <v>7.4509999999999996</v>
      </c>
      <c r="AV13" s="4">
        <v>49869</v>
      </c>
      <c r="AW13" s="4">
        <v>0</v>
      </c>
      <c r="AX13" s="30">
        <v>0.57999999999999996</v>
      </c>
      <c r="AY13">
        <v>0.71400000000000008</v>
      </c>
      <c r="AZ13" t="s">
        <v>68</v>
      </c>
      <c r="BA13" t="s">
        <v>195</v>
      </c>
      <c r="BB13">
        <v>8</v>
      </c>
      <c r="BC13" t="s">
        <v>387</v>
      </c>
      <c r="BD13">
        <v>18</v>
      </c>
      <c r="BE13">
        <v>68769.714000000007</v>
      </c>
      <c r="BF13">
        <v>8.4108332921087894E-2</v>
      </c>
      <c r="BG13">
        <v>6.0053349705656761E-2</v>
      </c>
      <c r="BH13">
        <v>216470.46199999994</v>
      </c>
      <c r="BI13">
        <v>2.6720070473171539E-2</v>
      </c>
      <c r="BJ13">
        <v>1.9078130317844482E-2</v>
      </c>
      <c r="BK13">
        <v>1</v>
      </c>
      <c r="BL13" t="s">
        <v>68</v>
      </c>
      <c r="BM13">
        <v>0</v>
      </c>
      <c r="BN13" t="s">
        <v>403</v>
      </c>
    </row>
    <row r="14" spans="1:66" x14ac:dyDescent="0.25">
      <c r="A14" s="141" t="str">
        <f t="shared" si="20"/>
        <v>인천교통공사</v>
      </c>
      <c r="B14" s="141" t="str">
        <f t="shared" si="21"/>
        <v>63</v>
      </c>
      <c r="C14" s="142" t="str">
        <f t="shared" si="22"/>
        <v>70바4914</v>
      </c>
      <c r="D14" s="116" t="str">
        <f t="shared" si="23"/>
        <v>중형</v>
      </c>
      <c r="E14" s="112" t="str">
        <f t="shared" si="16"/>
        <v>D</v>
      </c>
      <c r="F14" s="162">
        <f t="shared" si="17"/>
        <v>0.80714285714285716</v>
      </c>
      <c r="G14" s="163">
        <f t="shared" si="18"/>
        <v>2.8250000000000002</v>
      </c>
      <c r="H14" s="164">
        <f t="shared" si="19"/>
        <v>3.5</v>
      </c>
      <c r="I14" s="165">
        <f t="shared" si="24"/>
        <v>4984.5450000000001</v>
      </c>
      <c r="J14" s="166">
        <f t="shared" si="25"/>
        <v>8.0055095444698382E-3</v>
      </c>
      <c r="K14" s="166">
        <f t="shared" si="26"/>
        <v>0.31005046554659077</v>
      </c>
      <c r="L14" s="166">
        <f t="shared" si="27"/>
        <v>0.1089367234120667</v>
      </c>
      <c r="M14" s="167">
        <f t="shared" si="28"/>
        <v>9.33</v>
      </c>
      <c r="N14" s="168">
        <f t="shared" si="29"/>
        <v>0.1</v>
      </c>
      <c r="O14" s="168">
        <f t="shared" si="30"/>
        <v>3.9319999999999999</v>
      </c>
      <c r="P14" s="169">
        <f t="shared" si="31"/>
        <v>0</v>
      </c>
      <c r="Q14" s="170">
        <f t="shared" si="32"/>
        <v>73</v>
      </c>
      <c r="R14" s="171">
        <f t="shared" si="33"/>
        <v>24.806949601826052</v>
      </c>
      <c r="S14" s="143">
        <f t="shared" si="34"/>
        <v>5</v>
      </c>
      <c r="T14" s="143">
        <f t="shared" si="35"/>
        <v>196</v>
      </c>
      <c r="U14" t="s">
        <v>115</v>
      </c>
      <c r="V14" s="5" t="s">
        <v>116</v>
      </c>
      <c r="W14" t="s">
        <v>115</v>
      </c>
      <c r="X14" s="5" t="s">
        <v>116</v>
      </c>
      <c r="Y14" t="s">
        <v>206</v>
      </c>
      <c r="Z14" t="s">
        <v>189</v>
      </c>
      <c r="AA14" t="s">
        <v>48</v>
      </c>
      <c r="AB14">
        <v>528</v>
      </c>
      <c r="AC14" s="1">
        <v>4984.5450000000001</v>
      </c>
      <c r="AD14" s="1">
        <v>1764.1410000000001</v>
      </c>
      <c r="AE14" s="28">
        <v>2.8250000000000002</v>
      </c>
      <c r="AF14">
        <v>3.5</v>
      </c>
      <c r="AG14">
        <v>9.33</v>
      </c>
      <c r="AH14">
        <v>294.64795299999997</v>
      </c>
      <c r="AI14">
        <v>2.3588070000000001</v>
      </c>
      <c r="AJ14">
        <v>91.355734999999996</v>
      </c>
      <c r="AK14">
        <v>543</v>
      </c>
      <c r="AL14">
        <v>5</v>
      </c>
      <c r="AM14">
        <v>196</v>
      </c>
      <c r="AN14">
        <v>73</v>
      </c>
      <c r="AO14">
        <v>16.916951000000001</v>
      </c>
      <c r="AP14">
        <v>428.5</v>
      </c>
      <c r="AQ14">
        <v>0</v>
      </c>
      <c r="AR14">
        <v>2</v>
      </c>
      <c r="AS14">
        <v>839</v>
      </c>
      <c r="AT14">
        <v>0.1</v>
      </c>
      <c r="AU14">
        <v>3.9319999999999999</v>
      </c>
      <c r="AV14">
        <v>43119</v>
      </c>
      <c r="AW14">
        <v>0</v>
      </c>
      <c r="AX14" s="29">
        <v>0.62</v>
      </c>
      <c r="AY14">
        <v>0.80714285714285716</v>
      </c>
      <c r="AZ14" t="s">
        <v>66</v>
      </c>
      <c r="BA14" t="s">
        <v>195</v>
      </c>
      <c r="BB14">
        <v>2</v>
      </c>
      <c r="BC14" t="s">
        <v>389</v>
      </c>
      <c r="BD14">
        <v>12</v>
      </c>
      <c r="BE14">
        <v>68769.714000000007</v>
      </c>
      <c r="BF14">
        <v>7.2481688668939351E-2</v>
      </c>
      <c r="BG14">
        <v>5.850307728278676E-2</v>
      </c>
      <c r="BH14">
        <v>216470.46199999994</v>
      </c>
      <c r="BI14">
        <v>2.30264441344427E-2</v>
      </c>
      <c r="BJ14">
        <v>1.8585629908514464E-2</v>
      </c>
      <c r="BK14">
        <v>1</v>
      </c>
      <c r="BL14" t="s">
        <v>66</v>
      </c>
      <c r="BM14">
        <v>0</v>
      </c>
      <c r="BN14" t="s">
        <v>403</v>
      </c>
    </row>
    <row r="15" spans="1:66" x14ac:dyDescent="0.25">
      <c r="A15" s="144" t="str">
        <f t="shared" si="20"/>
        <v>인천교통공사</v>
      </c>
      <c r="B15" s="144" t="str">
        <f t="shared" si="21"/>
        <v>63</v>
      </c>
      <c r="C15" s="145" t="str">
        <f t="shared" si="22"/>
        <v>70바4915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0.68942857142857139</v>
      </c>
      <c r="G15" s="153">
        <f t="shared" si="18"/>
        <v>2.4129999999999998</v>
      </c>
      <c r="H15" s="154">
        <f t="shared" si="19"/>
        <v>3.5</v>
      </c>
      <c r="I15" s="155">
        <f t="shared" si="24"/>
        <v>5832.3019999999997</v>
      </c>
      <c r="J15" s="156">
        <f t="shared" si="25"/>
        <v>1.1729567152342949E-2</v>
      </c>
      <c r="K15" s="156">
        <f t="shared" si="26"/>
        <v>0.36574747791135015</v>
      </c>
      <c r="L15" s="156">
        <f t="shared" si="27"/>
        <v>0.16922991984982946</v>
      </c>
      <c r="M15" s="157">
        <f t="shared" si="28"/>
        <v>13.333</v>
      </c>
      <c r="N15" s="158">
        <f t="shared" si="29"/>
        <v>0.12</v>
      </c>
      <c r="O15" s="158">
        <f t="shared" si="30"/>
        <v>19.082999999999998</v>
      </c>
      <c r="P15" s="159">
        <f t="shared" si="31"/>
        <v>0</v>
      </c>
      <c r="Q15" s="160">
        <f t="shared" si="32"/>
        <v>76</v>
      </c>
      <c r="R15" s="161">
        <f t="shared" si="33"/>
        <v>28.200407403225487</v>
      </c>
      <c r="S15" s="146">
        <f t="shared" si="34"/>
        <v>7</v>
      </c>
      <c r="T15" s="146">
        <f t="shared" si="35"/>
        <v>1113</v>
      </c>
      <c r="U15" t="s">
        <v>115</v>
      </c>
      <c r="V15" s="5" t="s">
        <v>116</v>
      </c>
      <c r="W15" t="s">
        <v>115</v>
      </c>
      <c r="X15" s="5" t="s">
        <v>116</v>
      </c>
      <c r="Y15" t="s">
        <v>208</v>
      </c>
      <c r="Z15" t="s">
        <v>189</v>
      </c>
      <c r="AA15" t="s">
        <v>48</v>
      </c>
      <c r="AB15">
        <v>528</v>
      </c>
      <c r="AC15" s="1">
        <v>5832.3019999999997</v>
      </c>
      <c r="AD15" s="1">
        <v>2416.7669999999998</v>
      </c>
      <c r="AE15" s="28">
        <v>2.4129999999999998</v>
      </c>
      <c r="AF15">
        <v>3.5</v>
      </c>
      <c r="AG15">
        <v>13.333</v>
      </c>
      <c r="AH15">
        <v>332.22266000000002</v>
      </c>
      <c r="AI15">
        <v>3.8968280000000002</v>
      </c>
      <c r="AJ15">
        <v>121.50960000000001</v>
      </c>
      <c r="AK15">
        <v>987</v>
      </c>
      <c r="AL15">
        <v>7</v>
      </c>
      <c r="AM15">
        <v>1113</v>
      </c>
      <c r="AN15">
        <v>76</v>
      </c>
      <c r="AO15">
        <v>17.555399999999999</v>
      </c>
      <c r="AP15">
        <v>965.1</v>
      </c>
      <c r="AQ15">
        <v>0</v>
      </c>
      <c r="AR15">
        <v>3</v>
      </c>
      <c r="AS15">
        <v>844</v>
      </c>
      <c r="AT15">
        <v>0.12</v>
      </c>
      <c r="AU15">
        <v>19.082999999999998</v>
      </c>
      <c r="AV15">
        <v>48279</v>
      </c>
      <c r="AW15">
        <v>0</v>
      </c>
      <c r="AX15" s="29">
        <v>0.57999999999999996</v>
      </c>
      <c r="AY15">
        <v>0.68942857142857139</v>
      </c>
      <c r="AZ15" t="s">
        <v>68</v>
      </c>
      <c r="BA15" t="s">
        <v>195</v>
      </c>
      <c r="BB15">
        <v>11</v>
      </c>
      <c r="BC15" t="s">
        <v>434</v>
      </c>
      <c r="BD15">
        <v>11</v>
      </c>
      <c r="BE15">
        <v>68769.714000000007</v>
      </c>
      <c r="BF15">
        <v>8.4809164685489297E-2</v>
      </c>
      <c r="BG15">
        <v>5.8469861253167332E-2</v>
      </c>
      <c r="BH15">
        <v>216470.46199999994</v>
      </c>
      <c r="BI15">
        <v>2.6942715168224666E-2</v>
      </c>
      <c r="BJ15">
        <v>1.8575077628836034E-2</v>
      </c>
      <c r="BK15">
        <v>1</v>
      </c>
      <c r="BL15" t="s">
        <v>68</v>
      </c>
      <c r="BM15">
        <v>0</v>
      </c>
      <c r="BN15" t="s">
        <v>403</v>
      </c>
    </row>
    <row r="16" spans="1:66" x14ac:dyDescent="0.25">
      <c r="A16" s="141" t="str">
        <f t="shared" si="20"/>
        <v>인천교통공사</v>
      </c>
      <c r="B16" s="141" t="str">
        <f t="shared" si="21"/>
        <v>63</v>
      </c>
      <c r="C16" s="142" t="str">
        <f t="shared" si="22"/>
        <v>70바4916</v>
      </c>
      <c r="D16" s="116" t="str">
        <f t="shared" si="23"/>
        <v>중형</v>
      </c>
      <c r="E16" s="112" t="str">
        <f t="shared" si="16"/>
        <v>D</v>
      </c>
      <c r="F16" s="162">
        <f t="shared" si="17"/>
        <v>0.83542857142857141</v>
      </c>
      <c r="G16" s="163">
        <f t="shared" si="18"/>
        <v>2.9239999999999999</v>
      </c>
      <c r="H16" s="164">
        <f t="shared" si="19"/>
        <v>3.5</v>
      </c>
      <c r="I16" s="165">
        <f t="shared" si="24"/>
        <v>5672.68</v>
      </c>
      <c r="J16" s="166">
        <f t="shared" si="25"/>
        <v>7.4685479745778419E-3</v>
      </c>
      <c r="K16" s="166">
        <f t="shared" si="26"/>
        <v>0.31751007046425189</v>
      </c>
      <c r="L16" s="166">
        <f t="shared" si="27"/>
        <v>0.24573922731407377</v>
      </c>
      <c r="M16" s="167">
        <f t="shared" si="28"/>
        <v>8.5909999999999993</v>
      </c>
      <c r="N16" s="168">
        <f t="shared" si="29"/>
        <v>7.0999999999999994E-2</v>
      </c>
      <c r="O16" s="168">
        <f t="shared" si="30"/>
        <v>3.173</v>
      </c>
      <c r="P16" s="169">
        <f t="shared" si="31"/>
        <v>0</v>
      </c>
      <c r="Q16" s="170">
        <f t="shared" si="32"/>
        <v>76</v>
      </c>
      <c r="R16" s="171">
        <f t="shared" si="33"/>
        <v>25.753161529853688</v>
      </c>
      <c r="S16" s="143">
        <f t="shared" si="34"/>
        <v>4</v>
      </c>
      <c r="T16" s="143">
        <f t="shared" si="35"/>
        <v>180</v>
      </c>
      <c r="U16" t="s">
        <v>115</v>
      </c>
      <c r="V16" t="s">
        <v>116</v>
      </c>
      <c r="W16" s="4" t="s">
        <v>115</v>
      </c>
      <c r="X16" s="4" t="s">
        <v>116</v>
      </c>
      <c r="Y16" s="4" t="s">
        <v>209</v>
      </c>
      <c r="Z16" s="4" t="s">
        <v>189</v>
      </c>
      <c r="AA16" s="4" t="s">
        <v>48</v>
      </c>
      <c r="AB16" s="4">
        <v>528</v>
      </c>
      <c r="AC16" s="4">
        <v>5672.68</v>
      </c>
      <c r="AD16" s="4">
        <v>1940.125</v>
      </c>
      <c r="AE16" s="4">
        <v>2.9239999999999999</v>
      </c>
      <c r="AF16" s="4">
        <v>3.5</v>
      </c>
      <c r="AG16" s="4">
        <v>8.5909999999999993</v>
      </c>
      <c r="AH16" s="4">
        <v>326.31737900000002</v>
      </c>
      <c r="AI16" s="4">
        <v>2.4371170000000002</v>
      </c>
      <c r="AJ16" s="4">
        <v>103.609054</v>
      </c>
      <c r="AK16" s="4">
        <v>1394</v>
      </c>
      <c r="AL16" s="4">
        <v>4</v>
      </c>
      <c r="AM16" s="4">
        <v>180</v>
      </c>
      <c r="AN16" s="4">
        <v>76</v>
      </c>
      <c r="AO16" s="4">
        <v>17.383934</v>
      </c>
      <c r="AP16" s="4">
        <v>305.39999999999998</v>
      </c>
      <c r="AQ16" s="4">
        <v>0</v>
      </c>
      <c r="AR16" s="4">
        <v>0</v>
      </c>
      <c r="AS16" s="4">
        <v>0</v>
      </c>
      <c r="AT16" s="4">
        <v>7.0999999999999994E-2</v>
      </c>
      <c r="AU16" s="4">
        <v>3.173</v>
      </c>
      <c r="AV16" s="4">
        <v>49016</v>
      </c>
      <c r="AW16" s="4">
        <v>0</v>
      </c>
      <c r="AX16" s="30">
        <v>0.59</v>
      </c>
      <c r="AY16">
        <v>0.83542857142857141</v>
      </c>
      <c r="AZ16" t="s">
        <v>66</v>
      </c>
      <c r="BA16" t="s">
        <v>195</v>
      </c>
      <c r="BB16">
        <v>1</v>
      </c>
      <c r="BC16" t="s">
        <v>207</v>
      </c>
      <c r="BD16">
        <v>16</v>
      </c>
      <c r="BE16">
        <v>68769.714000000007</v>
      </c>
      <c r="BF16">
        <v>8.2488055715921688E-2</v>
      </c>
      <c r="BG16">
        <v>6.8912878546672857E-2</v>
      </c>
      <c r="BH16">
        <v>216470.46199999994</v>
      </c>
      <c r="BI16">
        <v>2.620533049908676E-2</v>
      </c>
      <c r="BJ16">
        <v>2.1892681822665624E-2</v>
      </c>
      <c r="BK16">
        <v>1</v>
      </c>
      <c r="BL16" t="s">
        <v>67</v>
      </c>
      <c r="BM16">
        <v>-1</v>
      </c>
      <c r="BN16" t="s">
        <v>401</v>
      </c>
    </row>
    <row r="17" spans="1:66" x14ac:dyDescent="0.25">
      <c r="A17" s="144" t="str">
        <f t="shared" si="20"/>
        <v>인천교통공사</v>
      </c>
      <c r="B17" s="144" t="str">
        <f t="shared" si="21"/>
        <v>63</v>
      </c>
      <c r="C17" s="145" t="str">
        <f t="shared" si="22"/>
        <v>70바4917</v>
      </c>
      <c r="D17" s="133" t="str">
        <f t="shared" si="23"/>
        <v>중형</v>
      </c>
      <c r="E17" s="129" t="str">
        <f t="shared" si="16"/>
        <v>F</v>
      </c>
      <c r="F17" s="152">
        <f t="shared" si="17"/>
        <v>0.77285714285714291</v>
      </c>
      <c r="G17" s="153">
        <f t="shared" si="18"/>
        <v>2.7050000000000001</v>
      </c>
      <c r="H17" s="154">
        <f t="shared" si="19"/>
        <v>3.5</v>
      </c>
      <c r="I17" s="155">
        <f t="shared" si="24"/>
        <v>5702.6469999999999</v>
      </c>
      <c r="J17" s="156">
        <f t="shared" si="25"/>
        <v>8.7550141446415194E-3</v>
      </c>
      <c r="K17" s="156">
        <f t="shared" si="26"/>
        <v>0.32717495687765785</v>
      </c>
      <c r="L17" s="156">
        <f t="shared" si="27"/>
        <v>0.21165609584461392</v>
      </c>
      <c r="M17" s="157">
        <f t="shared" si="28"/>
        <v>10.254</v>
      </c>
      <c r="N17" s="158">
        <f t="shared" si="29"/>
        <v>5.2999999999999999E-2</v>
      </c>
      <c r="O17" s="158">
        <f t="shared" si="30"/>
        <v>4.5590000000000002</v>
      </c>
      <c r="P17" s="159">
        <f t="shared" si="31"/>
        <v>0</v>
      </c>
      <c r="Q17" s="160">
        <f t="shared" si="32"/>
        <v>80</v>
      </c>
      <c r="R17" s="161">
        <f t="shared" si="33"/>
        <v>25.928639086171458</v>
      </c>
      <c r="S17" s="146">
        <f t="shared" si="34"/>
        <v>3</v>
      </c>
      <c r="T17" s="146">
        <f t="shared" si="35"/>
        <v>260</v>
      </c>
      <c r="U17" t="s">
        <v>115</v>
      </c>
      <c r="V17" s="5" t="s">
        <v>116</v>
      </c>
      <c r="W17" t="s">
        <v>115</v>
      </c>
      <c r="X17" s="5" t="s">
        <v>116</v>
      </c>
      <c r="Y17" t="s">
        <v>210</v>
      </c>
      <c r="Z17" t="s">
        <v>189</v>
      </c>
      <c r="AA17" t="s">
        <v>48</v>
      </c>
      <c r="AB17">
        <v>528</v>
      </c>
      <c r="AC17" s="1">
        <v>5702.6469999999999</v>
      </c>
      <c r="AD17" s="1">
        <v>2108.2379999999998</v>
      </c>
      <c r="AE17" s="28">
        <v>2.7050000000000001</v>
      </c>
      <c r="AF17">
        <v>3.5</v>
      </c>
      <c r="AG17">
        <v>10.254</v>
      </c>
      <c r="AH17">
        <v>331.19432499999999</v>
      </c>
      <c r="AI17">
        <v>2.8996110000000002</v>
      </c>
      <c r="AJ17">
        <v>108.35848900000001</v>
      </c>
      <c r="AK17">
        <v>1207</v>
      </c>
      <c r="AL17">
        <v>3</v>
      </c>
      <c r="AM17">
        <v>260</v>
      </c>
      <c r="AN17">
        <v>80</v>
      </c>
      <c r="AO17">
        <v>17.218432</v>
      </c>
      <c r="AP17">
        <v>588.6</v>
      </c>
      <c r="AQ17">
        <v>0</v>
      </c>
      <c r="AR17">
        <v>4</v>
      </c>
      <c r="AS17">
        <v>288</v>
      </c>
      <c r="AT17">
        <v>5.2999999999999999E-2</v>
      </c>
      <c r="AU17">
        <v>4.5590000000000002</v>
      </c>
      <c r="AV17">
        <v>49259</v>
      </c>
      <c r="AW17">
        <v>0</v>
      </c>
      <c r="AX17" s="29">
        <v>0.6</v>
      </c>
      <c r="AY17">
        <v>0.77285714285714291</v>
      </c>
      <c r="AZ17" t="s">
        <v>68</v>
      </c>
      <c r="BA17" t="s">
        <v>195</v>
      </c>
      <c r="BB17">
        <v>3</v>
      </c>
      <c r="BC17" t="s">
        <v>198</v>
      </c>
      <c r="BD17">
        <v>17</v>
      </c>
      <c r="BE17">
        <v>68769.714000000007</v>
      </c>
      <c r="BF17">
        <v>8.2923814398879123E-2</v>
      </c>
      <c r="BG17">
        <v>6.408826227113372E-2</v>
      </c>
      <c r="BH17">
        <v>216470.46199999994</v>
      </c>
      <c r="BI17">
        <v>2.6343765090684756E-2</v>
      </c>
      <c r="BJ17">
        <v>2.0359967020086363E-2</v>
      </c>
      <c r="BK17">
        <v>1</v>
      </c>
      <c r="BL17" t="s">
        <v>66</v>
      </c>
      <c r="BM17">
        <v>-1</v>
      </c>
      <c r="BN17" t="s">
        <v>401</v>
      </c>
    </row>
    <row r="18" spans="1:66" x14ac:dyDescent="0.25">
      <c r="A18" s="141" t="str">
        <f t="shared" si="20"/>
        <v>인천교통공사</v>
      </c>
      <c r="B18" s="141" t="str">
        <f t="shared" si="21"/>
        <v>순환41</v>
      </c>
      <c r="C18" s="142" t="str">
        <f t="shared" si="22"/>
        <v>70바4919</v>
      </c>
      <c r="D18" s="116" t="str">
        <f t="shared" si="23"/>
        <v>중형</v>
      </c>
      <c r="E18" s="112" t="str">
        <f t="shared" si="16"/>
        <v>F</v>
      </c>
      <c r="F18" s="162">
        <f t="shared" si="17"/>
        <v>0.75848484848484854</v>
      </c>
      <c r="G18" s="163">
        <f t="shared" si="18"/>
        <v>2.5030000000000001</v>
      </c>
      <c r="H18" s="164">
        <f t="shared" si="19"/>
        <v>3.3</v>
      </c>
      <c r="I18" s="165">
        <f t="shared" si="24"/>
        <v>5361.8450000000003</v>
      </c>
      <c r="J18" s="166">
        <f t="shared" si="25"/>
        <v>1.4296283764707263E-2</v>
      </c>
      <c r="K18" s="166">
        <f t="shared" si="26"/>
        <v>0.34641342704970446</v>
      </c>
      <c r="L18" s="166">
        <f t="shared" si="27"/>
        <v>0.17419377098741198</v>
      </c>
      <c r="M18" s="167">
        <f t="shared" si="28"/>
        <v>9.6690000000000005</v>
      </c>
      <c r="N18" s="168">
        <f t="shared" si="29"/>
        <v>0</v>
      </c>
      <c r="O18" s="168">
        <f t="shared" si="30"/>
        <v>10.276</v>
      </c>
      <c r="P18" s="169">
        <f t="shared" si="31"/>
        <v>0</v>
      </c>
      <c r="Q18" s="170">
        <f t="shared" si="32"/>
        <v>68</v>
      </c>
      <c r="R18" s="171">
        <f t="shared" si="33"/>
        <v>23.983130595919924</v>
      </c>
      <c r="S18" s="143">
        <f t="shared" si="34"/>
        <v>0</v>
      </c>
      <c r="T18" s="143">
        <f t="shared" si="35"/>
        <v>551</v>
      </c>
      <c r="U18" t="s">
        <v>115</v>
      </c>
      <c r="V18" s="5" t="s">
        <v>117</v>
      </c>
      <c r="W18" t="s">
        <v>115</v>
      </c>
      <c r="X18" s="5" t="s">
        <v>117</v>
      </c>
      <c r="Y18" t="s">
        <v>211</v>
      </c>
      <c r="Z18" t="s">
        <v>189</v>
      </c>
      <c r="AA18" t="s">
        <v>48</v>
      </c>
      <c r="AB18">
        <v>528</v>
      </c>
      <c r="AC18" s="1">
        <v>5361.8450000000003</v>
      </c>
      <c r="AD18" s="1">
        <v>2141.7809999999999</v>
      </c>
      <c r="AE18" s="28">
        <v>2.5030000000000001</v>
      </c>
      <c r="AF18">
        <v>3.3</v>
      </c>
      <c r="AG18">
        <v>9.6690000000000005</v>
      </c>
      <c r="AH18">
        <v>349.71179100000001</v>
      </c>
      <c r="AI18">
        <v>4.9995789999999998</v>
      </c>
      <c r="AJ18">
        <v>121.14485999999999</v>
      </c>
      <c r="AK18">
        <v>934</v>
      </c>
      <c r="AL18">
        <v>0</v>
      </c>
      <c r="AM18">
        <v>551</v>
      </c>
      <c r="AN18">
        <v>68</v>
      </c>
      <c r="AO18">
        <v>15.332182</v>
      </c>
      <c r="AP18">
        <v>17.2</v>
      </c>
      <c r="AQ18">
        <v>0</v>
      </c>
      <c r="AR18">
        <v>0</v>
      </c>
      <c r="AS18">
        <v>0</v>
      </c>
      <c r="AT18">
        <v>0</v>
      </c>
      <c r="AU18">
        <v>10.276</v>
      </c>
      <c r="AV18">
        <v>44946</v>
      </c>
      <c r="AW18">
        <v>0</v>
      </c>
      <c r="AX18" s="29">
        <v>0.57999999999999996</v>
      </c>
      <c r="AY18">
        <v>0.75848484848484854</v>
      </c>
      <c r="AZ18" t="s">
        <v>68</v>
      </c>
      <c r="BA18" t="s">
        <v>435</v>
      </c>
      <c r="BB18">
        <v>4</v>
      </c>
      <c r="BC18" t="s">
        <v>436</v>
      </c>
      <c r="BD18">
        <v>9</v>
      </c>
      <c r="BE18">
        <v>47696.229999999996</v>
      </c>
      <c r="BF18">
        <v>0.11241653690448911</v>
      </c>
      <c r="BG18">
        <v>8.52662399611928E-2</v>
      </c>
      <c r="BH18">
        <v>216470.46199999994</v>
      </c>
      <c r="BI18">
        <v>2.4769407107377087E-2</v>
      </c>
      <c r="BJ18">
        <v>1.878721999689844E-2</v>
      </c>
      <c r="BK18">
        <v>1</v>
      </c>
      <c r="BL18" t="s">
        <v>68</v>
      </c>
      <c r="BM18">
        <v>0</v>
      </c>
      <c r="BN18" t="s">
        <v>403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70바4920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0.65757575757575759</v>
      </c>
      <c r="G19" s="153">
        <f t="shared" si="18"/>
        <v>2.17</v>
      </c>
      <c r="H19" s="154">
        <f t="shared" si="19"/>
        <v>3.3</v>
      </c>
      <c r="I19" s="155">
        <f t="shared" si="24"/>
        <v>5572.5079999999998</v>
      </c>
      <c r="J19" s="156">
        <f t="shared" si="25"/>
        <v>1.0253672132917899E-2</v>
      </c>
      <c r="K19" s="156">
        <f t="shared" si="26"/>
        <v>0.34466774729967248</v>
      </c>
      <c r="L19" s="156">
        <f t="shared" si="27"/>
        <v>0.13028245091797086</v>
      </c>
      <c r="M19" s="157">
        <f t="shared" si="28"/>
        <v>11.346</v>
      </c>
      <c r="N19" s="158">
        <f t="shared" si="29"/>
        <v>1.7999999999999999E-2</v>
      </c>
      <c r="O19" s="158">
        <f t="shared" si="30"/>
        <v>25.07</v>
      </c>
      <c r="P19" s="159">
        <f t="shared" si="31"/>
        <v>0</v>
      </c>
      <c r="Q19" s="160">
        <f t="shared" si="32"/>
        <v>77</v>
      </c>
      <c r="R19" s="161">
        <f t="shared" si="33"/>
        <v>23.700179906329456</v>
      </c>
      <c r="S19" s="146">
        <f t="shared" si="34"/>
        <v>1</v>
      </c>
      <c r="T19" s="146">
        <f t="shared" si="35"/>
        <v>1397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212</v>
      </c>
      <c r="Z19" s="4" t="s">
        <v>189</v>
      </c>
      <c r="AA19" s="4" t="s">
        <v>48</v>
      </c>
      <c r="AB19" s="4">
        <v>528</v>
      </c>
      <c r="AC19" s="4">
        <v>5572.5079999999998</v>
      </c>
      <c r="AD19" s="4">
        <v>2567.5740000000001</v>
      </c>
      <c r="AE19" s="4">
        <v>2.17</v>
      </c>
      <c r="AF19" s="4">
        <v>3.3</v>
      </c>
      <c r="AG19" s="4">
        <v>11.346</v>
      </c>
      <c r="AH19" s="4">
        <v>364.49068699999998</v>
      </c>
      <c r="AI19" s="4">
        <v>3.737368</v>
      </c>
      <c r="AJ19" s="4">
        <v>125.628184</v>
      </c>
      <c r="AK19" s="4">
        <v>726</v>
      </c>
      <c r="AL19" s="4">
        <v>1</v>
      </c>
      <c r="AM19" s="4">
        <v>1397</v>
      </c>
      <c r="AN19" s="4">
        <v>77</v>
      </c>
      <c r="AO19" s="4">
        <v>15.288478</v>
      </c>
      <c r="AP19" s="4">
        <v>63.4</v>
      </c>
      <c r="AQ19" s="4">
        <v>0</v>
      </c>
      <c r="AR19" s="4">
        <v>1</v>
      </c>
      <c r="AS19" s="4">
        <v>44</v>
      </c>
      <c r="AT19" s="4">
        <v>1.7999999999999999E-2</v>
      </c>
      <c r="AU19" s="4">
        <v>25.07</v>
      </c>
      <c r="AV19" s="4">
        <v>50632</v>
      </c>
      <c r="AW19" s="4">
        <v>0</v>
      </c>
      <c r="AX19" s="30">
        <v>0.56000000000000005</v>
      </c>
      <c r="AY19">
        <v>0.65757575757575759</v>
      </c>
      <c r="AZ19" t="s">
        <v>68</v>
      </c>
      <c r="BA19" t="s">
        <v>435</v>
      </c>
      <c r="BB19">
        <v>8</v>
      </c>
      <c r="BC19" t="s">
        <v>437</v>
      </c>
      <c r="BD19">
        <v>9</v>
      </c>
      <c r="BE19">
        <v>47696.229999999996</v>
      </c>
      <c r="BF19">
        <v>0.11683330108060952</v>
      </c>
      <c r="BG19">
        <v>7.6826746468158388E-2</v>
      </c>
      <c r="BH19">
        <v>216470.46199999994</v>
      </c>
      <c r="BI19">
        <v>2.5742579142275776E-2</v>
      </c>
      <c r="BJ19">
        <v>1.692769598143589E-2</v>
      </c>
      <c r="BK19">
        <v>1</v>
      </c>
      <c r="BL19" t="s">
        <v>68</v>
      </c>
      <c r="BM19">
        <v>0</v>
      </c>
      <c r="BN19" t="s">
        <v>403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70바4921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0.76515151515151514</v>
      </c>
      <c r="G20" s="163">
        <f t="shared" si="18"/>
        <v>2.5249999999999999</v>
      </c>
      <c r="H20" s="164">
        <f t="shared" si="19"/>
        <v>3.3</v>
      </c>
      <c r="I20" s="165">
        <f t="shared" si="24"/>
        <v>5681.241</v>
      </c>
      <c r="J20" s="166">
        <f t="shared" si="25"/>
        <v>1.1792156979599152E-2</v>
      </c>
      <c r="K20" s="166">
        <f t="shared" si="26"/>
        <v>0.30992633247685669</v>
      </c>
      <c r="L20" s="166">
        <f t="shared" si="27"/>
        <v>0.11581976543505196</v>
      </c>
      <c r="M20" s="167">
        <f t="shared" si="28"/>
        <v>8.3049999999999997</v>
      </c>
      <c r="N20" s="168">
        <f t="shared" si="29"/>
        <v>1.7999999999999999E-2</v>
      </c>
      <c r="O20" s="168">
        <f t="shared" si="30"/>
        <v>11.265000000000001</v>
      </c>
      <c r="P20" s="169">
        <f t="shared" si="31"/>
        <v>0</v>
      </c>
      <c r="Q20" s="170">
        <f t="shared" si="32"/>
        <v>70</v>
      </c>
      <c r="R20" s="171">
        <f t="shared" si="33"/>
        <v>22.998918096793108</v>
      </c>
      <c r="S20" s="143">
        <f t="shared" si="34"/>
        <v>1</v>
      </c>
      <c r="T20" s="143">
        <f t="shared" si="35"/>
        <v>640</v>
      </c>
      <c r="U20" t="s">
        <v>115</v>
      </c>
      <c r="V20" s="5" t="s">
        <v>117</v>
      </c>
      <c r="W20" t="s">
        <v>115</v>
      </c>
      <c r="X20" s="5" t="s">
        <v>117</v>
      </c>
      <c r="Y20" t="s">
        <v>213</v>
      </c>
      <c r="Z20" t="s">
        <v>189</v>
      </c>
      <c r="AA20" t="s">
        <v>48</v>
      </c>
      <c r="AB20">
        <v>528</v>
      </c>
      <c r="AC20" s="1">
        <v>5681.241</v>
      </c>
      <c r="AD20" s="1">
        <v>2250.152</v>
      </c>
      <c r="AE20" s="28">
        <v>2.5249999999999999</v>
      </c>
      <c r="AF20">
        <v>3.3</v>
      </c>
      <c r="AG20">
        <v>8.3049999999999997</v>
      </c>
      <c r="AH20">
        <v>364.18816399999997</v>
      </c>
      <c r="AI20">
        <v>4.2945640000000003</v>
      </c>
      <c r="AJ20">
        <v>112.87150200000001</v>
      </c>
      <c r="AK20">
        <v>658</v>
      </c>
      <c r="AL20">
        <v>1</v>
      </c>
      <c r="AM20">
        <v>640</v>
      </c>
      <c r="AN20">
        <v>70</v>
      </c>
      <c r="AO20">
        <v>15.599740000000001</v>
      </c>
      <c r="AP20">
        <v>12.8</v>
      </c>
      <c r="AQ20">
        <v>0</v>
      </c>
      <c r="AR20">
        <v>0</v>
      </c>
      <c r="AS20">
        <v>0</v>
      </c>
      <c r="AT20">
        <v>1.7999999999999999E-2</v>
      </c>
      <c r="AU20">
        <v>11.265000000000001</v>
      </c>
      <c r="AV20">
        <v>48495</v>
      </c>
      <c r="AW20">
        <v>0</v>
      </c>
      <c r="AX20" s="29">
        <v>0.56000000000000005</v>
      </c>
      <c r="AY20">
        <v>0.76515151515151514</v>
      </c>
      <c r="AZ20" t="s">
        <v>68</v>
      </c>
      <c r="BA20" t="s">
        <v>435</v>
      </c>
      <c r="BB20">
        <v>2</v>
      </c>
      <c r="BC20" t="s">
        <v>438</v>
      </c>
      <c r="BD20">
        <v>12</v>
      </c>
      <c r="BE20">
        <v>47696.229999999996</v>
      </c>
      <c r="BF20">
        <v>0.1191129990777049</v>
      </c>
      <c r="BG20">
        <v>9.1139491718546919E-2</v>
      </c>
      <c r="BH20">
        <v>216470.46199999994</v>
      </c>
      <c r="BI20">
        <v>2.6244878619975421E-2</v>
      </c>
      <c r="BJ20">
        <v>2.0081308641041799E-2</v>
      </c>
      <c r="BK20">
        <v>1</v>
      </c>
      <c r="BL20" t="s">
        <v>66</v>
      </c>
      <c r="BM20">
        <v>-1</v>
      </c>
      <c r="BN20" t="s">
        <v>401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70바4922</v>
      </c>
      <c r="D21" s="133" t="str">
        <f t="shared" si="23"/>
        <v>중형</v>
      </c>
      <c r="E21" s="129" t="str">
        <f t="shared" si="16"/>
        <v>F</v>
      </c>
      <c r="F21" s="152">
        <f t="shared" si="17"/>
        <v>0.74818181818181817</v>
      </c>
      <c r="G21" s="153">
        <f t="shared" si="18"/>
        <v>2.4689999999999999</v>
      </c>
      <c r="H21" s="154">
        <f t="shared" si="19"/>
        <v>3.3</v>
      </c>
      <c r="I21" s="155">
        <f t="shared" si="24"/>
        <v>4226.1229999999996</v>
      </c>
      <c r="J21" s="156">
        <f t="shared" si="25"/>
        <v>9.0860966456590975E-3</v>
      </c>
      <c r="K21" s="156">
        <f t="shared" si="26"/>
        <v>0.32834060262572284</v>
      </c>
      <c r="L21" s="156">
        <f t="shared" si="27"/>
        <v>0.1578278720236018</v>
      </c>
      <c r="M21" s="157">
        <f t="shared" si="28"/>
        <v>9.4290000000000003</v>
      </c>
      <c r="N21" s="158">
        <f t="shared" si="29"/>
        <v>0</v>
      </c>
      <c r="O21" s="158">
        <f t="shared" si="30"/>
        <v>13.63</v>
      </c>
      <c r="P21" s="159">
        <f t="shared" si="31"/>
        <v>0</v>
      </c>
      <c r="Q21" s="160">
        <f t="shared" si="32"/>
        <v>71</v>
      </c>
      <c r="R21" s="161">
        <f t="shared" si="33"/>
        <v>22.915291719142068</v>
      </c>
      <c r="S21" s="146">
        <f t="shared" si="34"/>
        <v>0</v>
      </c>
      <c r="T21" s="146">
        <f t="shared" si="35"/>
        <v>576</v>
      </c>
      <c r="U21" t="s">
        <v>115</v>
      </c>
      <c r="V21" s="5" t="s">
        <v>117</v>
      </c>
      <c r="W21" t="s">
        <v>115</v>
      </c>
      <c r="X21" s="5" t="s">
        <v>117</v>
      </c>
      <c r="Y21" t="s">
        <v>214</v>
      </c>
      <c r="Z21" t="s">
        <v>189</v>
      </c>
      <c r="AA21" t="s">
        <v>48</v>
      </c>
      <c r="AB21">
        <v>528</v>
      </c>
      <c r="AC21" s="1">
        <v>4226.1229999999996</v>
      </c>
      <c r="AD21" s="1">
        <v>1711.7719999999999</v>
      </c>
      <c r="AE21" s="28">
        <v>2.4689999999999999</v>
      </c>
      <c r="AF21">
        <v>3.3</v>
      </c>
      <c r="AG21">
        <v>9.4290000000000003</v>
      </c>
      <c r="AH21">
        <v>278.344607</v>
      </c>
      <c r="AI21">
        <v>2.5290659999999998</v>
      </c>
      <c r="AJ21">
        <v>91.391835999999998</v>
      </c>
      <c r="AK21">
        <v>667</v>
      </c>
      <c r="AL21">
        <v>0</v>
      </c>
      <c r="AM21">
        <v>576</v>
      </c>
      <c r="AN21">
        <v>71</v>
      </c>
      <c r="AO21">
        <v>15.183059999999999</v>
      </c>
      <c r="AP21">
        <v>29.1</v>
      </c>
      <c r="AQ21">
        <v>0</v>
      </c>
      <c r="AR21">
        <v>1</v>
      </c>
      <c r="AS21">
        <v>1323</v>
      </c>
      <c r="AT21">
        <v>0</v>
      </c>
      <c r="AU21">
        <v>13.63</v>
      </c>
      <c r="AV21">
        <v>37788</v>
      </c>
      <c r="AW21">
        <v>0</v>
      </c>
      <c r="AX21" s="29">
        <v>0.59</v>
      </c>
      <c r="AY21">
        <v>0.74818181818181817</v>
      </c>
      <c r="AZ21" t="s">
        <v>68</v>
      </c>
      <c r="BA21" t="s">
        <v>435</v>
      </c>
      <c r="BB21">
        <v>5</v>
      </c>
      <c r="BC21" t="s">
        <v>439</v>
      </c>
      <c r="BD21">
        <v>8</v>
      </c>
      <c r="BE21">
        <v>47696.229999999996</v>
      </c>
      <c r="BF21">
        <v>8.8604969407435341E-2</v>
      </c>
      <c r="BG21">
        <v>6.6292627111199348E-2</v>
      </c>
      <c r="BH21">
        <v>216470.46199999994</v>
      </c>
      <c r="BI21">
        <v>1.9522862200016929E-2</v>
      </c>
      <c r="BJ21">
        <v>1.4606650536921756E-2</v>
      </c>
      <c r="BK21">
        <v>1</v>
      </c>
      <c r="BL21" t="s">
        <v>68</v>
      </c>
      <c r="BM21">
        <v>0</v>
      </c>
      <c r="BN21" t="s">
        <v>403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70바4923</v>
      </c>
      <c r="D22" s="116" t="str">
        <f t="shared" si="23"/>
        <v>중형</v>
      </c>
      <c r="E22" s="112" t="str">
        <f t="shared" si="16"/>
        <v>F</v>
      </c>
      <c r="F22" s="162">
        <f t="shared" si="17"/>
        <v>0.7593939393939394</v>
      </c>
      <c r="G22" s="163">
        <f t="shared" si="18"/>
        <v>2.5059999999999998</v>
      </c>
      <c r="H22" s="164">
        <f t="shared" si="19"/>
        <v>3.3</v>
      </c>
      <c r="I22" s="165">
        <f t="shared" si="24"/>
        <v>5661.3490000000002</v>
      </c>
      <c r="J22" s="166">
        <f t="shared" si="25"/>
        <v>5.6290245446242232E-3</v>
      </c>
      <c r="K22" s="166">
        <f t="shared" si="26"/>
        <v>0.31805224291481365</v>
      </c>
      <c r="L22" s="166">
        <f t="shared" si="27"/>
        <v>0.12894453247803658</v>
      </c>
      <c r="M22" s="167">
        <f t="shared" si="28"/>
        <v>8.8940000000000001</v>
      </c>
      <c r="N22" s="168">
        <f t="shared" si="29"/>
        <v>0</v>
      </c>
      <c r="O22" s="168">
        <f t="shared" si="30"/>
        <v>17.521999999999998</v>
      </c>
      <c r="P22" s="169">
        <f t="shared" si="31"/>
        <v>0</v>
      </c>
      <c r="Q22" s="170">
        <f t="shared" si="32"/>
        <v>83</v>
      </c>
      <c r="R22" s="171">
        <f t="shared" si="33"/>
        <v>22.504607177497576</v>
      </c>
      <c r="S22" s="143">
        <f t="shared" si="34"/>
        <v>0</v>
      </c>
      <c r="T22" s="143">
        <f t="shared" si="35"/>
        <v>992</v>
      </c>
      <c r="U22" t="s">
        <v>115</v>
      </c>
      <c r="V22" t="s">
        <v>117</v>
      </c>
      <c r="W22" s="4" t="s">
        <v>115</v>
      </c>
      <c r="X22" s="4" t="s">
        <v>117</v>
      </c>
      <c r="Y22" s="4" t="s">
        <v>215</v>
      </c>
      <c r="Z22" s="4" t="s">
        <v>189</v>
      </c>
      <c r="AA22" s="4" t="s">
        <v>48</v>
      </c>
      <c r="AB22" s="4">
        <v>528</v>
      </c>
      <c r="AC22" s="4">
        <v>5661.3490000000002</v>
      </c>
      <c r="AD22" s="4">
        <v>2258.8229999999999</v>
      </c>
      <c r="AE22" s="4">
        <v>2.5059999999999998</v>
      </c>
      <c r="AF22" s="4">
        <v>3.3</v>
      </c>
      <c r="AG22" s="4">
        <v>8.8940000000000001</v>
      </c>
      <c r="AH22" s="4">
        <v>371.96071599999999</v>
      </c>
      <c r="AI22" s="4">
        <v>2.0937760000000001</v>
      </c>
      <c r="AJ22" s="4">
        <v>118.30294000000001</v>
      </c>
      <c r="AK22" s="4">
        <v>730</v>
      </c>
      <c r="AL22" s="4">
        <v>0</v>
      </c>
      <c r="AM22" s="4">
        <v>992</v>
      </c>
      <c r="AN22" s="4">
        <v>83</v>
      </c>
      <c r="AO22" s="4">
        <v>15.220287000000001</v>
      </c>
      <c r="AP22" s="4">
        <v>68.5</v>
      </c>
      <c r="AQ22" s="4">
        <v>0</v>
      </c>
      <c r="AR22" s="4">
        <v>0</v>
      </c>
      <c r="AS22" s="4">
        <v>0</v>
      </c>
      <c r="AT22" s="4">
        <v>0</v>
      </c>
      <c r="AU22" s="4">
        <v>17.521999999999998</v>
      </c>
      <c r="AV22" s="4">
        <v>46714</v>
      </c>
      <c r="AW22" s="4">
        <v>0</v>
      </c>
      <c r="AX22" s="30">
        <v>0.59</v>
      </c>
      <c r="AY22">
        <v>0.7593939393939394</v>
      </c>
      <c r="AZ22" t="s">
        <v>68</v>
      </c>
      <c r="BA22" t="s">
        <v>435</v>
      </c>
      <c r="BB22">
        <v>3</v>
      </c>
      <c r="BC22" t="s">
        <v>440</v>
      </c>
      <c r="BD22">
        <v>12</v>
      </c>
      <c r="BE22">
        <v>47696.229999999996</v>
      </c>
      <c r="BF22">
        <v>0.11869594305461879</v>
      </c>
      <c r="BG22">
        <v>9.0136979786325663E-2</v>
      </c>
      <c r="BH22">
        <v>216470.46199999994</v>
      </c>
      <c r="BI22">
        <v>2.6152986175083794E-2</v>
      </c>
      <c r="BJ22">
        <v>1.9860419198412117E-2</v>
      </c>
      <c r="BK22">
        <v>1</v>
      </c>
      <c r="BL22" t="s">
        <v>68</v>
      </c>
      <c r="BM22">
        <v>0</v>
      </c>
      <c r="BN22" t="s">
        <v>403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70바4924</v>
      </c>
      <c r="D23" s="133" t="str">
        <f t="shared" si="23"/>
        <v>중형</v>
      </c>
      <c r="E23" s="129" t="str">
        <f t="shared" si="16"/>
        <v>F</v>
      </c>
      <c r="F23" s="152">
        <f t="shared" si="17"/>
        <v>0.73781249999999998</v>
      </c>
      <c r="G23" s="153">
        <f t="shared" si="18"/>
        <v>2.3610000000000002</v>
      </c>
      <c r="H23" s="154">
        <f t="shared" si="19"/>
        <v>3.2</v>
      </c>
      <c r="I23" s="155">
        <f t="shared" si="24"/>
        <v>5137.1279999999997</v>
      </c>
      <c r="J23" s="156">
        <f t="shared" si="25"/>
        <v>1.250099335297257E-2</v>
      </c>
      <c r="K23" s="156">
        <f t="shared" si="26"/>
        <v>0.3187212771652197</v>
      </c>
      <c r="L23" s="156">
        <f t="shared" si="27"/>
        <v>9.2464116136487168E-2</v>
      </c>
      <c r="M23" s="157">
        <f t="shared" si="28"/>
        <v>6.6260000000000003</v>
      </c>
      <c r="N23" s="158">
        <f t="shared" si="29"/>
        <v>3.9E-2</v>
      </c>
      <c r="O23" s="158">
        <f t="shared" si="30"/>
        <v>7.9619999999999997</v>
      </c>
      <c r="P23" s="159">
        <f t="shared" si="31"/>
        <v>0</v>
      </c>
      <c r="Q23" s="160">
        <f t="shared" si="32"/>
        <v>70</v>
      </c>
      <c r="R23" s="161">
        <f t="shared" si="33"/>
        <v>23.315564595634992</v>
      </c>
      <c r="S23" s="146">
        <f t="shared" si="34"/>
        <v>2</v>
      </c>
      <c r="T23" s="146">
        <f t="shared" si="35"/>
        <v>409</v>
      </c>
      <c r="U23" t="s">
        <v>115</v>
      </c>
      <c r="V23" s="5" t="s">
        <v>117</v>
      </c>
      <c r="W23" t="s">
        <v>115</v>
      </c>
      <c r="X23" s="5" t="s">
        <v>117</v>
      </c>
      <c r="Y23" t="s">
        <v>216</v>
      </c>
      <c r="Z23" t="s">
        <v>189</v>
      </c>
      <c r="AA23" t="s">
        <v>217</v>
      </c>
      <c r="AB23">
        <v>528</v>
      </c>
      <c r="AC23" s="1">
        <v>5137.1279999999997</v>
      </c>
      <c r="AD23" s="1">
        <v>2175.5320000000002</v>
      </c>
      <c r="AE23" s="28">
        <v>2.3610000000000002</v>
      </c>
      <c r="AF23">
        <v>3.2</v>
      </c>
      <c r="AG23">
        <v>6.6260000000000003</v>
      </c>
      <c r="AH23">
        <v>329.45237900000001</v>
      </c>
      <c r="AI23">
        <v>4.1184820000000002</v>
      </c>
      <c r="AJ23">
        <v>105.003483</v>
      </c>
      <c r="AK23">
        <v>475</v>
      </c>
      <c r="AL23">
        <v>2</v>
      </c>
      <c r="AM23">
        <v>409</v>
      </c>
      <c r="AN23">
        <v>70</v>
      </c>
      <c r="AO23">
        <v>15.592930000000001</v>
      </c>
      <c r="AP23">
        <v>23.4</v>
      </c>
      <c r="AQ23">
        <v>0</v>
      </c>
      <c r="AR23">
        <v>4</v>
      </c>
      <c r="AS23">
        <v>1121</v>
      </c>
      <c r="AT23">
        <v>3.9E-2</v>
      </c>
      <c r="AU23">
        <v>7.9619999999999997</v>
      </c>
      <c r="AV23">
        <v>46153</v>
      </c>
      <c r="AW23">
        <v>0</v>
      </c>
      <c r="AX23" s="29">
        <v>0.46</v>
      </c>
      <c r="AY23">
        <v>0.73781249999999998</v>
      </c>
      <c r="AZ23" t="s">
        <v>68</v>
      </c>
      <c r="BA23" t="s">
        <v>435</v>
      </c>
      <c r="BB23">
        <v>6</v>
      </c>
      <c r="BC23" t="s">
        <v>441</v>
      </c>
      <c r="BD23">
        <v>13</v>
      </c>
      <c r="BE23">
        <v>47696.229999999996</v>
      </c>
      <c r="BF23">
        <v>0.10770511631632101</v>
      </c>
      <c r="BG23">
        <v>7.9466181132135591E-2</v>
      </c>
      <c r="BH23">
        <v>216470.46199999994</v>
      </c>
      <c r="BI23">
        <v>2.3731311665052948E-2</v>
      </c>
      <c r="BJ23">
        <v>1.7509258387871877E-2</v>
      </c>
      <c r="BK23">
        <v>1</v>
      </c>
      <c r="BL23" t="s">
        <v>68</v>
      </c>
      <c r="BM23">
        <v>0</v>
      </c>
      <c r="BN23" t="s">
        <v>403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70바4925</v>
      </c>
      <c r="D24" s="116" t="str">
        <f t="shared" si="23"/>
        <v>중형</v>
      </c>
      <c r="E24" s="112" t="str">
        <f t="shared" si="16"/>
        <v>F</v>
      </c>
      <c r="F24" s="162">
        <f t="shared" si="17"/>
        <v>0.73312500000000003</v>
      </c>
      <c r="G24" s="163">
        <f t="shared" si="18"/>
        <v>2.3460000000000001</v>
      </c>
      <c r="H24" s="164">
        <f t="shared" si="19"/>
        <v>3.2</v>
      </c>
      <c r="I24" s="165">
        <f t="shared" si="24"/>
        <v>5438.2730000000001</v>
      </c>
      <c r="J24" s="166">
        <f t="shared" si="25"/>
        <v>1.1701320627761285E-2</v>
      </c>
      <c r="K24" s="166">
        <f t="shared" si="26"/>
        <v>0.30991806437483527</v>
      </c>
      <c r="L24" s="166">
        <f t="shared" si="27"/>
        <v>9.6538000207051028E-2</v>
      </c>
      <c r="M24" s="167">
        <f t="shared" si="28"/>
        <v>5.9939999999999998</v>
      </c>
      <c r="N24" s="168">
        <f t="shared" si="29"/>
        <v>1.7999999999999999E-2</v>
      </c>
      <c r="O24" s="168">
        <f t="shared" si="30"/>
        <v>18.719000000000001</v>
      </c>
      <c r="P24" s="169">
        <f t="shared" si="31"/>
        <v>0</v>
      </c>
      <c r="Q24" s="170">
        <f t="shared" si="32"/>
        <v>77</v>
      </c>
      <c r="R24" s="171">
        <f t="shared" si="33"/>
        <v>23.092683906467197</v>
      </c>
      <c r="S24" s="143">
        <f t="shared" si="34"/>
        <v>1</v>
      </c>
      <c r="T24" s="143">
        <f t="shared" si="35"/>
        <v>1018</v>
      </c>
      <c r="U24" t="s">
        <v>115</v>
      </c>
      <c r="V24" s="5" t="s">
        <v>117</v>
      </c>
      <c r="W24" t="s">
        <v>115</v>
      </c>
      <c r="X24" s="5" t="s">
        <v>117</v>
      </c>
      <c r="Y24" t="s">
        <v>404</v>
      </c>
      <c r="Z24" t="s">
        <v>189</v>
      </c>
      <c r="AA24" t="s">
        <v>217</v>
      </c>
      <c r="AB24">
        <v>528</v>
      </c>
      <c r="AC24" s="1">
        <v>5438.2730000000001</v>
      </c>
      <c r="AD24" s="1">
        <v>2318.348</v>
      </c>
      <c r="AE24" s="28">
        <v>2.3460000000000001</v>
      </c>
      <c r="AF24">
        <v>3.2</v>
      </c>
      <c r="AG24">
        <v>5.9939999999999998</v>
      </c>
      <c r="AH24">
        <v>347.14679899999999</v>
      </c>
      <c r="AI24">
        <v>4.0620760000000002</v>
      </c>
      <c r="AJ24">
        <v>107.587064</v>
      </c>
      <c r="AK24">
        <v>525</v>
      </c>
      <c r="AL24">
        <v>1</v>
      </c>
      <c r="AM24">
        <v>1018</v>
      </c>
      <c r="AN24">
        <v>77</v>
      </c>
      <c r="AO24">
        <v>15.665628999999999</v>
      </c>
      <c r="AP24">
        <v>74.099999999999994</v>
      </c>
      <c r="AQ24">
        <v>0</v>
      </c>
      <c r="AR24">
        <v>0</v>
      </c>
      <c r="AS24">
        <v>0</v>
      </c>
      <c r="AT24">
        <v>1.7999999999999999E-2</v>
      </c>
      <c r="AU24">
        <v>18.719000000000001</v>
      </c>
      <c r="AV24">
        <v>47818</v>
      </c>
      <c r="AW24">
        <v>0</v>
      </c>
      <c r="AX24" s="29">
        <v>0.44</v>
      </c>
      <c r="AY24">
        <v>0.73312500000000003</v>
      </c>
      <c r="AZ24" t="s">
        <v>68</v>
      </c>
      <c r="BA24" t="s">
        <v>435</v>
      </c>
      <c r="BB24">
        <v>7</v>
      </c>
      <c r="BC24" t="s">
        <v>442</v>
      </c>
      <c r="BD24">
        <v>10</v>
      </c>
      <c r="BE24">
        <v>47696.229999999996</v>
      </c>
      <c r="BF24">
        <v>0.11401892770141372</v>
      </c>
      <c r="BG24">
        <v>8.3590126371098944E-2</v>
      </c>
      <c r="BH24">
        <v>216470.46199999994</v>
      </c>
      <c r="BI24">
        <v>2.5122471443702103E-2</v>
      </c>
      <c r="BJ24">
        <v>1.8417911877164104E-2</v>
      </c>
      <c r="BK24">
        <v>1</v>
      </c>
      <c r="BL24" t="s">
        <v>68</v>
      </c>
      <c r="BM24">
        <v>0</v>
      </c>
      <c r="BN24" t="s">
        <v>403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70바4926</v>
      </c>
      <c r="D25" s="133" t="str">
        <f t="shared" si="23"/>
        <v>중형</v>
      </c>
      <c r="E25" s="129" t="str">
        <f t="shared" si="16"/>
        <v>D</v>
      </c>
      <c r="F25" s="152">
        <f t="shared" si="17"/>
        <v>0.80531249999999999</v>
      </c>
      <c r="G25" s="153">
        <f t="shared" si="18"/>
        <v>2.577</v>
      </c>
      <c r="H25" s="154">
        <f t="shared" si="19"/>
        <v>3.2</v>
      </c>
      <c r="I25" s="155">
        <f t="shared" si="24"/>
        <v>5090.2830000000004</v>
      </c>
      <c r="J25" s="156">
        <f t="shared" si="25"/>
        <v>1.140482746641174E-2</v>
      </c>
      <c r="K25" s="156">
        <f t="shared" si="26"/>
        <v>0.32332643436555425</v>
      </c>
      <c r="L25" s="156">
        <f t="shared" si="27"/>
        <v>0.10058379858251495</v>
      </c>
      <c r="M25" s="157">
        <f t="shared" si="28"/>
        <v>6.4260000000000002</v>
      </c>
      <c r="N25" s="158">
        <f t="shared" si="29"/>
        <v>0.02</v>
      </c>
      <c r="O25" s="158">
        <f t="shared" si="30"/>
        <v>32.945</v>
      </c>
      <c r="P25" s="159">
        <f t="shared" si="31"/>
        <v>0</v>
      </c>
      <c r="Q25" s="160">
        <f t="shared" si="32"/>
        <v>72</v>
      </c>
      <c r="R25" s="161">
        <f t="shared" si="33"/>
        <v>23.53442151927781</v>
      </c>
      <c r="S25" s="146">
        <f t="shared" si="34"/>
        <v>1</v>
      </c>
      <c r="T25" s="146">
        <f t="shared" si="35"/>
        <v>1677</v>
      </c>
      <c r="U25" t="s">
        <v>115</v>
      </c>
      <c r="V25" t="s">
        <v>117</v>
      </c>
      <c r="W25" s="4" t="s">
        <v>115</v>
      </c>
      <c r="X25" s="4" t="s">
        <v>117</v>
      </c>
      <c r="Y25" s="4" t="s">
        <v>218</v>
      </c>
      <c r="Z25" s="4" t="s">
        <v>189</v>
      </c>
      <c r="AA25" s="4" t="s">
        <v>217</v>
      </c>
      <c r="AB25" s="4">
        <v>528</v>
      </c>
      <c r="AC25" s="4">
        <v>5090.2830000000004</v>
      </c>
      <c r="AD25" s="4">
        <v>1975.3779999999999</v>
      </c>
      <c r="AE25" s="4">
        <v>2.577</v>
      </c>
      <c r="AF25" s="4">
        <v>3.2</v>
      </c>
      <c r="AG25" s="4">
        <v>6.4260000000000002</v>
      </c>
      <c r="AH25" s="4">
        <v>325.118202</v>
      </c>
      <c r="AI25" s="4">
        <v>3.7079170000000001</v>
      </c>
      <c r="AJ25" s="4">
        <v>105.119309</v>
      </c>
      <c r="AK25" s="4">
        <v>512</v>
      </c>
      <c r="AL25" s="4">
        <v>1</v>
      </c>
      <c r="AM25" s="4">
        <v>1677</v>
      </c>
      <c r="AN25" s="4">
        <v>72</v>
      </c>
      <c r="AO25" s="4">
        <v>15.656713999999999</v>
      </c>
      <c r="AP25" s="4">
        <v>30</v>
      </c>
      <c r="AQ25" s="4">
        <v>0</v>
      </c>
      <c r="AR25" s="4">
        <v>1</v>
      </c>
      <c r="AS25" s="4">
        <v>5</v>
      </c>
      <c r="AT25" s="4">
        <v>0.02</v>
      </c>
      <c r="AU25" s="4">
        <v>32.945</v>
      </c>
      <c r="AV25" s="4">
        <v>40503</v>
      </c>
      <c r="AW25" s="4">
        <v>0</v>
      </c>
      <c r="AX25" s="30">
        <v>0.49</v>
      </c>
      <c r="AY25">
        <v>0.80531249999999999</v>
      </c>
      <c r="AZ25" t="s">
        <v>66</v>
      </c>
      <c r="BA25" t="s">
        <v>435</v>
      </c>
      <c r="BB25">
        <v>1</v>
      </c>
      <c r="BC25" t="s">
        <v>443</v>
      </c>
      <c r="BD25">
        <v>12</v>
      </c>
      <c r="BE25">
        <v>47696.229999999996</v>
      </c>
      <c r="BF25">
        <v>0.10672296321952492</v>
      </c>
      <c r="BG25">
        <v>8.5945336317723664E-2</v>
      </c>
      <c r="BH25">
        <v>216470.46199999994</v>
      </c>
      <c r="BI25">
        <v>2.3514908006247993E-2</v>
      </c>
      <c r="BJ25">
        <v>1.8936849353781586E-2</v>
      </c>
      <c r="BK25">
        <v>1</v>
      </c>
      <c r="BL25" t="s">
        <v>66</v>
      </c>
      <c r="BM25">
        <v>0</v>
      </c>
      <c r="BN25" t="s">
        <v>403</v>
      </c>
    </row>
    <row r="26" spans="1:66" x14ac:dyDescent="0.25">
      <c r="A26" s="141" t="str">
        <f t="shared" si="20"/>
        <v>인천교통공사</v>
      </c>
      <c r="B26" s="141" t="str">
        <f t="shared" si="21"/>
        <v>순환41</v>
      </c>
      <c r="C26" s="142" t="str">
        <f t="shared" si="22"/>
        <v>70바4927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0.78312499999999985</v>
      </c>
      <c r="G26" s="163">
        <f t="shared" si="18"/>
        <v>2.5059999999999998</v>
      </c>
      <c r="H26" s="164">
        <f t="shared" si="19"/>
        <v>3.2</v>
      </c>
      <c r="I26" s="165">
        <f t="shared" si="24"/>
        <v>5527.48</v>
      </c>
      <c r="J26" s="166">
        <f t="shared" si="25"/>
        <v>9.7045957890008836E-3</v>
      </c>
      <c r="K26" s="166">
        <f t="shared" si="26"/>
        <v>0.32763273364974793</v>
      </c>
      <c r="L26" s="166">
        <f t="shared" si="27"/>
        <v>8.8105248684753279E-2</v>
      </c>
      <c r="M26" s="167">
        <f t="shared" si="28"/>
        <v>5.835</v>
      </c>
      <c r="N26" s="168">
        <f t="shared" si="29"/>
        <v>0</v>
      </c>
      <c r="O26" s="168">
        <f t="shared" si="30"/>
        <v>6.0060000000000002</v>
      </c>
      <c r="P26" s="169">
        <f t="shared" si="31"/>
        <v>0</v>
      </c>
      <c r="Q26" s="170">
        <f t="shared" si="32"/>
        <v>74</v>
      </c>
      <c r="R26" s="171">
        <f t="shared" si="33"/>
        <v>23.306923896316494</v>
      </c>
      <c r="S26" s="143">
        <f t="shared" si="34"/>
        <v>0</v>
      </c>
      <c r="T26" s="143">
        <f t="shared" si="35"/>
        <v>332</v>
      </c>
      <c r="U26" t="s">
        <v>115</v>
      </c>
      <c r="V26" s="5" t="s">
        <v>117</v>
      </c>
      <c r="W26" t="s">
        <v>115</v>
      </c>
      <c r="X26" s="5" t="s">
        <v>117</v>
      </c>
      <c r="Y26" t="s">
        <v>219</v>
      </c>
      <c r="Z26" t="s">
        <v>189</v>
      </c>
      <c r="AA26" t="s">
        <v>217</v>
      </c>
      <c r="AB26">
        <v>528</v>
      </c>
      <c r="AC26" s="1">
        <v>5527.48</v>
      </c>
      <c r="AD26" s="1">
        <v>2205.6590000000001</v>
      </c>
      <c r="AE26" s="28">
        <v>2.5059999999999998</v>
      </c>
      <c r="AF26">
        <v>3.2</v>
      </c>
      <c r="AG26">
        <v>5.835</v>
      </c>
      <c r="AH26">
        <v>357.89012500000001</v>
      </c>
      <c r="AI26">
        <v>3.473179</v>
      </c>
      <c r="AJ26">
        <v>117.25651999999999</v>
      </c>
      <c r="AK26">
        <v>487</v>
      </c>
      <c r="AL26">
        <v>0</v>
      </c>
      <c r="AM26">
        <v>332</v>
      </c>
      <c r="AN26">
        <v>74</v>
      </c>
      <c r="AO26">
        <v>15.444628</v>
      </c>
      <c r="AP26">
        <v>16.8</v>
      </c>
      <c r="AQ26">
        <v>0</v>
      </c>
      <c r="AR26">
        <v>0</v>
      </c>
      <c r="AS26">
        <v>0</v>
      </c>
      <c r="AT26">
        <v>0</v>
      </c>
      <c r="AU26">
        <v>6.0060000000000002</v>
      </c>
      <c r="AV26">
        <v>47652</v>
      </c>
      <c r="AW26">
        <v>0</v>
      </c>
      <c r="AX26" s="29">
        <v>0.46</v>
      </c>
      <c r="AY26">
        <v>0.78312499999999985</v>
      </c>
      <c r="AZ26" t="s">
        <v>68</v>
      </c>
      <c r="BA26" t="s">
        <v>435</v>
      </c>
      <c r="BB26">
        <v>1</v>
      </c>
      <c r="BC26" t="s">
        <v>444</v>
      </c>
      <c r="BD26">
        <v>10</v>
      </c>
      <c r="BE26">
        <v>47696.229999999996</v>
      </c>
      <c r="BF26">
        <v>0.11588924323788274</v>
      </c>
      <c r="BG26">
        <v>9.0755763610666909E-2</v>
      </c>
      <c r="BH26">
        <v>216470.46199999994</v>
      </c>
      <c r="BI26">
        <v>2.5534569238365654E-2</v>
      </c>
      <c r="BJ26">
        <v>1.99967595347951E-2</v>
      </c>
      <c r="BK26">
        <v>1</v>
      </c>
      <c r="BL26" t="s">
        <v>66</v>
      </c>
      <c r="BM26">
        <v>-1</v>
      </c>
      <c r="BN26" t="s">
        <v>401</v>
      </c>
    </row>
    <row r="27" spans="1:66" x14ac:dyDescent="0.25">
      <c r="A27" s="144" t="str">
        <f t="shared" si="20"/>
        <v>인천교통공사</v>
      </c>
      <c r="B27" s="144" t="str">
        <f t="shared" si="21"/>
        <v>순환42</v>
      </c>
      <c r="C27" s="145" t="str">
        <f t="shared" si="22"/>
        <v>70바4928</v>
      </c>
      <c r="D27" s="133" t="str">
        <f t="shared" si="23"/>
        <v>중형</v>
      </c>
      <c r="E27" s="129" t="str">
        <f t="shared" si="16"/>
        <v>F</v>
      </c>
      <c r="F27" s="152">
        <f t="shared" si="17"/>
        <v>0.7082857142857143</v>
      </c>
      <c r="G27" s="153">
        <f t="shared" si="18"/>
        <v>2.4790000000000001</v>
      </c>
      <c r="H27" s="154">
        <f t="shared" si="19"/>
        <v>3.5</v>
      </c>
      <c r="I27" s="155">
        <f t="shared" si="24"/>
        <v>5019.3639999999996</v>
      </c>
      <c r="J27" s="156">
        <f t="shared" si="25"/>
        <v>8.921237262295021E-3</v>
      </c>
      <c r="K27" s="156">
        <f t="shared" si="26"/>
        <v>0.3484374321411895</v>
      </c>
      <c r="L27" s="156">
        <f t="shared" si="27"/>
        <v>0.10339955420646919</v>
      </c>
      <c r="M27" s="157">
        <f t="shared" si="28"/>
        <v>6.0110000000000001</v>
      </c>
      <c r="N27" s="158">
        <f t="shared" si="29"/>
        <v>0</v>
      </c>
      <c r="O27" s="158">
        <f t="shared" si="30"/>
        <v>7.093</v>
      </c>
      <c r="P27" s="159">
        <f t="shared" si="31"/>
        <v>0</v>
      </c>
      <c r="Q27" s="160">
        <f t="shared" si="32"/>
        <v>66</v>
      </c>
      <c r="R27" s="161">
        <f t="shared" si="33"/>
        <v>22.871561708400442</v>
      </c>
      <c r="S27" s="146">
        <f t="shared" si="34"/>
        <v>0</v>
      </c>
      <c r="T27" s="146">
        <f t="shared" si="35"/>
        <v>356</v>
      </c>
      <c r="U27" t="s">
        <v>115</v>
      </c>
      <c r="V27" t="s">
        <v>118</v>
      </c>
      <c r="W27" t="s">
        <v>115</v>
      </c>
      <c r="X27" s="4" t="s">
        <v>118</v>
      </c>
      <c r="Y27" s="4" t="s">
        <v>220</v>
      </c>
      <c r="Z27" s="4" t="s">
        <v>189</v>
      </c>
      <c r="AA27" s="4" t="s">
        <v>217</v>
      </c>
      <c r="AB27" s="4">
        <v>528</v>
      </c>
      <c r="AC27" s="4">
        <v>5019.3639999999996</v>
      </c>
      <c r="AD27" s="4">
        <v>2025.046</v>
      </c>
      <c r="AE27" s="4">
        <v>2.4790000000000001</v>
      </c>
      <c r="AF27" s="4">
        <v>3.5</v>
      </c>
      <c r="AG27" s="4">
        <v>6.0110000000000001</v>
      </c>
      <c r="AH27" s="4">
        <v>341.49489699999998</v>
      </c>
      <c r="AI27" s="4">
        <v>3.046557</v>
      </c>
      <c r="AJ27" s="4">
        <v>118.989605</v>
      </c>
      <c r="AK27" s="4">
        <v>519</v>
      </c>
      <c r="AL27" s="4">
        <v>0</v>
      </c>
      <c r="AM27" s="4">
        <v>356</v>
      </c>
      <c r="AN27" s="4">
        <v>66</v>
      </c>
      <c r="AO27" s="4">
        <v>14.69821</v>
      </c>
      <c r="AP27" s="4">
        <v>22.1</v>
      </c>
      <c r="AQ27" s="4">
        <v>0</v>
      </c>
      <c r="AR27" s="4">
        <v>1</v>
      </c>
      <c r="AS27" s="4">
        <v>178</v>
      </c>
      <c r="AT27" s="4">
        <v>0</v>
      </c>
      <c r="AU27" s="4">
        <v>7.093</v>
      </c>
      <c r="AV27" s="4">
        <v>43047</v>
      </c>
      <c r="AW27" s="4">
        <v>0</v>
      </c>
      <c r="AX27" s="30">
        <v>0.47</v>
      </c>
      <c r="AY27">
        <v>0.7082857142857143</v>
      </c>
      <c r="AZ27" t="s">
        <v>68</v>
      </c>
      <c r="BA27" t="s">
        <v>445</v>
      </c>
      <c r="BB27">
        <v>4</v>
      </c>
      <c r="BC27" t="s">
        <v>446</v>
      </c>
      <c r="BD27">
        <v>8</v>
      </c>
      <c r="BE27">
        <v>44509.39</v>
      </c>
      <c r="BF27">
        <v>0.11277090070207657</v>
      </c>
      <c r="BG27">
        <v>7.9874017954413665E-2</v>
      </c>
      <c r="BH27">
        <v>216470.46199999994</v>
      </c>
      <c r="BI27">
        <v>2.3187292869546336E-2</v>
      </c>
      <c r="BJ27">
        <v>1.6423228292458677E-2</v>
      </c>
      <c r="BK27">
        <v>1</v>
      </c>
      <c r="BL27" t="s">
        <v>66</v>
      </c>
      <c r="BM27">
        <v>-1</v>
      </c>
      <c r="BN27" t="s">
        <v>401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70바4929</v>
      </c>
      <c r="D28" s="116" t="str">
        <f t="shared" si="23"/>
        <v>중형</v>
      </c>
      <c r="E28" s="112" t="str">
        <f t="shared" si="16"/>
        <v>F</v>
      </c>
      <c r="F28" s="162">
        <f t="shared" si="17"/>
        <v>0.65599999999999992</v>
      </c>
      <c r="G28" s="163">
        <f t="shared" si="18"/>
        <v>2.2959999999999998</v>
      </c>
      <c r="H28" s="164">
        <f t="shared" si="19"/>
        <v>3.5</v>
      </c>
      <c r="I28" s="165">
        <f t="shared" si="24"/>
        <v>5214.7240000000002</v>
      </c>
      <c r="J28" s="166">
        <f t="shared" si="25"/>
        <v>1.2583719712115754E-2</v>
      </c>
      <c r="K28" s="166">
        <f t="shared" si="26"/>
        <v>0.39088538023662073</v>
      </c>
      <c r="L28" s="166">
        <f t="shared" si="27"/>
        <v>9.2622351633566802E-2</v>
      </c>
      <c r="M28" s="167">
        <f t="shared" si="28"/>
        <v>6.6520000000000001</v>
      </c>
      <c r="N28" s="168" t="str">
        <f t="shared" si="29"/>
        <v>속도계이상</v>
      </c>
      <c r="O28" s="168" t="str">
        <f t="shared" si="30"/>
        <v>속도계이상</v>
      </c>
      <c r="P28" s="169">
        <f t="shared" si="31"/>
        <v>0</v>
      </c>
      <c r="Q28" s="170">
        <f t="shared" si="32"/>
        <v>100</v>
      </c>
      <c r="R28" s="171">
        <f t="shared" si="33"/>
        <v>21.767839205205316</v>
      </c>
      <c r="S28" s="143" t="str">
        <f t="shared" si="34"/>
        <v>속도계이상</v>
      </c>
      <c r="T28" s="143" t="str">
        <f t="shared" si="35"/>
        <v>속도계이상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221</v>
      </c>
      <c r="Z28" s="4" t="s">
        <v>189</v>
      </c>
      <c r="AA28" s="4" t="s">
        <v>217</v>
      </c>
      <c r="AB28" s="4">
        <v>528</v>
      </c>
      <c r="AC28" s="4">
        <v>5214.7240000000002</v>
      </c>
      <c r="AD28" s="4">
        <v>2271.212</v>
      </c>
      <c r="AE28" s="4">
        <v>2.2959999999999998</v>
      </c>
      <c r="AF28" s="4">
        <v>3.5</v>
      </c>
      <c r="AG28" s="4">
        <v>6.6520000000000001</v>
      </c>
      <c r="AH28" s="4">
        <v>401.59015900000003</v>
      </c>
      <c r="AI28" s="4">
        <v>5.0534980000000003</v>
      </c>
      <c r="AJ28" s="4">
        <v>156.97572199999999</v>
      </c>
      <c r="AK28" s="4">
        <v>483</v>
      </c>
      <c r="AL28" s="4">
        <v>4396</v>
      </c>
      <c r="AM28" s="4">
        <v>993</v>
      </c>
      <c r="AN28" s="4">
        <v>100</v>
      </c>
      <c r="AO28" s="4">
        <v>12.985188000000001</v>
      </c>
      <c r="AP28" s="4">
        <v>26</v>
      </c>
      <c r="AQ28" s="4">
        <v>0</v>
      </c>
      <c r="AR28" s="4">
        <v>2</v>
      </c>
      <c r="AS28" s="4">
        <v>125</v>
      </c>
      <c r="AT28" s="4">
        <v>84.3</v>
      </c>
      <c r="AU28" s="4">
        <v>19.042000000000002</v>
      </c>
      <c r="AV28" s="4">
        <v>51961</v>
      </c>
      <c r="AW28" s="4">
        <v>17</v>
      </c>
      <c r="AX28" s="30">
        <v>0.48</v>
      </c>
      <c r="AY28">
        <v>0.65599999999999992</v>
      </c>
      <c r="AZ28" t="s">
        <v>68</v>
      </c>
      <c r="BA28" t="s">
        <v>445</v>
      </c>
      <c r="BB28">
        <v>8</v>
      </c>
      <c r="BC28" t="s">
        <v>447</v>
      </c>
      <c r="BD28">
        <v>9</v>
      </c>
      <c r="BE28">
        <v>44509.39</v>
      </c>
      <c r="BF28">
        <v>0.11716008689402393</v>
      </c>
      <c r="BG28">
        <v>7.6857017002479697E-2</v>
      </c>
      <c r="BH28">
        <v>216470.46199999994</v>
      </c>
      <c r="BI28">
        <v>2.4089771656698369E-2</v>
      </c>
      <c r="BJ28">
        <v>1.5802890206794127E-2</v>
      </c>
      <c r="BK28">
        <v>1</v>
      </c>
      <c r="BL28" t="s">
        <v>422</v>
      </c>
      <c r="BM28">
        <v>1</v>
      </c>
      <c r="BN28" t="s">
        <v>402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70바4930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0.70199999999999996</v>
      </c>
      <c r="G29" s="153">
        <f t="shared" si="18"/>
        <v>2.4569999999999999</v>
      </c>
      <c r="H29" s="154">
        <f t="shared" si="19"/>
        <v>3.5</v>
      </c>
      <c r="I29" s="155">
        <f t="shared" si="24"/>
        <v>6161.7219999999998</v>
      </c>
      <c r="J29" s="156">
        <f t="shared" si="25"/>
        <v>6.935215184893909E-3</v>
      </c>
      <c r="K29" s="156">
        <f t="shared" si="26"/>
        <v>0.36077889629405185</v>
      </c>
      <c r="L29" s="156">
        <f t="shared" si="27"/>
        <v>0.12123234381557624</v>
      </c>
      <c r="M29" s="157">
        <f t="shared" si="28"/>
        <v>7.923</v>
      </c>
      <c r="N29" s="158">
        <f t="shared" si="29"/>
        <v>1.6E-2</v>
      </c>
      <c r="O29" s="158">
        <f t="shared" si="30"/>
        <v>13.34</v>
      </c>
      <c r="P29" s="159">
        <f t="shared" si="31"/>
        <v>0</v>
      </c>
      <c r="Q29" s="160">
        <f t="shared" si="32"/>
        <v>65</v>
      </c>
      <c r="R29" s="161">
        <f t="shared" si="33"/>
        <v>23.964837881777878</v>
      </c>
      <c r="S29" s="146">
        <f t="shared" si="34"/>
        <v>1</v>
      </c>
      <c r="T29" s="146">
        <f t="shared" si="35"/>
        <v>822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222</v>
      </c>
      <c r="Z29" t="s">
        <v>189</v>
      </c>
      <c r="AA29" t="s">
        <v>217</v>
      </c>
      <c r="AB29">
        <v>528</v>
      </c>
      <c r="AC29" s="1">
        <v>6161.7219999999998</v>
      </c>
      <c r="AD29" s="1">
        <v>2507.89</v>
      </c>
      <c r="AE29" s="28">
        <v>2.4569999999999999</v>
      </c>
      <c r="AF29">
        <v>3.5</v>
      </c>
      <c r="AG29">
        <v>7.923</v>
      </c>
      <c r="AH29">
        <v>406.64376299999998</v>
      </c>
      <c r="AI29">
        <v>2.8201619999999998</v>
      </c>
      <c r="AJ29">
        <v>146.70848799999999</v>
      </c>
      <c r="AK29">
        <v>747</v>
      </c>
      <c r="AL29">
        <v>1</v>
      </c>
      <c r="AM29">
        <v>822</v>
      </c>
      <c r="AN29">
        <v>65</v>
      </c>
      <c r="AO29">
        <v>15.152628</v>
      </c>
      <c r="AP29">
        <v>20.8</v>
      </c>
      <c r="AQ29">
        <v>0</v>
      </c>
      <c r="AR29">
        <v>10</v>
      </c>
      <c r="AS29">
        <v>802</v>
      </c>
      <c r="AT29">
        <v>1.6E-2</v>
      </c>
      <c r="AU29">
        <v>13.34</v>
      </c>
      <c r="AV29">
        <v>52449</v>
      </c>
      <c r="AW29">
        <v>0</v>
      </c>
      <c r="AX29" s="29">
        <v>0.51</v>
      </c>
      <c r="AY29">
        <v>0.70199999999999996</v>
      </c>
      <c r="AZ29" t="s">
        <v>68</v>
      </c>
      <c r="BA29" t="s">
        <v>445</v>
      </c>
      <c r="BB29">
        <v>5</v>
      </c>
      <c r="BC29" t="s">
        <v>448</v>
      </c>
      <c r="BD29">
        <v>9</v>
      </c>
      <c r="BE29">
        <v>44509.39</v>
      </c>
      <c r="BF29">
        <v>0.13843645127466361</v>
      </c>
      <c r="BG29">
        <v>9.7182388794813848E-2</v>
      </c>
      <c r="BH29">
        <v>216470.46199999994</v>
      </c>
      <c r="BI29">
        <v>2.8464493229565895E-2</v>
      </c>
      <c r="BJ29">
        <v>1.9982074247155257E-2</v>
      </c>
      <c r="BK29">
        <v>1</v>
      </c>
      <c r="BL29" t="s">
        <v>68</v>
      </c>
      <c r="BM29">
        <v>0</v>
      </c>
      <c r="BN29" t="s">
        <v>403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70바4931</v>
      </c>
      <c r="D30" s="116" t="str">
        <f t="shared" si="23"/>
        <v>중형</v>
      </c>
      <c r="E30" s="112" t="str">
        <f t="shared" si="16"/>
        <v>이상</v>
      </c>
      <c r="F30" s="162">
        <f t="shared" si="17"/>
        <v>0.63200000000000001</v>
      </c>
      <c r="G30" s="163">
        <f t="shared" si="18"/>
        <v>2.2120000000000002</v>
      </c>
      <c r="H30" s="164">
        <f t="shared" si="19"/>
        <v>3.5</v>
      </c>
      <c r="I30" s="165">
        <f t="shared" si="24"/>
        <v>5766.6040000000003</v>
      </c>
      <c r="J30" s="166">
        <f t="shared" si="25"/>
        <v>8.1518224323054375E-3</v>
      </c>
      <c r="K30" s="166">
        <f t="shared" si="26"/>
        <v>0.35276941045791388</v>
      </c>
      <c r="L30" s="166">
        <f t="shared" si="27"/>
        <v>0.1442790245350643</v>
      </c>
      <c r="M30" s="167">
        <f t="shared" si="28"/>
        <v>7.9740000000000002</v>
      </c>
      <c r="N30" s="168">
        <f t="shared" si="29"/>
        <v>5.1999999999999998E-2</v>
      </c>
      <c r="O30" s="168">
        <f t="shared" si="30"/>
        <v>14.688000000000001</v>
      </c>
      <c r="P30" s="169">
        <f t="shared" si="31"/>
        <v>0</v>
      </c>
      <c r="Q30" s="170">
        <f t="shared" si="32"/>
        <v>68</v>
      </c>
      <c r="R30" s="171">
        <f t="shared" si="33"/>
        <v>23.997509281154915</v>
      </c>
      <c r="S30" s="143">
        <f t="shared" si="34"/>
        <v>3</v>
      </c>
      <c r="T30" s="143">
        <f t="shared" si="35"/>
        <v>847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223</v>
      </c>
      <c r="Z30" s="4" t="s">
        <v>189</v>
      </c>
      <c r="AA30" s="4" t="s">
        <v>217</v>
      </c>
      <c r="AB30" s="4">
        <v>528</v>
      </c>
      <c r="AC30" s="4">
        <v>5766.6040000000003</v>
      </c>
      <c r="AD30" s="4">
        <v>2607.3829999999998</v>
      </c>
      <c r="AE30" s="4">
        <v>2.2120000000000002</v>
      </c>
      <c r="AF30" s="4">
        <v>3.5</v>
      </c>
      <c r="AG30" s="4">
        <v>7.9740000000000002</v>
      </c>
      <c r="AH30" s="4">
        <v>376.010153</v>
      </c>
      <c r="AI30" s="4">
        <v>3.0651679999999999</v>
      </c>
      <c r="AJ30" s="4">
        <v>132.64488</v>
      </c>
      <c r="AK30" s="4">
        <v>832</v>
      </c>
      <c r="AL30" s="4">
        <v>3</v>
      </c>
      <c r="AM30" s="4">
        <v>847</v>
      </c>
      <c r="AN30" s="4">
        <v>68</v>
      </c>
      <c r="AO30" s="4">
        <v>15.336297999999999</v>
      </c>
      <c r="AP30" s="4">
        <v>10.7</v>
      </c>
      <c r="AQ30" s="4">
        <v>0</v>
      </c>
      <c r="AR30" s="4">
        <v>2</v>
      </c>
      <c r="AS30" s="4">
        <v>682</v>
      </c>
      <c r="AT30" s="4">
        <v>5.1999999999999998E-2</v>
      </c>
      <c r="AU30" s="4">
        <v>14.688000000000001</v>
      </c>
      <c r="AV30" s="4">
        <v>48122</v>
      </c>
      <c r="AW30" s="4">
        <v>0</v>
      </c>
      <c r="AX30" s="30">
        <v>0.46</v>
      </c>
      <c r="AY30">
        <v>0.63200000000000001</v>
      </c>
      <c r="AZ30" t="s">
        <v>422</v>
      </c>
      <c r="BA30" t="s">
        <v>445</v>
      </c>
      <c r="BB30">
        <v>1</v>
      </c>
      <c r="BC30" t="s">
        <v>449</v>
      </c>
      <c r="BD30">
        <v>9</v>
      </c>
      <c r="BE30">
        <v>44509.39</v>
      </c>
      <c r="BF30">
        <v>0.12955926828024381</v>
      </c>
      <c r="BG30">
        <v>8.1881457553114087E-2</v>
      </c>
      <c r="BH30">
        <v>216470.46199999994</v>
      </c>
      <c r="BI30">
        <v>2.6639218795587925E-2</v>
      </c>
      <c r="BJ30">
        <v>1.6835986278811568E-2</v>
      </c>
      <c r="BK30">
        <v>1</v>
      </c>
      <c r="BL30" t="s">
        <v>422</v>
      </c>
      <c r="BM30">
        <v>0</v>
      </c>
      <c r="BN30" t="s">
        <v>403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70바4932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0.71714285714285708</v>
      </c>
      <c r="G31" s="153">
        <f t="shared" si="18"/>
        <v>2.5099999999999998</v>
      </c>
      <c r="H31" s="154">
        <f t="shared" si="19"/>
        <v>3.5</v>
      </c>
      <c r="I31" s="155">
        <f t="shared" si="24"/>
        <v>4887.5959999999995</v>
      </c>
      <c r="J31" s="156">
        <f t="shared" si="25"/>
        <v>8.8722551988358253E-3</v>
      </c>
      <c r="K31" s="156">
        <f t="shared" si="26"/>
        <v>0.34646677082377936</v>
      </c>
      <c r="L31" s="156">
        <f t="shared" si="27"/>
        <v>7.7952433057069379E-2</v>
      </c>
      <c r="M31" s="157">
        <f t="shared" si="28"/>
        <v>6.2649999999999997</v>
      </c>
      <c r="N31" s="158">
        <f t="shared" si="29"/>
        <v>0</v>
      </c>
      <c r="O31" s="158">
        <f t="shared" si="30"/>
        <v>20.254999999999999</v>
      </c>
      <c r="P31" s="159">
        <f t="shared" si="31"/>
        <v>0</v>
      </c>
      <c r="Q31" s="160">
        <f t="shared" si="32"/>
        <v>63</v>
      </c>
      <c r="R31" s="161">
        <f t="shared" si="33"/>
        <v>24.132356971749129</v>
      </c>
      <c r="S31" s="146">
        <f t="shared" si="34"/>
        <v>0</v>
      </c>
      <c r="T31" s="146">
        <f t="shared" si="35"/>
        <v>990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224</v>
      </c>
      <c r="Z31" s="4" t="s">
        <v>189</v>
      </c>
      <c r="AA31" s="4" t="s">
        <v>217</v>
      </c>
      <c r="AB31" s="4">
        <v>528</v>
      </c>
      <c r="AC31" s="4">
        <v>4887.5959999999995</v>
      </c>
      <c r="AD31" s="4">
        <v>1946.8820000000001</v>
      </c>
      <c r="AE31" s="4">
        <v>2.5099999999999998</v>
      </c>
      <c r="AF31" s="4">
        <v>3.5</v>
      </c>
      <c r="AG31" s="4">
        <v>6.2649999999999997</v>
      </c>
      <c r="AH31" s="4">
        <v>314.16961500000002</v>
      </c>
      <c r="AI31" s="4">
        <v>2.7873929999999998</v>
      </c>
      <c r="AJ31" s="4">
        <v>108.849332</v>
      </c>
      <c r="AK31" s="4">
        <v>381</v>
      </c>
      <c r="AL31" s="4">
        <v>0</v>
      </c>
      <c r="AM31" s="4">
        <v>990</v>
      </c>
      <c r="AN31" s="4">
        <v>63</v>
      </c>
      <c r="AO31" s="4">
        <v>15.557188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20.254999999999999</v>
      </c>
      <c r="AV31" s="4">
        <v>38180</v>
      </c>
      <c r="AW31" s="4">
        <v>0</v>
      </c>
      <c r="AX31" s="4">
        <v>0.46</v>
      </c>
      <c r="AY31">
        <v>0.71714285714285708</v>
      </c>
      <c r="AZ31" t="s">
        <v>68</v>
      </c>
      <c r="BA31" t="s">
        <v>445</v>
      </c>
      <c r="BB31">
        <v>3</v>
      </c>
      <c r="BC31" t="s">
        <v>450</v>
      </c>
      <c r="BD31">
        <v>5</v>
      </c>
      <c r="BE31">
        <v>44509.39</v>
      </c>
      <c r="BF31">
        <v>0.10981044673944082</v>
      </c>
      <c r="BG31">
        <v>7.8749777518856118E-2</v>
      </c>
      <c r="BH31">
        <v>216470.46199999994</v>
      </c>
      <c r="BI31">
        <v>2.2578581645009844E-2</v>
      </c>
      <c r="BJ31">
        <v>1.6192068551135631E-2</v>
      </c>
      <c r="BK31">
        <v>1</v>
      </c>
      <c r="BL31" t="s">
        <v>68</v>
      </c>
      <c r="BM31">
        <v>0</v>
      </c>
      <c r="BN31" t="s">
        <v>403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70바4933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0.66828571428571426</v>
      </c>
      <c r="G32" s="163">
        <f t="shared" si="18"/>
        <v>2.339</v>
      </c>
      <c r="H32" s="164">
        <f t="shared" si="19"/>
        <v>3.5</v>
      </c>
      <c r="I32" s="165">
        <f t="shared" si="24"/>
        <v>5702.9589999999998</v>
      </c>
      <c r="J32" s="166">
        <f t="shared" si="25"/>
        <v>5.3387328292393219E-3</v>
      </c>
      <c r="K32" s="166">
        <f t="shared" si="26"/>
        <v>0.34317837511300731</v>
      </c>
      <c r="L32" s="166">
        <f t="shared" si="27"/>
        <v>0.15097425739865919</v>
      </c>
      <c r="M32" s="167">
        <f t="shared" si="28"/>
        <v>5.82</v>
      </c>
      <c r="N32" s="168">
        <f t="shared" si="29"/>
        <v>1.7999999999999999E-2</v>
      </c>
      <c r="O32" s="168">
        <f t="shared" si="30"/>
        <v>10.1</v>
      </c>
      <c r="P32" s="169">
        <f t="shared" si="31"/>
        <v>0</v>
      </c>
      <c r="Q32" s="170">
        <f t="shared" si="32"/>
        <v>63</v>
      </c>
      <c r="R32" s="171">
        <f t="shared" si="33"/>
        <v>23.245720345704783</v>
      </c>
      <c r="S32" s="143">
        <f t="shared" si="34"/>
        <v>1</v>
      </c>
      <c r="T32" s="143">
        <f t="shared" si="35"/>
        <v>576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225</v>
      </c>
      <c r="Z32" t="s">
        <v>189</v>
      </c>
      <c r="AA32" t="s">
        <v>217</v>
      </c>
      <c r="AB32">
        <v>528</v>
      </c>
      <c r="AC32" s="1">
        <v>5702.9589999999998</v>
      </c>
      <c r="AD32" s="1">
        <v>2438.2089999999998</v>
      </c>
      <c r="AE32" s="28">
        <v>2.339</v>
      </c>
      <c r="AF32">
        <v>3.5</v>
      </c>
      <c r="AG32">
        <v>5.82</v>
      </c>
      <c r="AH32">
        <v>376.57737600000002</v>
      </c>
      <c r="AI32">
        <v>2.010446</v>
      </c>
      <c r="AJ32">
        <v>129.23321200000001</v>
      </c>
      <c r="AK32">
        <v>861</v>
      </c>
      <c r="AL32">
        <v>1</v>
      </c>
      <c r="AM32">
        <v>576</v>
      </c>
      <c r="AN32">
        <v>63</v>
      </c>
      <c r="AO32">
        <v>15.144189000000001</v>
      </c>
      <c r="AP32">
        <v>13.4</v>
      </c>
      <c r="AQ32">
        <v>0</v>
      </c>
      <c r="AR32">
        <v>0</v>
      </c>
      <c r="AS32">
        <v>0</v>
      </c>
      <c r="AT32">
        <v>1.7999999999999999E-2</v>
      </c>
      <c r="AU32">
        <v>10.1</v>
      </c>
      <c r="AV32">
        <v>50043</v>
      </c>
      <c r="AW32">
        <v>0</v>
      </c>
      <c r="AX32">
        <v>0.43</v>
      </c>
      <c r="AY32">
        <v>0.66828571428571426</v>
      </c>
      <c r="AZ32" t="s">
        <v>68</v>
      </c>
      <c r="BA32" t="s">
        <v>445</v>
      </c>
      <c r="BB32">
        <v>7</v>
      </c>
      <c r="BC32" t="s">
        <v>451</v>
      </c>
      <c r="BD32">
        <v>7</v>
      </c>
      <c r="BE32">
        <v>44509.39</v>
      </c>
      <c r="BF32">
        <v>0.12812934529095996</v>
      </c>
      <c r="BG32">
        <v>8.5627011038730091E-2</v>
      </c>
      <c r="BH32">
        <v>216470.46199999994</v>
      </c>
      <c r="BI32">
        <v>2.6345206395873084E-2</v>
      </c>
      <c r="BJ32">
        <v>1.7606125074270611E-2</v>
      </c>
      <c r="BK32">
        <v>1</v>
      </c>
      <c r="BL32" t="s">
        <v>68</v>
      </c>
      <c r="BM32">
        <v>0</v>
      </c>
      <c r="BN32" t="s">
        <v>403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70바4934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0.72514285714285709</v>
      </c>
      <c r="G33" s="153">
        <f t="shared" si="18"/>
        <v>2.5379999999999998</v>
      </c>
      <c r="H33" s="154">
        <f t="shared" si="19"/>
        <v>3.5</v>
      </c>
      <c r="I33" s="155">
        <f t="shared" si="24"/>
        <v>6014.6559999999999</v>
      </c>
      <c r="J33" s="156">
        <f t="shared" si="25"/>
        <v>7.4045554677890837E-3</v>
      </c>
      <c r="K33" s="156">
        <f t="shared" si="26"/>
        <v>0.33957389556922019</v>
      </c>
      <c r="L33" s="156">
        <f t="shared" si="27"/>
        <v>0.10939944030049266</v>
      </c>
      <c r="M33" s="157">
        <f t="shared" si="28"/>
        <v>6.2789999999999999</v>
      </c>
      <c r="N33" s="158">
        <f t="shared" si="29"/>
        <v>6.7000000000000004E-2</v>
      </c>
      <c r="O33" s="158">
        <f t="shared" si="30"/>
        <v>17.989000000000001</v>
      </c>
      <c r="P33" s="159">
        <f t="shared" si="31"/>
        <v>0</v>
      </c>
      <c r="Q33" s="160">
        <f t="shared" si="32"/>
        <v>71</v>
      </c>
      <c r="R33" s="161">
        <f t="shared" si="33"/>
        <v>23.900575137153734</v>
      </c>
      <c r="S33" s="146">
        <f t="shared" si="34"/>
        <v>4</v>
      </c>
      <c r="T33" s="146">
        <f t="shared" si="35"/>
        <v>1082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226</v>
      </c>
      <c r="Z33" s="4" t="s">
        <v>189</v>
      </c>
      <c r="AA33" s="4" t="s">
        <v>217</v>
      </c>
      <c r="AB33" s="4">
        <v>528</v>
      </c>
      <c r="AC33" s="4">
        <v>6014.6559999999999</v>
      </c>
      <c r="AD33" s="4">
        <v>2369.8719999999998</v>
      </c>
      <c r="AE33" s="4">
        <v>2.5379999999999998</v>
      </c>
      <c r="AF33" s="4">
        <v>3.5</v>
      </c>
      <c r="AG33" s="4">
        <v>6.2789999999999999</v>
      </c>
      <c r="AH33" s="4">
        <v>385.36736100000002</v>
      </c>
      <c r="AI33" s="4">
        <v>2.8534739999999998</v>
      </c>
      <c r="AJ33" s="4">
        <v>130.86069599999999</v>
      </c>
      <c r="AK33" s="4">
        <v>658</v>
      </c>
      <c r="AL33" s="4">
        <v>4</v>
      </c>
      <c r="AM33" s="4">
        <v>1082</v>
      </c>
      <c r="AN33" s="4">
        <v>71</v>
      </c>
      <c r="AO33" s="4">
        <v>15.60759</v>
      </c>
      <c r="AP33" s="4">
        <v>28</v>
      </c>
      <c r="AQ33" s="4">
        <v>0</v>
      </c>
      <c r="AR33" s="4">
        <v>0</v>
      </c>
      <c r="AS33" s="4">
        <v>0</v>
      </c>
      <c r="AT33" s="4">
        <v>6.7000000000000004E-2</v>
      </c>
      <c r="AU33" s="4">
        <v>17.989000000000001</v>
      </c>
      <c r="AV33" s="4">
        <v>50549</v>
      </c>
      <c r="AW33" s="4">
        <v>0</v>
      </c>
      <c r="AX33" s="4">
        <v>0.47</v>
      </c>
      <c r="AY33">
        <v>0.72514285714285709</v>
      </c>
      <c r="AZ33" t="s">
        <v>68</v>
      </c>
      <c r="BA33" t="s">
        <v>445</v>
      </c>
      <c r="BB33">
        <v>1</v>
      </c>
      <c r="BC33" t="s">
        <v>452</v>
      </c>
      <c r="BD33">
        <v>6</v>
      </c>
      <c r="BE33">
        <v>44509.39</v>
      </c>
      <c r="BF33">
        <v>0.13513229455627229</v>
      </c>
      <c r="BG33">
        <v>9.7990218166805448E-2</v>
      </c>
      <c r="BH33">
        <v>216470.46199999994</v>
      </c>
      <c r="BI33">
        <v>2.7785111855122301E-2</v>
      </c>
      <c r="BJ33">
        <v>2.0148175396657256E-2</v>
      </c>
      <c r="BK33">
        <v>1</v>
      </c>
      <c r="BL33" t="s">
        <v>68</v>
      </c>
      <c r="BM33">
        <v>0</v>
      </c>
      <c r="BN33" t="s">
        <v>403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70바4935</v>
      </c>
      <c r="D34" s="116" t="str">
        <f t="shared" si="23"/>
        <v>중형</v>
      </c>
      <c r="E34" s="112" t="str">
        <f t="shared" si="16"/>
        <v>F</v>
      </c>
      <c r="F34" s="162">
        <f t="shared" si="17"/>
        <v>0.68371428571428561</v>
      </c>
      <c r="G34" s="163">
        <f t="shared" si="18"/>
        <v>2.3929999999999998</v>
      </c>
      <c r="H34" s="164">
        <f t="shared" si="19"/>
        <v>3.5</v>
      </c>
      <c r="I34" s="165">
        <f t="shared" si="24"/>
        <v>5848.232</v>
      </c>
      <c r="J34" s="166">
        <f t="shared" si="25"/>
        <v>9.3109057775733212E-3</v>
      </c>
      <c r="K34" s="166">
        <f t="shared" si="26"/>
        <v>0.33811183703262943</v>
      </c>
      <c r="L34" s="166">
        <f t="shared" si="27"/>
        <v>8.6863859026112503E-2</v>
      </c>
      <c r="M34" s="167">
        <f t="shared" si="28"/>
        <v>6.7969999999999997</v>
      </c>
      <c r="N34" s="168">
        <f t="shared" si="29"/>
        <v>1.7000000000000001E-2</v>
      </c>
      <c r="O34" s="168">
        <f t="shared" si="30"/>
        <v>17.577999999999999</v>
      </c>
      <c r="P34" s="169">
        <f t="shared" si="31"/>
        <v>0</v>
      </c>
      <c r="Q34" s="170">
        <f t="shared" si="32"/>
        <v>62</v>
      </c>
      <c r="R34" s="171">
        <f t="shared" si="33"/>
        <v>23.928787153788672</v>
      </c>
      <c r="S34" s="143">
        <f t="shared" si="34"/>
        <v>1</v>
      </c>
      <c r="T34" s="143">
        <f t="shared" si="35"/>
        <v>1028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227</v>
      </c>
      <c r="Z34" s="4" t="s">
        <v>189</v>
      </c>
      <c r="AA34" s="4" t="s">
        <v>217</v>
      </c>
      <c r="AB34" s="4">
        <v>528</v>
      </c>
      <c r="AC34" s="4">
        <v>5848.232</v>
      </c>
      <c r="AD34" s="4">
        <v>2443.44</v>
      </c>
      <c r="AE34" s="4">
        <v>2.3929999999999998</v>
      </c>
      <c r="AF34" s="4">
        <v>3.5</v>
      </c>
      <c r="AG34" s="4">
        <v>6.7969999999999997</v>
      </c>
      <c r="AH34" s="4">
        <v>374.51737600000001</v>
      </c>
      <c r="AI34" s="4">
        <v>3.4870960000000002</v>
      </c>
      <c r="AJ34" s="4">
        <v>126.628758</v>
      </c>
      <c r="AK34" s="4">
        <v>508</v>
      </c>
      <c r="AL34" s="4">
        <v>1</v>
      </c>
      <c r="AM34" s="4">
        <v>1028</v>
      </c>
      <c r="AN34" s="4">
        <v>62</v>
      </c>
      <c r="AO34" s="4">
        <v>15.615382</v>
      </c>
      <c r="AP34" s="4">
        <v>0</v>
      </c>
      <c r="AQ34" s="4">
        <v>0</v>
      </c>
      <c r="AR34" s="4">
        <v>0</v>
      </c>
      <c r="AS34" s="4">
        <v>0</v>
      </c>
      <c r="AT34" s="4">
        <v>1.7000000000000001E-2</v>
      </c>
      <c r="AU34" s="4">
        <v>17.577999999999999</v>
      </c>
      <c r="AV34" s="4">
        <v>50262</v>
      </c>
      <c r="AW34" s="4">
        <v>0</v>
      </c>
      <c r="AX34" s="4">
        <v>0.46</v>
      </c>
      <c r="AY34">
        <v>0.68371428571428561</v>
      </c>
      <c r="AZ34" t="s">
        <v>68</v>
      </c>
      <c r="BA34" t="s">
        <v>445</v>
      </c>
      <c r="BB34">
        <v>6</v>
      </c>
      <c r="BC34" t="s">
        <v>453</v>
      </c>
      <c r="BD34">
        <v>9</v>
      </c>
      <c r="BE34">
        <v>44509.39</v>
      </c>
      <c r="BF34">
        <v>0.13139321837481935</v>
      </c>
      <c r="BG34">
        <v>8.9835420448840755E-2</v>
      </c>
      <c r="BH34">
        <v>216470.46199999994</v>
      </c>
      <c r="BI34">
        <v>2.7016304885051714E-2</v>
      </c>
      <c r="BJ34">
        <v>1.8471433597122496E-2</v>
      </c>
      <c r="BK34">
        <v>1</v>
      </c>
      <c r="BL34" t="s">
        <v>68</v>
      </c>
      <c r="BM34">
        <v>0</v>
      </c>
      <c r="BN34" t="s">
        <v>403</v>
      </c>
    </row>
    <row r="35" spans="1:66" x14ac:dyDescent="0.25">
      <c r="A35" s="144" t="str">
        <f t="shared" si="20"/>
        <v>인천교통공사</v>
      </c>
      <c r="B35" s="144" t="str">
        <f t="shared" si="21"/>
        <v>순환42</v>
      </c>
      <c r="C35" s="145" t="str">
        <f t="shared" si="22"/>
        <v>70바4936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0.72457142857142853</v>
      </c>
      <c r="G35" s="153">
        <f t="shared" si="18"/>
        <v>2.536</v>
      </c>
      <c r="H35" s="154">
        <f t="shared" si="19"/>
        <v>3.5</v>
      </c>
      <c r="I35" s="155">
        <f t="shared" si="24"/>
        <v>5660.1369999999997</v>
      </c>
      <c r="J35" s="156">
        <f t="shared" si="25"/>
        <v>1.2579230533532661E-2</v>
      </c>
      <c r="K35" s="156">
        <f t="shared" si="26"/>
        <v>0.33122640751999843</v>
      </c>
      <c r="L35" s="156">
        <f t="shared" si="27"/>
        <v>0.13444904248784084</v>
      </c>
      <c r="M35" s="157">
        <f t="shared" si="28"/>
        <v>6.8140000000000001</v>
      </c>
      <c r="N35" s="158">
        <f t="shared" si="29"/>
        <v>0</v>
      </c>
      <c r="O35" s="158">
        <f t="shared" si="30"/>
        <v>28.904</v>
      </c>
      <c r="P35" s="159">
        <f t="shared" si="31"/>
        <v>0</v>
      </c>
      <c r="Q35" s="160">
        <f t="shared" si="32"/>
        <v>66</v>
      </c>
      <c r="R35" s="161">
        <f t="shared" si="33"/>
        <v>23.834681362489132</v>
      </c>
      <c r="S35" s="146">
        <f t="shared" si="34"/>
        <v>0</v>
      </c>
      <c r="T35" s="146">
        <f t="shared" si="35"/>
        <v>1636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228</v>
      </c>
      <c r="Z35" s="4" t="s">
        <v>189</v>
      </c>
      <c r="AA35" s="4" t="s">
        <v>217</v>
      </c>
      <c r="AB35" s="4">
        <v>528</v>
      </c>
      <c r="AC35" s="4">
        <v>5660.1369999999997</v>
      </c>
      <c r="AD35" s="4">
        <v>2231.5639999999999</v>
      </c>
      <c r="AE35" s="4">
        <v>2.536</v>
      </c>
      <c r="AF35" s="4">
        <v>3.5</v>
      </c>
      <c r="AG35" s="4">
        <v>6.8140000000000001</v>
      </c>
      <c r="AH35" s="4">
        <v>361.89709599999998</v>
      </c>
      <c r="AI35" s="4">
        <v>4.5523870000000004</v>
      </c>
      <c r="AJ35" s="4">
        <v>119.86987499999999</v>
      </c>
      <c r="AK35" s="4">
        <v>761</v>
      </c>
      <c r="AL35" s="4">
        <v>0</v>
      </c>
      <c r="AM35" s="4">
        <v>1636</v>
      </c>
      <c r="AN35" s="4">
        <v>66</v>
      </c>
      <c r="AO35" s="4">
        <v>15.640183</v>
      </c>
      <c r="AP35" s="4">
        <v>37.5</v>
      </c>
      <c r="AQ35" s="4">
        <v>0</v>
      </c>
      <c r="AR35" s="4">
        <v>7</v>
      </c>
      <c r="AS35" s="4">
        <v>1948</v>
      </c>
      <c r="AT35" s="4">
        <v>0</v>
      </c>
      <c r="AU35" s="4">
        <v>28.904</v>
      </c>
      <c r="AV35" s="4">
        <v>52059</v>
      </c>
      <c r="AW35" s="4">
        <v>0</v>
      </c>
      <c r="AX35" s="4">
        <v>0.49</v>
      </c>
      <c r="AY35">
        <v>0.72457142857142853</v>
      </c>
      <c r="AZ35" t="s">
        <v>68</v>
      </c>
      <c r="BA35" t="s">
        <v>445</v>
      </c>
      <c r="BB35">
        <v>2</v>
      </c>
      <c r="BC35" t="s">
        <v>454</v>
      </c>
      <c r="BD35">
        <v>8</v>
      </c>
      <c r="BE35">
        <v>44509.39</v>
      </c>
      <c r="BF35">
        <v>0.12716725616774346</v>
      </c>
      <c r="BG35">
        <v>9.2141760468970685E-2</v>
      </c>
      <c r="BH35">
        <v>216470.46199999994</v>
      </c>
      <c r="BI35">
        <v>2.6147387258775294E-2</v>
      </c>
      <c r="BJ35">
        <v>1.8945649739501184E-2</v>
      </c>
      <c r="BK35">
        <v>1</v>
      </c>
      <c r="BL35" t="s">
        <v>68</v>
      </c>
      <c r="BM35">
        <v>0</v>
      </c>
      <c r="BN35" t="s">
        <v>403</v>
      </c>
    </row>
    <row r="36" spans="1:66" x14ac:dyDescent="0.25">
      <c r="A36" s="141" t="str">
        <f t="shared" si="20"/>
        <v>인천교통공사</v>
      </c>
      <c r="B36" s="141" t="str">
        <f t="shared" si="21"/>
        <v>순환43</v>
      </c>
      <c r="C36" s="142" t="str">
        <f t="shared" si="22"/>
        <v>70바4937</v>
      </c>
      <c r="D36" s="116" t="str">
        <f t="shared" si="23"/>
        <v>중형</v>
      </c>
      <c r="E36" s="112" t="str">
        <f t="shared" si="16"/>
        <v>F</v>
      </c>
      <c r="F36" s="162">
        <f t="shared" si="17"/>
        <v>0.74624999999999997</v>
      </c>
      <c r="G36" s="163">
        <f t="shared" si="18"/>
        <v>2.9849999999999999</v>
      </c>
      <c r="H36" s="164">
        <f t="shared" si="19"/>
        <v>4</v>
      </c>
      <c r="I36" s="165">
        <f t="shared" si="24"/>
        <v>6855.7020000000002</v>
      </c>
      <c r="J36" s="166">
        <f t="shared" si="25"/>
        <v>5.8347132197127003E-3</v>
      </c>
      <c r="K36" s="166">
        <f t="shared" si="26"/>
        <v>0.30111088691980586</v>
      </c>
      <c r="L36" s="166">
        <f t="shared" si="27"/>
        <v>0.11421149869116248</v>
      </c>
      <c r="M36" s="167">
        <f t="shared" si="28"/>
        <v>5.4859999999999998</v>
      </c>
      <c r="N36" s="168">
        <f t="shared" si="29"/>
        <v>4.3999999999999997E-2</v>
      </c>
      <c r="O36" s="168">
        <f t="shared" si="30"/>
        <v>3.3690000000000002</v>
      </c>
      <c r="P36" s="169">
        <f t="shared" si="31"/>
        <v>0</v>
      </c>
      <c r="Q36" s="170">
        <f t="shared" si="32"/>
        <v>78</v>
      </c>
      <c r="R36" s="171">
        <f t="shared" si="33"/>
        <v>26.433393091360962</v>
      </c>
      <c r="S36" s="143">
        <f t="shared" si="34"/>
        <v>3</v>
      </c>
      <c r="T36" s="143">
        <f t="shared" si="35"/>
        <v>231</v>
      </c>
      <c r="U36" t="s">
        <v>115</v>
      </c>
      <c r="V36" s="5" t="s">
        <v>119</v>
      </c>
      <c r="W36" t="s">
        <v>115</v>
      </c>
      <c r="X36" s="5" t="s">
        <v>119</v>
      </c>
      <c r="Y36" t="s">
        <v>229</v>
      </c>
      <c r="Z36" t="s">
        <v>189</v>
      </c>
      <c r="AA36" t="s">
        <v>217</v>
      </c>
      <c r="AB36">
        <v>528</v>
      </c>
      <c r="AC36" s="1">
        <v>6855.7020000000002</v>
      </c>
      <c r="AD36" s="1">
        <v>2296.6439999999998</v>
      </c>
      <c r="AE36" s="28">
        <v>2.9849999999999999</v>
      </c>
      <c r="AF36">
        <v>4</v>
      </c>
      <c r="AG36">
        <v>5.4859999999999998</v>
      </c>
      <c r="AH36">
        <v>374.22404799999998</v>
      </c>
      <c r="AI36">
        <v>2.1834899999999999</v>
      </c>
      <c r="AJ36">
        <v>112.682935</v>
      </c>
      <c r="AK36">
        <v>783</v>
      </c>
      <c r="AL36">
        <v>3</v>
      </c>
      <c r="AM36">
        <v>231</v>
      </c>
      <c r="AN36">
        <v>78</v>
      </c>
      <c r="AO36">
        <v>18.319779</v>
      </c>
      <c r="AP36">
        <v>504.1</v>
      </c>
      <c r="AQ36">
        <v>0</v>
      </c>
      <c r="AR36">
        <v>12</v>
      </c>
      <c r="AS36">
        <v>2223</v>
      </c>
      <c r="AT36">
        <v>4.3999999999999997E-2</v>
      </c>
      <c r="AU36">
        <v>3.3690000000000002</v>
      </c>
      <c r="AV36">
        <v>58705</v>
      </c>
      <c r="AW36">
        <v>0</v>
      </c>
      <c r="AX36">
        <v>0.47</v>
      </c>
      <c r="AY36">
        <v>0.74624999999999997</v>
      </c>
      <c r="AZ36" t="s">
        <v>68</v>
      </c>
      <c r="BA36" t="s">
        <v>455</v>
      </c>
      <c r="BB36">
        <v>2</v>
      </c>
      <c r="BC36" t="s">
        <v>456</v>
      </c>
      <c r="BD36">
        <v>7</v>
      </c>
      <c r="BE36">
        <v>31761.743000000002</v>
      </c>
      <c r="BF36">
        <v>0.21584778895792966</v>
      </c>
      <c r="BG36">
        <v>0.16107641250985499</v>
      </c>
      <c r="BH36">
        <v>216470.46199999994</v>
      </c>
      <c r="BI36">
        <v>3.1670380968651518E-2</v>
      </c>
      <c r="BJ36">
        <v>2.3634021797856196E-2</v>
      </c>
      <c r="BK36">
        <v>1</v>
      </c>
      <c r="BL36" t="s">
        <v>68</v>
      </c>
      <c r="BM36">
        <v>0</v>
      </c>
      <c r="BN36" t="s">
        <v>403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70바4938</v>
      </c>
      <c r="D37" s="133" t="str">
        <f t="shared" si="23"/>
        <v>중형</v>
      </c>
      <c r="E37" s="129" t="str">
        <f t="shared" si="16"/>
        <v>F</v>
      </c>
      <c r="F37" s="152">
        <f t="shared" si="17"/>
        <v>0.78800000000000003</v>
      </c>
      <c r="G37" s="153">
        <f t="shared" si="18"/>
        <v>3.1520000000000001</v>
      </c>
      <c r="H37" s="154">
        <f t="shared" si="19"/>
        <v>4</v>
      </c>
      <c r="I37" s="155">
        <f t="shared" si="24"/>
        <v>6300.4089999999997</v>
      </c>
      <c r="J37" s="156">
        <f t="shared" si="25"/>
        <v>5.4626532458508219E-3</v>
      </c>
      <c r="K37" s="156">
        <f t="shared" si="26"/>
        <v>0.27118976341301471</v>
      </c>
      <c r="L37" s="156">
        <f t="shared" si="27"/>
        <v>8.2375604504405994E-2</v>
      </c>
      <c r="M37" s="157">
        <f t="shared" si="28"/>
        <v>5.2320000000000002</v>
      </c>
      <c r="N37" s="158">
        <f t="shared" si="29"/>
        <v>9.5000000000000001E-2</v>
      </c>
      <c r="O37" s="158">
        <f t="shared" si="30"/>
        <v>1.873</v>
      </c>
      <c r="P37" s="159">
        <f t="shared" si="31"/>
        <v>0</v>
      </c>
      <c r="Q37" s="160">
        <f t="shared" si="32"/>
        <v>73</v>
      </c>
      <c r="R37" s="161">
        <f t="shared" si="33"/>
        <v>25.194904828446411</v>
      </c>
      <c r="S37" s="146">
        <f t="shared" si="34"/>
        <v>6</v>
      </c>
      <c r="T37" s="146">
        <f t="shared" si="35"/>
        <v>118</v>
      </c>
      <c r="U37" t="s">
        <v>115</v>
      </c>
      <c r="V37" t="s">
        <v>119</v>
      </c>
      <c r="W37" s="4" t="s">
        <v>115</v>
      </c>
      <c r="X37" s="4" t="s">
        <v>119</v>
      </c>
      <c r="Y37" s="4" t="s">
        <v>230</v>
      </c>
      <c r="Z37" s="4" t="s">
        <v>189</v>
      </c>
      <c r="AA37" s="4" t="s">
        <v>217</v>
      </c>
      <c r="AB37" s="4">
        <v>528</v>
      </c>
      <c r="AC37" s="4">
        <v>6300.4089999999997</v>
      </c>
      <c r="AD37" s="4">
        <v>1999.1489999999999</v>
      </c>
      <c r="AE37" s="4">
        <v>3.1520000000000001</v>
      </c>
      <c r="AF37" s="4">
        <v>4</v>
      </c>
      <c r="AG37" s="4">
        <v>5.2320000000000002</v>
      </c>
      <c r="AH37" s="4">
        <v>345.70764700000001</v>
      </c>
      <c r="AI37" s="4">
        <v>1.8884810000000001</v>
      </c>
      <c r="AJ37" s="4">
        <v>93.752375000000001</v>
      </c>
      <c r="AK37" s="4">
        <v>519</v>
      </c>
      <c r="AL37" s="4">
        <v>6</v>
      </c>
      <c r="AM37" s="4">
        <v>118</v>
      </c>
      <c r="AN37" s="4">
        <v>73</v>
      </c>
      <c r="AO37" s="4">
        <v>18.224672999999999</v>
      </c>
      <c r="AP37" s="4">
        <v>110.3</v>
      </c>
      <c r="AQ37" s="4">
        <v>0</v>
      </c>
      <c r="AR37" s="4">
        <v>1</v>
      </c>
      <c r="AS37" s="4">
        <v>182</v>
      </c>
      <c r="AT37" s="4">
        <v>9.5000000000000001E-2</v>
      </c>
      <c r="AU37" s="4">
        <v>1.873</v>
      </c>
      <c r="AV37" s="4">
        <v>51410</v>
      </c>
      <c r="AW37" s="4">
        <v>0</v>
      </c>
      <c r="AX37" s="4">
        <v>0.51</v>
      </c>
      <c r="AY37">
        <v>0.78800000000000003</v>
      </c>
      <c r="AZ37" t="s">
        <v>68</v>
      </c>
      <c r="BA37" t="s">
        <v>455</v>
      </c>
      <c r="BB37">
        <v>1</v>
      </c>
      <c r="BC37" t="s">
        <v>457</v>
      </c>
      <c r="BD37">
        <v>8</v>
      </c>
      <c r="BE37">
        <v>31761.743000000002</v>
      </c>
      <c r="BF37">
        <v>0.19836471191143382</v>
      </c>
      <c r="BG37">
        <v>0.15631139298620986</v>
      </c>
      <c r="BH37">
        <v>216470.46199999994</v>
      </c>
      <c r="BI37">
        <v>2.9105167244480687E-2</v>
      </c>
      <c r="BJ37">
        <v>2.2934871788650783E-2</v>
      </c>
      <c r="BK37">
        <v>1</v>
      </c>
      <c r="BL37" t="s">
        <v>66</v>
      </c>
      <c r="BM37">
        <v>-1</v>
      </c>
      <c r="BN37" t="s">
        <v>401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70바4939</v>
      </c>
      <c r="D38" s="116" t="str">
        <f t="shared" si="23"/>
        <v>중형</v>
      </c>
      <c r="E38" s="112" t="str">
        <f t="shared" si="16"/>
        <v>F</v>
      </c>
      <c r="F38" s="162">
        <f t="shared" si="17"/>
        <v>0.67649999999999999</v>
      </c>
      <c r="G38" s="163">
        <f t="shared" si="18"/>
        <v>2.706</v>
      </c>
      <c r="H38" s="164">
        <f t="shared" si="19"/>
        <v>4</v>
      </c>
      <c r="I38" s="165">
        <f t="shared" si="24"/>
        <v>6299.9160000000002</v>
      </c>
      <c r="J38" s="166">
        <f t="shared" si="25"/>
        <v>9.3566146478921228E-3</v>
      </c>
      <c r="K38" s="166">
        <f t="shared" si="26"/>
        <v>0.30039255493799072</v>
      </c>
      <c r="L38" s="166">
        <f t="shared" si="27"/>
        <v>8.6350357687308837E-2</v>
      </c>
      <c r="M38" s="167">
        <f t="shared" si="28"/>
        <v>7.0720000000000001</v>
      </c>
      <c r="N38" s="168">
        <f t="shared" si="29"/>
        <v>4.8000000000000001E-2</v>
      </c>
      <c r="O38" s="168">
        <f t="shared" si="30"/>
        <v>2.1429999999999998</v>
      </c>
      <c r="P38" s="169">
        <f t="shared" si="31"/>
        <v>0</v>
      </c>
      <c r="Q38" s="170">
        <f t="shared" si="32"/>
        <v>74</v>
      </c>
      <c r="R38" s="171">
        <f t="shared" si="33"/>
        <v>24.891962503354041</v>
      </c>
      <c r="S38" s="143">
        <f t="shared" si="34"/>
        <v>3</v>
      </c>
      <c r="T38" s="143">
        <f t="shared" si="35"/>
        <v>135</v>
      </c>
      <c r="U38" t="s">
        <v>115</v>
      </c>
      <c r="V38" t="s">
        <v>119</v>
      </c>
      <c r="W38" t="s">
        <v>115</v>
      </c>
      <c r="X38" s="4" t="s">
        <v>119</v>
      </c>
      <c r="Y38" s="4" t="s">
        <v>231</v>
      </c>
      <c r="Z38" s="4" t="s">
        <v>189</v>
      </c>
      <c r="AA38" s="4" t="s">
        <v>217</v>
      </c>
      <c r="AB38" s="4">
        <v>528</v>
      </c>
      <c r="AC38" s="4">
        <v>6299.9160000000002</v>
      </c>
      <c r="AD38" s="4">
        <v>2327.85</v>
      </c>
      <c r="AE38" s="4">
        <v>2.706</v>
      </c>
      <c r="AF38" s="4">
        <v>4</v>
      </c>
      <c r="AG38" s="4">
        <v>7.0720000000000001</v>
      </c>
      <c r="AH38" s="4">
        <v>366.66434700000002</v>
      </c>
      <c r="AI38" s="4">
        <v>3.4307370000000001</v>
      </c>
      <c r="AJ38" s="4">
        <v>110.14324000000001</v>
      </c>
      <c r="AK38" s="4">
        <v>544</v>
      </c>
      <c r="AL38" s="4">
        <v>3</v>
      </c>
      <c r="AM38" s="4">
        <v>135</v>
      </c>
      <c r="AN38" s="4">
        <v>74</v>
      </c>
      <c r="AO38" s="4">
        <v>17.181697</v>
      </c>
      <c r="AP38" s="4">
        <v>140.80000000000001</v>
      </c>
      <c r="AQ38" s="4">
        <v>0</v>
      </c>
      <c r="AR38" s="4">
        <v>3</v>
      </c>
      <c r="AS38" s="4">
        <v>956</v>
      </c>
      <c r="AT38" s="4">
        <v>4.8000000000000001E-2</v>
      </c>
      <c r="AU38" s="4">
        <v>2.1429999999999998</v>
      </c>
      <c r="AV38" s="4">
        <v>51303</v>
      </c>
      <c r="AW38" s="4">
        <v>0</v>
      </c>
      <c r="AX38" s="4">
        <v>0.51</v>
      </c>
      <c r="AY38">
        <v>0.67649999999999999</v>
      </c>
      <c r="AZ38" t="s">
        <v>68</v>
      </c>
      <c r="BA38" t="s">
        <v>455</v>
      </c>
      <c r="BB38">
        <v>5</v>
      </c>
      <c r="BC38" t="s">
        <v>458</v>
      </c>
      <c r="BD38">
        <v>8</v>
      </c>
      <c r="BE38">
        <v>31761.743000000002</v>
      </c>
      <c r="BF38">
        <v>0.1983491900932515</v>
      </c>
      <c r="BG38">
        <v>0.13418322709808464</v>
      </c>
      <c r="BH38">
        <v>216470.46199999994</v>
      </c>
      <c r="BI38">
        <v>2.9102889797500416E-2</v>
      </c>
      <c r="BJ38">
        <v>1.968810494800903E-2</v>
      </c>
      <c r="BK38">
        <v>1</v>
      </c>
      <c r="BL38" t="s">
        <v>68</v>
      </c>
      <c r="BM38">
        <v>0</v>
      </c>
      <c r="BN38" t="s">
        <v>403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70바4940</v>
      </c>
      <c r="D39" s="133" t="str">
        <f t="shared" si="23"/>
        <v>중형</v>
      </c>
      <c r="E39" s="129" t="str">
        <f t="shared" si="16"/>
        <v>F</v>
      </c>
      <c r="F39" s="152">
        <f t="shared" si="17"/>
        <v>0.69299999999999995</v>
      </c>
      <c r="G39" s="153">
        <f t="shared" si="18"/>
        <v>2.7719999999999998</v>
      </c>
      <c r="H39" s="154">
        <f t="shared" si="19"/>
        <v>4</v>
      </c>
      <c r="I39" s="155">
        <f t="shared" si="24"/>
        <v>6286.7560000000003</v>
      </c>
      <c r="J39" s="156">
        <f t="shared" si="25"/>
        <v>5.5703964169450879E-3</v>
      </c>
      <c r="K39" s="156">
        <f t="shared" si="26"/>
        <v>0.29716561237698863</v>
      </c>
      <c r="L39" s="156">
        <f t="shared" si="27"/>
        <v>5.678604354932814E-2</v>
      </c>
      <c r="M39" s="157">
        <f t="shared" si="28"/>
        <v>7.3890000000000002</v>
      </c>
      <c r="N39" s="158">
        <f t="shared" si="29"/>
        <v>1.6E-2</v>
      </c>
      <c r="O39" s="158">
        <f t="shared" si="30"/>
        <v>10.641</v>
      </c>
      <c r="P39" s="159">
        <f t="shared" si="31"/>
        <v>0.14166666666666666</v>
      </c>
      <c r="Q39" s="160">
        <f t="shared" si="32"/>
        <v>87</v>
      </c>
      <c r="R39" s="161">
        <f t="shared" si="33"/>
        <v>26.065833689919511</v>
      </c>
      <c r="S39" s="146">
        <f t="shared" si="34"/>
        <v>1</v>
      </c>
      <c r="T39" s="146">
        <f t="shared" si="35"/>
        <v>669</v>
      </c>
      <c r="U39" t="s">
        <v>115</v>
      </c>
      <c r="V39" s="5" t="s">
        <v>119</v>
      </c>
      <c r="W39" t="s">
        <v>115</v>
      </c>
      <c r="X39" s="5" t="s">
        <v>119</v>
      </c>
      <c r="Y39" t="s">
        <v>232</v>
      </c>
      <c r="Z39" t="s">
        <v>189</v>
      </c>
      <c r="AA39" t="s">
        <v>217</v>
      </c>
      <c r="AB39">
        <v>528</v>
      </c>
      <c r="AC39" s="1">
        <v>6286.7560000000003</v>
      </c>
      <c r="AD39" s="1">
        <v>2268.2919999999999</v>
      </c>
      <c r="AE39" s="28">
        <v>2.7719999999999998</v>
      </c>
      <c r="AF39">
        <v>4</v>
      </c>
      <c r="AG39">
        <v>7.3890000000000002</v>
      </c>
      <c r="AH39">
        <v>345.90572300000002</v>
      </c>
      <c r="AI39">
        <v>1.9268320000000001</v>
      </c>
      <c r="AJ39">
        <v>102.791286</v>
      </c>
      <c r="AK39">
        <v>357</v>
      </c>
      <c r="AL39">
        <v>1</v>
      </c>
      <c r="AM39">
        <v>669</v>
      </c>
      <c r="AN39">
        <v>87</v>
      </c>
      <c r="AO39">
        <v>18.174766999999999</v>
      </c>
      <c r="AP39">
        <v>1519.3</v>
      </c>
      <c r="AQ39">
        <v>8.5</v>
      </c>
      <c r="AR39">
        <v>10</v>
      </c>
      <c r="AS39">
        <v>1974</v>
      </c>
      <c r="AT39">
        <v>1.6E-2</v>
      </c>
      <c r="AU39">
        <v>10.641</v>
      </c>
      <c r="AV39">
        <v>56624</v>
      </c>
      <c r="AW39">
        <v>0</v>
      </c>
      <c r="AX39">
        <v>0.51</v>
      </c>
      <c r="AY39">
        <v>0.69299999999999995</v>
      </c>
      <c r="AZ39" t="s">
        <v>68</v>
      </c>
      <c r="BA39" t="s">
        <v>455</v>
      </c>
      <c r="BB39">
        <v>4</v>
      </c>
      <c r="BC39" t="s">
        <v>459</v>
      </c>
      <c r="BD39">
        <v>5</v>
      </c>
      <c r="BE39">
        <v>31761.743000000002</v>
      </c>
      <c r="BF39">
        <v>0.19793485514947967</v>
      </c>
      <c r="BG39">
        <v>0.13716885461858941</v>
      </c>
      <c r="BH39">
        <v>216470.46199999994</v>
      </c>
      <c r="BI39">
        <v>2.9042096283787681E-2</v>
      </c>
      <c r="BJ39">
        <v>2.0126172724664861E-2</v>
      </c>
      <c r="BK39">
        <v>1</v>
      </c>
      <c r="BL39" t="s">
        <v>68</v>
      </c>
      <c r="BM39">
        <v>0</v>
      </c>
      <c r="BN39" t="s">
        <v>403</v>
      </c>
    </row>
    <row r="40" spans="1:66" x14ac:dyDescent="0.25">
      <c r="A40" s="141" t="str">
        <f t="shared" si="20"/>
        <v>인천교통공사</v>
      </c>
      <c r="B40" s="141" t="str">
        <f t="shared" si="21"/>
        <v>순환43</v>
      </c>
      <c r="C40" s="142" t="str">
        <f t="shared" si="22"/>
        <v>70바4941</v>
      </c>
      <c r="D40" s="116" t="str">
        <f t="shared" si="23"/>
        <v>중형</v>
      </c>
      <c r="E40" s="112" t="str">
        <f t="shared" si="16"/>
        <v>F</v>
      </c>
      <c r="F40" s="162">
        <f t="shared" si="17"/>
        <v>0.72299999999999998</v>
      </c>
      <c r="G40" s="163">
        <f t="shared" si="18"/>
        <v>2.8919999999999999</v>
      </c>
      <c r="H40" s="164">
        <f t="shared" si="19"/>
        <v>4</v>
      </c>
      <c r="I40" s="165">
        <f t="shared" si="24"/>
        <v>6018.96</v>
      </c>
      <c r="J40" s="166">
        <f t="shared" si="25"/>
        <v>5.6363793477817257E-3</v>
      </c>
      <c r="K40" s="166">
        <f t="shared" si="26"/>
        <v>0.28568968016092083</v>
      </c>
      <c r="L40" s="166">
        <f t="shared" si="27"/>
        <v>9.4202320666693248E-2</v>
      </c>
      <c r="M40" s="167">
        <f t="shared" si="28"/>
        <v>5.5880000000000001</v>
      </c>
      <c r="N40" s="168">
        <f t="shared" si="29"/>
        <v>0</v>
      </c>
      <c r="O40" s="168">
        <f t="shared" si="30"/>
        <v>5.383</v>
      </c>
      <c r="P40" s="169">
        <f t="shared" si="31"/>
        <v>0</v>
      </c>
      <c r="Q40" s="170">
        <f t="shared" si="32"/>
        <v>81</v>
      </c>
      <c r="R40" s="171">
        <f t="shared" si="33"/>
        <v>25.819783465766456</v>
      </c>
      <c r="S40" s="143">
        <f t="shared" si="34"/>
        <v>0</v>
      </c>
      <c r="T40" s="143">
        <f t="shared" si="35"/>
        <v>324</v>
      </c>
      <c r="U40" t="s">
        <v>115</v>
      </c>
      <c r="V40" t="s">
        <v>119</v>
      </c>
      <c r="W40" s="4" t="s">
        <v>115</v>
      </c>
      <c r="X40" s="4" t="s">
        <v>119</v>
      </c>
      <c r="Y40" s="4" t="s">
        <v>233</v>
      </c>
      <c r="Z40" s="4" t="s">
        <v>189</v>
      </c>
      <c r="AA40" s="4" t="s">
        <v>217</v>
      </c>
      <c r="AB40" s="4">
        <v>528</v>
      </c>
      <c r="AC40" s="4">
        <v>6018.96</v>
      </c>
      <c r="AD40" s="4">
        <v>2081.027</v>
      </c>
      <c r="AE40" s="4">
        <v>2.8919999999999999</v>
      </c>
      <c r="AF40" s="4">
        <v>4</v>
      </c>
      <c r="AG40" s="4">
        <v>5.5880000000000001</v>
      </c>
      <c r="AH40" s="4">
        <v>328.94432499999999</v>
      </c>
      <c r="AI40" s="4">
        <v>1.854055</v>
      </c>
      <c r="AJ40" s="4">
        <v>93.975999000000002</v>
      </c>
      <c r="AK40" s="4">
        <v>567</v>
      </c>
      <c r="AL40" s="4">
        <v>0</v>
      </c>
      <c r="AM40" s="4">
        <v>324</v>
      </c>
      <c r="AN40" s="4">
        <v>81</v>
      </c>
      <c r="AO40" s="4">
        <v>18.297806999999999</v>
      </c>
      <c r="AP40" s="4">
        <v>557.29999999999995</v>
      </c>
      <c r="AQ40" s="4">
        <v>0</v>
      </c>
      <c r="AR40" s="4">
        <v>9</v>
      </c>
      <c r="AS40" s="4">
        <v>2266</v>
      </c>
      <c r="AT40" s="4">
        <v>0</v>
      </c>
      <c r="AU40" s="4">
        <v>5.383</v>
      </c>
      <c r="AV40" s="4">
        <v>53539</v>
      </c>
      <c r="AW40" s="4">
        <v>0</v>
      </c>
      <c r="AX40" s="4">
        <v>0.47</v>
      </c>
      <c r="AY40">
        <v>0.72299999999999998</v>
      </c>
      <c r="AZ40" t="s">
        <v>68</v>
      </c>
      <c r="BA40" t="s">
        <v>455</v>
      </c>
      <c r="BB40">
        <v>3</v>
      </c>
      <c r="BC40" t="s">
        <v>460</v>
      </c>
      <c r="BD40">
        <v>7</v>
      </c>
      <c r="BE40">
        <v>31761.743000000002</v>
      </c>
      <c r="BF40">
        <v>0.18950345388790532</v>
      </c>
      <c r="BG40">
        <v>0.13701099716095555</v>
      </c>
      <c r="BH40">
        <v>216470.46199999994</v>
      </c>
      <c r="BI40">
        <v>2.7804994475412546E-2</v>
      </c>
      <c r="BJ40">
        <v>2.010301100572327E-2</v>
      </c>
      <c r="BK40">
        <v>1</v>
      </c>
      <c r="BL40" t="s">
        <v>68</v>
      </c>
      <c r="BM40">
        <v>0</v>
      </c>
      <c r="BN40" t="s">
        <v>403</v>
      </c>
    </row>
    <row r="41" spans="1:66" x14ac:dyDescent="0.25">
      <c r="A41" s="144" t="str">
        <f t="shared" si="20"/>
        <v>인천교통공사</v>
      </c>
      <c r="B41" s="144" t="str">
        <f t="shared" si="21"/>
        <v>순환47</v>
      </c>
      <c r="C41" s="145" t="str">
        <f t="shared" si="22"/>
        <v>70바4942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0.79729729729729726</v>
      </c>
      <c r="G41" s="153">
        <f t="shared" si="18"/>
        <v>2.95</v>
      </c>
      <c r="H41" s="154">
        <f t="shared" si="19"/>
        <v>3.7</v>
      </c>
      <c r="I41" s="155">
        <f t="shared" si="24"/>
        <v>6113.7309999999998</v>
      </c>
      <c r="J41" s="156">
        <f t="shared" si="25"/>
        <v>6.9579790830381983E-3</v>
      </c>
      <c r="K41" s="156">
        <f t="shared" si="26"/>
        <v>0.29577310805792872</v>
      </c>
      <c r="L41" s="156">
        <f t="shared" si="27"/>
        <v>4.8906306149223776E-2</v>
      </c>
      <c r="M41" s="157">
        <f t="shared" si="28"/>
        <v>4.0650000000000004</v>
      </c>
      <c r="N41" s="158">
        <f t="shared" si="29"/>
        <v>1.6E-2</v>
      </c>
      <c r="O41" s="158">
        <f t="shared" si="30"/>
        <v>1.734</v>
      </c>
      <c r="P41" s="159">
        <f t="shared" si="31"/>
        <v>0</v>
      </c>
      <c r="Q41" s="160">
        <f t="shared" si="32"/>
        <v>61</v>
      </c>
      <c r="R41" s="161">
        <f t="shared" si="33"/>
        <v>23.152328613632932</v>
      </c>
      <c r="S41" s="146">
        <f t="shared" si="34"/>
        <v>1</v>
      </c>
      <c r="T41" s="146">
        <f t="shared" si="35"/>
        <v>106</v>
      </c>
      <c r="U41" t="s">
        <v>115</v>
      </c>
      <c r="V41" t="s">
        <v>120</v>
      </c>
      <c r="W41" t="s">
        <v>115</v>
      </c>
      <c r="X41" s="4" t="s">
        <v>120</v>
      </c>
      <c r="Y41" s="4" t="s">
        <v>234</v>
      </c>
      <c r="Z41" s="4" t="s">
        <v>189</v>
      </c>
      <c r="AA41" s="4" t="s">
        <v>217</v>
      </c>
      <c r="AB41" s="4">
        <v>528</v>
      </c>
      <c r="AC41" s="4">
        <v>6113.7309999999998</v>
      </c>
      <c r="AD41" s="4">
        <v>2072.3530000000001</v>
      </c>
      <c r="AE41" s="4">
        <v>2.95</v>
      </c>
      <c r="AF41" s="4">
        <v>3.7</v>
      </c>
      <c r="AG41" s="4">
        <v>4.0650000000000004</v>
      </c>
      <c r="AH41" s="4">
        <v>378.71398699999997</v>
      </c>
      <c r="AI41" s="4">
        <v>2.635084</v>
      </c>
      <c r="AJ41" s="4">
        <v>112.013413</v>
      </c>
      <c r="AK41" s="4">
        <v>299</v>
      </c>
      <c r="AL41" s="4">
        <v>1</v>
      </c>
      <c r="AM41" s="4">
        <v>106</v>
      </c>
      <c r="AN41" s="4">
        <v>61</v>
      </c>
      <c r="AO41" s="4">
        <v>16.143398999999999</v>
      </c>
      <c r="AP41" s="4">
        <v>0</v>
      </c>
      <c r="AQ41" s="4">
        <v>0</v>
      </c>
      <c r="AR41" s="4">
        <v>0</v>
      </c>
      <c r="AS41" s="4">
        <v>0</v>
      </c>
      <c r="AT41" s="4">
        <v>1.6E-2</v>
      </c>
      <c r="AU41" s="4">
        <v>1.734</v>
      </c>
      <c r="AV41" s="4">
        <v>42777</v>
      </c>
      <c r="AW41" s="4">
        <v>0</v>
      </c>
      <c r="AX41" s="4">
        <v>0.47</v>
      </c>
      <c r="AY41">
        <v>0.79729729729729726</v>
      </c>
      <c r="AZ41" t="s">
        <v>68</v>
      </c>
      <c r="BA41" t="s">
        <v>461</v>
      </c>
      <c r="BB41">
        <v>1</v>
      </c>
      <c r="BC41" t="s">
        <v>462</v>
      </c>
      <c r="BD41">
        <v>5</v>
      </c>
      <c r="BE41">
        <v>18178.512999999999</v>
      </c>
      <c r="BF41">
        <v>0.33631634226627888</v>
      </c>
      <c r="BG41">
        <v>0.26814411072581695</v>
      </c>
      <c r="BH41">
        <v>216470.46199999994</v>
      </c>
      <c r="BI41">
        <v>2.8242795545934583E-2</v>
      </c>
      <c r="BJ41">
        <v>2.251790455689379E-2</v>
      </c>
      <c r="BK41">
        <v>1</v>
      </c>
      <c r="BL41" t="s">
        <v>66</v>
      </c>
      <c r="BM41">
        <v>-1</v>
      </c>
      <c r="BN41" t="s">
        <v>401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70바4943</v>
      </c>
      <c r="D42" s="116" t="str">
        <f t="shared" si="23"/>
        <v>중형</v>
      </c>
      <c r="E42" s="112" t="str">
        <f t="shared" si="16"/>
        <v>D</v>
      </c>
      <c r="F42" s="162">
        <f t="shared" si="17"/>
        <v>0.8002702702702702</v>
      </c>
      <c r="G42" s="163">
        <f t="shared" si="18"/>
        <v>2.9609999999999999</v>
      </c>
      <c r="H42" s="164">
        <f t="shared" si="19"/>
        <v>3.7</v>
      </c>
      <c r="I42" s="165">
        <f t="shared" si="24"/>
        <v>5893.7340000000004</v>
      </c>
      <c r="J42" s="166">
        <f t="shared" si="25"/>
        <v>9.7471612866185005E-3</v>
      </c>
      <c r="K42" s="166">
        <f t="shared" si="26"/>
        <v>0.27482865174482018</v>
      </c>
      <c r="L42" s="166">
        <f t="shared" si="27"/>
        <v>8.9926012948667172E-2</v>
      </c>
      <c r="M42" s="167">
        <f t="shared" si="28"/>
        <v>4.62</v>
      </c>
      <c r="N42" s="168">
        <f t="shared" si="29"/>
        <v>1.8149999999999999</v>
      </c>
      <c r="O42" s="168">
        <f t="shared" si="30"/>
        <v>4.2759999999999998</v>
      </c>
      <c r="P42" s="169">
        <f t="shared" si="31"/>
        <v>0</v>
      </c>
      <c r="Q42" s="170">
        <f t="shared" si="32"/>
        <v>64</v>
      </c>
      <c r="R42" s="171">
        <f t="shared" si="33"/>
        <v>24.402841440412292</v>
      </c>
      <c r="S42" s="143">
        <f t="shared" si="34"/>
        <v>107</v>
      </c>
      <c r="T42" s="143">
        <f t="shared" si="35"/>
        <v>252</v>
      </c>
      <c r="U42" t="s">
        <v>115</v>
      </c>
      <c r="V42" t="s">
        <v>120</v>
      </c>
      <c r="W42" t="s">
        <v>115</v>
      </c>
      <c r="X42" s="4" t="s">
        <v>120</v>
      </c>
      <c r="Y42" s="4" t="s">
        <v>235</v>
      </c>
      <c r="Z42" s="4" t="s">
        <v>189</v>
      </c>
      <c r="AA42" s="4" t="s">
        <v>217</v>
      </c>
      <c r="AB42" s="4">
        <v>528</v>
      </c>
      <c r="AC42" s="4">
        <v>5893.7340000000004</v>
      </c>
      <c r="AD42" s="4">
        <v>1990.3989999999999</v>
      </c>
      <c r="AE42" s="4">
        <v>2.9609999999999999</v>
      </c>
      <c r="AF42" s="4">
        <v>3.7</v>
      </c>
      <c r="AG42" s="4">
        <v>4.62</v>
      </c>
      <c r="AH42" s="4">
        <v>337.58762200000001</v>
      </c>
      <c r="AI42" s="4">
        <v>3.290521</v>
      </c>
      <c r="AJ42" s="4">
        <v>92.778751</v>
      </c>
      <c r="AK42" s="4">
        <v>530</v>
      </c>
      <c r="AL42" s="4">
        <v>107</v>
      </c>
      <c r="AM42" s="4">
        <v>252</v>
      </c>
      <c r="AN42" s="4">
        <v>64</v>
      </c>
      <c r="AO42" s="4">
        <v>17.458382</v>
      </c>
      <c r="AP42" s="4">
        <v>1.6</v>
      </c>
      <c r="AQ42" s="4">
        <v>0</v>
      </c>
      <c r="AR42" s="4">
        <v>0</v>
      </c>
      <c r="AS42" s="4">
        <v>0</v>
      </c>
      <c r="AT42" s="4">
        <v>1.8149999999999999</v>
      </c>
      <c r="AU42" s="4">
        <v>4.2759999999999998</v>
      </c>
      <c r="AV42" s="4">
        <v>46387</v>
      </c>
      <c r="AW42" s="4">
        <v>0</v>
      </c>
      <c r="AX42" s="4">
        <v>0.47</v>
      </c>
      <c r="AY42">
        <v>0.8002702702702702</v>
      </c>
      <c r="AZ42" t="s">
        <v>66</v>
      </c>
      <c r="BA42" t="s">
        <v>461</v>
      </c>
      <c r="BB42">
        <v>2</v>
      </c>
      <c r="BC42" t="s">
        <v>463</v>
      </c>
      <c r="BD42">
        <v>5</v>
      </c>
      <c r="BE42">
        <v>18178.512999999999</v>
      </c>
      <c r="BF42">
        <v>0.32421430729785217</v>
      </c>
      <c r="BG42">
        <v>0.25945907132674056</v>
      </c>
      <c r="BH42">
        <v>216470.46199999994</v>
      </c>
      <c r="BI42">
        <v>2.7226504464151799E-2</v>
      </c>
      <c r="BJ42">
        <v>2.1788562086041477E-2</v>
      </c>
      <c r="BK42">
        <v>1</v>
      </c>
      <c r="BL42" t="s">
        <v>66</v>
      </c>
      <c r="BM42">
        <v>0</v>
      </c>
      <c r="BN42" t="s">
        <v>403</v>
      </c>
    </row>
    <row r="43" spans="1:66" x14ac:dyDescent="0.25">
      <c r="A43" s="144" t="str">
        <f t="shared" si="20"/>
        <v>인천교통공사</v>
      </c>
      <c r="B43" s="144" t="str">
        <f t="shared" si="21"/>
        <v>순환47</v>
      </c>
      <c r="C43" s="145" t="str">
        <f t="shared" si="22"/>
        <v>70바4944</v>
      </c>
      <c r="D43" s="133" t="str">
        <f t="shared" si="23"/>
        <v>중형</v>
      </c>
      <c r="E43" s="129" t="str">
        <f t="shared" si="16"/>
        <v>D</v>
      </c>
      <c r="F43" s="152">
        <f t="shared" si="17"/>
        <v>0.80891891891891887</v>
      </c>
      <c r="G43" s="153">
        <f t="shared" si="18"/>
        <v>2.9929999999999999</v>
      </c>
      <c r="H43" s="154">
        <f t="shared" si="19"/>
        <v>3.7</v>
      </c>
      <c r="I43" s="155">
        <f t="shared" si="24"/>
        <v>6171.0479999999998</v>
      </c>
      <c r="J43" s="156">
        <f t="shared" si="25"/>
        <v>8.7087633149544284E-3</v>
      </c>
      <c r="K43" s="156">
        <f t="shared" si="26"/>
        <v>0.31543515753753404</v>
      </c>
      <c r="L43" s="156">
        <f t="shared" si="27"/>
        <v>8.4102408537415366E-2</v>
      </c>
      <c r="M43" s="157">
        <f t="shared" si="28"/>
        <v>4.8470000000000004</v>
      </c>
      <c r="N43" s="158">
        <f t="shared" si="29"/>
        <v>9.7000000000000003E-2</v>
      </c>
      <c r="O43" s="158">
        <f t="shared" si="30"/>
        <v>2.3980000000000001</v>
      </c>
      <c r="P43" s="159">
        <f t="shared" si="31"/>
        <v>0</v>
      </c>
      <c r="Q43" s="160">
        <f t="shared" si="32"/>
        <v>76</v>
      </c>
      <c r="R43" s="161">
        <f t="shared" si="33"/>
        <v>23.637783445405024</v>
      </c>
      <c r="S43" s="146">
        <f t="shared" si="34"/>
        <v>6</v>
      </c>
      <c r="T43" s="146">
        <f t="shared" si="35"/>
        <v>148</v>
      </c>
      <c r="U43" t="s">
        <v>115</v>
      </c>
      <c r="V43" t="s">
        <v>120</v>
      </c>
      <c r="W43" s="4" t="s">
        <v>115</v>
      </c>
      <c r="X43" s="4" t="s">
        <v>120</v>
      </c>
      <c r="Y43" s="4" t="s">
        <v>236</v>
      </c>
      <c r="Z43" s="4" t="s">
        <v>189</v>
      </c>
      <c r="AA43" s="4" t="s">
        <v>217</v>
      </c>
      <c r="AB43" s="4">
        <v>528</v>
      </c>
      <c r="AC43" s="4">
        <v>6171.0479999999998</v>
      </c>
      <c r="AD43" s="4">
        <v>2061.739</v>
      </c>
      <c r="AE43" s="4">
        <v>2.9929999999999999</v>
      </c>
      <c r="AF43" s="4">
        <v>3.7</v>
      </c>
      <c r="AG43" s="4">
        <v>4.8470000000000004</v>
      </c>
      <c r="AH43" s="4">
        <v>386.27620000000002</v>
      </c>
      <c r="AI43" s="4">
        <v>3.363988</v>
      </c>
      <c r="AJ43" s="4">
        <v>121.845094</v>
      </c>
      <c r="AK43" s="4">
        <v>519</v>
      </c>
      <c r="AL43" s="4">
        <v>6</v>
      </c>
      <c r="AM43" s="4">
        <v>148</v>
      </c>
      <c r="AN43" s="4">
        <v>76</v>
      </c>
      <c r="AO43" s="4">
        <v>15.975739000000001</v>
      </c>
      <c r="AP43" s="4">
        <v>16.5</v>
      </c>
      <c r="AQ43" s="4">
        <v>0</v>
      </c>
      <c r="AR43" s="4">
        <v>1</v>
      </c>
      <c r="AS43" s="4">
        <v>2389</v>
      </c>
      <c r="AT43" s="4">
        <v>9.7000000000000003E-2</v>
      </c>
      <c r="AU43" s="4">
        <v>2.3980000000000001</v>
      </c>
      <c r="AV43" s="4">
        <v>50274</v>
      </c>
      <c r="AW43" s="4">
        <v>0</v>
      </c>
      <c r="AX43" s="4">
        <v>0.5</v>
      </c>
      <c r="AY43">
        <v>0.80891891891891887</v>
      </c>
      <c r="AZ43" t="s">
        <v>66</v>
      </c>
      <c r="BA43" t="s">
        <v>461</v>
      </c>
      <c r="BB43">
        <v>1</v>
      </c>
      <c r="BC43" t="s">
        <v>464</v>
      </c>
      <c r="BD43">
        <v>5</v>
      </c>
      <c r="BE43">
        <v>18178.512999999999</v>
      </c>
      <c r="BF43">
        <v>0.33946935043586901</v>
      </c>
      <c r="BG43">
        <v>0.27460317996069078</v>
      </c>
      <c r="BH43">
        <v>216470.46199999994</v>
      </c>
      <c r="BI43">
        <v>2.8507575319906702E-2</v>
      </c>
      <c r="BJ43">
        <v>2.3060317008778582E-2</v>
      </c>
      <c r="BK43">
        <v>1</v>
      </c>
      <c r="BL43" t="s">
        <v>66</v>
      </c>
      <c r="BM43">
        <v>0</v>
      </c>
      <c r="BN43" t="s">
        <v>403</v>
      </c>
    </row>
    <row r="44" spans="1:66" x14ac:dyDescent="0.25">
      <c r="A44" s="141" t="str">
        <f t="shared" si="20"/>
        <v>인천교통공사</v>
      </c>
      <c r="B44" s="141" t="str">
        <f t="shared" si="21"/>
        <v>예비</v>
      </c>
      <c r="C44" s="142" t="str">
        <f t="shared" si="22"/>
        <v>70바4918</v>
      </c>
      <c r="D44" s="116" t="str">
        <f t="shared" si="23"/>
        <v>중형</v>
      </c>
      <c r="E44" s="112" t="str">
        <f t="shared" si="16"/>
        <v>F</v>
      </c>
      <c r="F44" s="162">
        <f t="shared" si="17"/>
        <v>0.70270270270270274</v>
      </c>
      <c r="G44" s="163">
        <f t="shared" si="18"/>
        <v>2.6</v>
      </c>
      <c r="H44" s="164">
        <f t="shared" si="19"/>
        <v>3.7</v>
      </c>
      <c r="I44" s="165">
        <f t="shared" si="24"/>
        <v>5554.8720000000003</v>
      </c>
      <c r="J44" s="166">
        <f t="shared" si="25"/>
        <v>9.9255472599881264E-3</v>
      </c>
      <c r="K44" s="166">
        <f t="shared" si="26"/>
        <v>0.3406550207159813</v>
      </c>
      <c r="L44" s="166">
        <f t="shared" si="27"/>
        <v>0.19262370042009969</v>
      </c>
      <c r="M44" s="167">
        <f t="shared" si="28"/>
        <v>10.17</v>
      </c>
      <c r="N44" s="168">
        <f t="shared" si="29"/>
        <v>0.19800000000000001</v>
      </c>
      <c r="O44" s="168">
        <f t="shared" si="30"/>
        <v>7.4169999999999998</v>
      </c>
      <c r="P44" s="169">
        <f t="shared" si="31"/>
        <v>0</v>
      </c>
      <c r="Q44" s="170">
        <f t="shared" si="32"/>
        <v>80</v>
      </c>
      <c r="R44" s="171">
        <f t="shared" si="33"/>
        <v>26.568788724304003</v>
      </c>
      <c r="S44" s="143">
        <f t="shared" si="34"/>
        <v>11</v>
      </c>
      <c r="T44" s="143">
        <f t="shared" si="35"/>
        <v>412</v>
      </c>
      <c r="U44" t="s">
        <v>115</v>
      </c>
      <c r="V44" t="s">
        <v>88</v>
      </c>
      <c r="W44" t="s">
        <v>115</v>
      </c>
      <c r="X44" s="4" t="s">
        <v>88</v>
      </c>
      <c r="Y44" s="4" t="s">
        <v>237</v>
      </c>
      <c r="Z44" s="4" t="s">
        <v>189</v>
      </c>
      <c r="AA44" s="4" t="s">
        <v>48</v>
      </c>
      <c r="AB44" s="4">
        <v>528</v>
      </c>
      <c r="AC44" s="4">
        <v>5554.8720000000003</v>
      </c>
      <c r="AD44" s="4">
        <v>2136.8090000000002</v>
      </c>
      <c r="AE44" s="4">
        <v>2.6</v>
      </c>
      <c r="AF44" s="4">
        <v>3.7</v>
      </c>
      <c r="AG44" s="4">
        <v>10.17</v>
      </c>
      <c r="AH44" s="4">
        <v>321.94154300000002</v>
      </c>
      <c r="AI44" s="4">
        <v>3.195446</v>
      </c>
      <c r="AJ44" s="4">
        <v>109.671003</v>
      </c>
      <c r="AK44" s="4">
        <v>1070</v>
      </c>
      <c r="AL44" s="4">
        <v>11</v>
      </c>
      <c r="AM44" s="4">
        <v>412</v>
      </c>
      <c r="AN44" s="4">
        <v>80</v>
      </c>
      <c r="AO44" s="4">
        <v>17.254287000000001</v>
      </c>
      <c r="AP44" s="4">
        <v>701.5</v>
      </c>
      <c r="AQ44" s="4">
        <v>0</v>
      </c>
      <c r="AR44" s="4">
        <v>5</v>
      </c>
      <c r="AS44" s="4">
        <v>1503</v>
      </c>
      <c r="AT44" s="4">
        <v>0.19800000000000001</v>
      </c>
      <c r="AU44" s="4">
        <v>7.4169999999999998</v>
      </c>
      <c r="AV44" s="4">
        <v>47627</v>
      </c>
      <c r="AW44" s="4">
        <v>0</v>
      </c>
      <c r="AX44" s="4">
        <v>0.56000000000000005</v>
      </c>
      <c r="AY44">
        <v>0.70270270270270274</v>
      </c>
      <c r="AZ44" t="s">
        <v>68</v>
      </c>
      <c r="BA44" t="s">
        <v>190</v>
      </c>
      <c r="BB44">
        <v>15</v>
      </c>
      <c r="BC44" t="s">
        <v>465</v>
      </c>
      <c r="BD44">
        <v>23</v>
      </c>
      <c r="BE44">
        <v>5554.8720000000003</v>
      </c>
      <c r="BF44">
        <v>1</v>
      </c>
      <c r="BG44">
        <v>0.70270270270270274</v>
      </c>
      <c r="BH44">
        <v>216470.46199999994</v>
      </c>
      <c r="BI44">
        <v>2.5661108442592052E-2</v>
      </c>
      <c r="BJ44">
        <v>1.8032130256956578E-2</v>
      </c>
      <c r="BK44">
        <v>1</v>
      </c>
      <c r="BL44" t="s">
        <v>68</v>
      </c>
      <c r="BM44">
        <v>0</v>
      </c>
      <c r="BN44" t="s">
        <v>403</v>
      </c>
    </row>
    <row r="45" spans="1:66" x14ac:dyDescent="0.25">
      <c r="A45" s="144" t="str">
        <f t="shared" ref="A45" si="36">W45</f>
        <v>인천교통공사</v>
      </c>
      <c r="B45" s="144" t="str">
        <f t="shared" ref="B45" si="37">V45</f>
        <v>예비</v>
      </c>
      <c r="C45" s="145" t="str">
        <f t="shared" ref="C45" si="38">Y45</f>
        <v>70바4945</v>
      </c>
      <c r="D45" s="133" t="str">
        <f t="shared" ref="D45" si="39">Z45</f>
        <v>중형</v>
      </c>
      <c r="E45" s="129" t="str">
        <f t="shared" ref="E45" si="40">AZ45</f>
        <v>이상</v>
      </c>
      <c r="F45" s="152">
        <f t="shared" ref="F45" si="41">G45/H45</f>
        <v>0.61111111111111116</v>
      </c>
      <c r="G45" s="153">
        <f t="shared" ref="G45" si="42">AE45</f>
        <v>2.2000000000000002</v>
      </c>
      <c r="H45" s="154">
        <f t="shared" ref="H45" si="43">AF45</f>
        <v>3.6</v>
      </c>
      <c r="I45" s="155">
        <f t="shared" ref="I45" si="44">AC45</f>
        <v>3117.029</v>
      </c>
      <c r="J45" s="156">
        <f t="shared" ref="J45" si="45">AI45/AH45</f>
        <v>8.759634968534406E-3</v>
      </c>
      <c r="K45" s="156">
        <f t="shared" ref="K45" si="46">AJ45/AH45</f>
        <v>0.31865678594983782</v>
      </c>
      <c r="L45" s="156">
        <f t="shared" ref="L45" si="47">AK45/AC45</f>
        <v>0.11292804783016135</v>
      </c>
      <c r="M45" s="157">
        <f t="shared" ref="M45" si="48">AG45</f>
        <v>6.3390000000000004</v>
      </c>
      <c r="N45" s="158">
        <f t="shared" ref="N45" si="49">IF(AW45=0,AT45,"속도계이상")</f>
        <v>0</v>
      </c>
      <c r="O45" s="158">
        <f t="shared" ref="O45" si="50">IF(AW45=0,AU45,"속도계이상")</f>
        <v>14.661</v>
      </c>
      <c r="P45" s="159">
        <f t="shared" ref="P45" si="51">AQ45/60</f>
        <v>0</v>
      </c>
      <c r="Q45" s="160">
        <f t="shared" ref="Q45" si="52">AN45</f>
        <v>77</v>
      </c>
      <c r="R45" s="161">
        <f t="shared" ref="R45" si="53">AC45/(AH45-AI45-AJ45)</f>
        <v>24.460488607407811</v>
      </c>
      <c r="S45" s="146">
        <f t="shared" ref="S45" si="54">IF(AW45=0,AL45,"속도계이상")</f>
        <v>0</v>
      </c>
      <c r="T45" s="146">
        <f t="shared" ref="T45" si="55">IF(AW45=0,AM45,"속도계이상")</f>
        <v>457</v>
      </c>
      <c r="U45" t="s">
        <v>115</v>
      </c>
      <c r="V45" t="s">
        <v>88</v>
      </c>
      <c r="W45" t="s">
        <v>115</v>
      </c>
      <c r="X45" s="4" t="s">
        <v>88</v>
      </c>
      <c r="Y45" s="4" t="s">
        <v>238</v>
      </c>
      <c r="Z45" s="4" t="s">
        <v>189</v>
      </c>
      <c r="AA45" s="4" t="s">
        <v>217</v>
      </c>
      <c r="AB45" s="4">
        <v>528</v>
      </c>
      <c r="AC45" s="4">
        <v>3117.029</v>
      </c>
      <c r="AD45" s="4">
        <v>1416.52</v>
      </c>
      <c r="AE45" s="4">
        <v>2.2000000000000002</v>
      </c>
      <c r="AF45" s="4">
        <v>3.6</v>
      </c>
      <c r="AG45" s="4">
        <v>6.3390000000000004</v>
      </c>
      <c r="AH45" s="4">
        <v>189.46520100000001</v>
      </c>
      <c r="AI45" s="4">
        <v>1.659646</v>
      </c>
      <c r="AJ45" s="4">
        <v>60.374372000000001</v>
      </c>
      <c r="AK45" s="4">
        <v>352</v>
      </c>
      <c r="AL45" s="4">
        <v>0</v>
      </c>
      <c r="AM45" s="4">
        <v>457</v>
      </c>
      <c r="AN45" s="4">
        <v>77</v>
      </c>
      <c r="AO45" s="4">
        <v>16.451722</v>
      </c>
      <c r="AP45" s="4">
        <v>67.2</v>
      </c>
      <c r="AQ45" s="4">
        <v>0</v>
      </c>
      <c r="AR45" s="4">
        <v>1</v>
      </c>
      <c r="AS45" s="4">
        <v>147</v>
      </c>
      <c r="AT45" s="4">
        <v>0</v>
      </c>
      <c r="AU45" s="4">
        <v>14.661</v>
      </c>
      <c r="AV45" s="4">
        <v>26413</v>
      </c>
      <c r="AW45" s="4">
        <v>0</v>
      </c>
      <c r="AX45" s="4">
        <v>0.4</v>
      </c>
      <c r="AY45">
        <v>0.61111111111111116</v>
      </c>
      <c r="AZ45" t="s">
        <v>422</v>
      </c>
      <c r="BA45" t="s">
        <v>190</v>
      </c>
      <c r="BB45">
        <v>1</v>
      </c>
      <c r="BC45" t="s">
        <v>466</v>
      </c>
      <c r="BD45">
        <v>19</v>
      </c>
      <c r="BE45">
        <v>5554.8720000000003</v>
      </c>
      <c r="BF45">
        <v>0.56113426195959148</v>
      </c>
      <c r="BG45">
        <v>0.34291538230863927</v>
      </c>
      <c r="BH45">
        <v>216470.46199999994</v>
      </c>
      <c r="BI45">
        <v>1.4399327146998932E-2</v>
      </c>
      <c r="BJ45">
        <v>8.799588812054903E-3</v>
      </c>
      <c r="BK45">
        <v>1</v>
      </c>
      <c r="BL45" t="s">
        <v>68</v>
      </c>
      <c r="BM45">
        <v>-1</v>
      </c>
      <c r="BN45" t="s">
        <v>401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21" priority="1" operator="containsText" text="F">
      <formula>NOT(ISERROR(SEARCH("F",E1)))</formula>
    </cfRule>
    <cfRule type="containsText" dxfId="20" priority="2" operator="containsText" text="D">
      <formula>NOT(ISERROR(SEARCH("D",E1)))</formula>
    </cfRule>
    <cfRule type="containsText" dxfId="19" priority="3" operator="containsText" text="C">
      <formula>NOT(ISERROR(SEARCH("C",E1)))</formula>
    </cfRule>
    <cfRule type="containsText" dxfId="18" priority="4" operator="containsText" text="B">
      <formula>NOT(ISERROR(SEARCH("B",E1)))</formula>
    </cfRule>
    <cfRule type="containsText" dxfId="17" priority="5" operator="containsText" text="A">
      <formula>NOT(ISERROR(SEARCH("A",E1)))</formula>
    </cfRule>
    <cfRule type="containsText" dxfId="1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154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138</v>
      </c>
      <c r="D4" s="124" t="s">
        <v>155</v>
      </c>
      <c r="E4" s="125" t="s">
        <v>144</v>
      </c>
      <c r="F4" s="123" t="s">
        <v>148</v>
      </c>
      <c r="G4" s="125" t="s">
        <v>146</v>
      </c>
      <c r="H4" s="125" t="s">
        <v>150</v>
      </c>
      <c r="I4" s="126" t="s">
        <v>152</v>
      </c>
      <c r="J4" s="125" t="s">
        <v>11</v>
      </c>
      <c r="K4" s="125" t="s">
        <v>12</v>
      </c>
      <c r="L4" s="125" t="s">
        <v>13</v>
      </c>
      <c r="M4" s="125" t="s">
        <v>70</v>
      </c>
      <c r="N4" s="125" t="s">
        <v>6</v>
      </c>
      <c r="O4" s="125" t="s">
        <v>7</v>
      </c>
      <c r="P4" s="125" t="s">
        <v>176</v>
      </c>
      <c r="Q4" s="217" t="s">
        <v>43</v>
      </c>
      <c r="R4" s="217" t="s">
        <v>44</v>
      </c>
      <c r="S4" s="13"/>
      <c r="T4" s="13" t="s">
        <v>42</v>
      </c>
      <c r="U4" s="13" t="s">
        <v>157</v>
      </c>
      <c r="V4" s="13" t="s">
        <v>158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184</v>
      </c>
      <c r="AN4" s="13" t="s">
        <v>185</v>
      </c>
      <c r="AO4" t="s">
        <v>186</v>
      </c>
      <c r="AP4" t="s">
        <v>37</v>
      </c>
      <c r="AQ4" t="s">
        <v>31</v>
      </c>
      <c r="AR4" t="s">
        <v>0</v>
      </c>
      <c r="AS4" t="s">
        <v>9</v>
      </c>
      <c r="AT4" t="s">
        <v>140</v>
      </c>
      <c r="AU4" t="s">
        <v>30</v>
      </c>
      <c r="AV4" t="s">
        <v>141</v>
      </c>
      <c r="AW4" t="s">
        <v>149</v>
      </c>
      <c r="AX4" t="s">
        <v>159</v>
      </c>
      <c r="AY4" t="s">
        <v>160</v>
      </c>
      <c r="AZ4" t="s">
        <v>161</v>
      </c>
      <c r="BA4" t="s">
        <v>162</v>
      </c>
      <c r="BB4" t="s">
        <v>163</v>
      </c>
      <c r="BC4" t="s">
        <v>65</v>
      </c>
      <c r="BF4" t="s">
        <v>0</v>
      </c>
      <c r="BG4" t="s">
        <v>168</v>
      </c>
      <c r="BH4" t="s">
        <v>71</v>
      </c>
      <c r="BI4" t="s">
        <v>164</v>
      </c>
      <c r="BJ4" t="s">
        <v>165</v>
      </c>
      <c r="BK4" t="s">
        <v>169</v>
      </c>
      <c r="BL4" t="s">
        <v>170</v>
      </c>
      <c r="BM4" t="s">
        <v>166</v>
      </c>
      <c r="BN4" t="s">
        <v>65</v>
      </c>
      <c r="BO4" t="s">
        <v>167</v>
      </c>
      <c r="BP4" t="s">
        <v>171</v>
      </c>
    </row>
    <row r="5" spans="1:68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F</v>
      </c>
      <c r="D5" s="130">
        <f>BM5</f>
        <v>0.69292597089661412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5</v>
      </c>
      <c r="I5" s="135">
        <f>BP5</f>
        <v>3045.5910000000003</v>
      </c>
      <c r="J5" s="136">
        <f>AB5/AA5</f>
        <v>8.0803125335725708E-3</v>
      </c>
      <c r="K5" s="136">
        <f>AC5/AA5</f>
        <v>0.35941315757833547</v>
      </c>
      <c r="L5" s="136">
        <f>AD5/I5</f>
        <v>0.17500708401095222</v>
      </c>
      <c r="M5" s="137">
        <f>Z5</f>
        <v>13.218</v>
      </c>
      <c r="N5" s="138">
        <f>AE5*100/W5</f>
        <v>0.19700609832377361</v>
      </c>
      <c r="O5" s="138">
        <f>AF5*100/W5</f>
        <v>25.643627131811201</v>
      </c>
      <c r="P5" s="218">
        <f>AK5</f>
        <v>0</v>
      </c>
      <c r="Q5" s="219">
        <f>AE5</f>
        <v>6</v>
      </c>
      <c r="R5" s="219">
        <f>AF5</f>
        <v>781</v>
      </c>
      <c r="T5">
        <v>528</v>
      </c>
      <c r="U5">
        <v>3382</v>
      </c>
      <c r="V5" t="s">
        <v>239</v>
      </c>
      <c r="W5">
        <v>3045.5909999999999</v>
      </c>
      <c r="X5">
        <v>1256.242</v>
      </c>
      <c r="Y5">
        <v>2.4239999999999999</v>
      </c>
      <c r="Z5">
        <v>13.218</v>
      </c>
      <c r="AA5">
        <v>170.77742900000001</v>
      </c>
      <c r="AB5">
        <v>1.3799349999999999</v>
      </c>
      <c r="AC5">
        <v>61.379655</v>
      </c>
      <c r="AD5" s="1">
        <v>533</v>
      </c>
      <c r="AE5">
        <v>6</v>
      </c>
      <c r="AF5">
        <v>781</v>
      </c>
      <c r="AG5">
        <v>74</v>
      </c>
      <c r="AH5">
        <v>17.833684999999999</v>
      </c>
      <c r="AI5">
        <v>763.8</v>
      </c>
      <c r="AJ5">
        <v>0</v>
      </c>
      <c r="AK5">
        <v>0</v>
      </c>
      <c r="AL5">
        <v>0</v>
      </c>
      <c r="AM5" t="s">
        <v>240</v>
      </c>
      <c r="AN5" t="s">
        <v>467</v>
      </c>
      <c r="AO5">
        <v>2520.96</v>
      </c>
      <c r="AR5" t="s">
        <v>115</v>
      </c>
      <c r="AS5" t="s">
        <v>116</v>
      </c>
      <c r="AT5" t="s">
        <v>208</v>
      </c>
      <c r="AU5" t="s">
        <v>239</v>
      </c>
      <c r="AV5" t="s">
        <v>48</v>
      </c>
      <c r="AW5">
        <v>5</v>
      </c>
      <c r="BB5">
        <v>0.69292597089661412</v>
      </c>
      <c r="BC5" t="s">
        <v>68</v>
      </c>
      <c r="BF5" t="s">
        <v>115</v>
      </c>
      <c r="BG5" t="s">
        <v>116</v>
      </c>
      <c r="BH5" t="s">
        <v>239</v>
      </c>
      <c r="BI5">
        <v>3382</v>
      </c>
      <c r="BJ5">
        <v>5</v>
      </c>
      <c r="BK5" t="s">
        <v>208</v>
      </c>
      <c r="BL5" t="s">
        <v>237</v>
      </c>
      <c r="BM5">
        <v>0.69292597089661412</v>
      </c>
      <c r="BN5" t="s">
        <v>68</v>
      </c>
      <c r="BO5" t="s">
        <v>183</v>
      </c>
      <c r="BP5">
        <v>3045.5910000000003</v>
      </c>
    </row>
    <row r="6" spans="1:68" ht="16.5" x14ac:dyDescent="0.25">
      <c r="A6" s="110" t="str">
        <f t="shared" ref="A6:A7" si="0">BF6</f>
        <v>인천교통공사</v>
      </c>
      <c r="B6" s="111" t="str">
        <f t="shared" ref="B6:B7" si="1">BH6</f>
        <v>강주식</v>
      </c>
      <c r="C6" s="112" t="str">
        <f t="shared" ref="C6:C7" si="2">BN6</f>
        <v>F</v>
      </c>
      <c r="D6" s="113">
        <f t="shared" ref="D6:D7" si="3">BM6</f>
        <v>0.75343749999999998</v>
      </c>
      <c r="E6" s="114">
        <f t="shared" ref="E6:E7" si="4">U6</f>
        <v>161</v>
      </c>
      <c r="F6" s="115" t="str">
        <f t="shared" ref="F6:F7" si="5">BG6</f>
        <v>순환41</v>
      </c>
      <c r="G6" s="116" t="str">
        <f t="shared" ref="G6:G7" si="6">BK6</f>
        <v>70바4924</v>
      </c>
      <c r="H6" s="117">
        <f t="shared" ref="H6:H7" si="7">BJ6</f>
        <v>2</v>
      </c>
      <c r="I6" s="118">
        <f t="shared" ref="I6:I7" si="8">BP6</f>
        <v>553.13900000000001</v>
      </c>
      <c r="J6" s="119">
        <f t="shared" ref="J6:J7" si="9">AB6/AA6</f>
        <v>8.3746399763068233E-3</v>
      </c>
      <c r="K6" s="119">
        <f t="shared" ref="K6:K7" si="10">AC6/AA6</f>
        <v>0.27368947121510695</v>
      </c>
      <c r="L6" s="119">
        <f t="shared" ref="L6:L7" si="11">AD6/I6</f>
        <v>7.5930281538636762E-2</v>
      </c>
      <c r="M6" s="120">
        <f t="shared" ref="M6:M7" si="12">Z6</f>
        <v>5.4790000000000001</v>
      </c>
      <c r="N6" s="121">
        <f t="shared" ref="N6:N7" si="13">AE6*100/W6</f>
        <v>0</v>
      </c>
      <c r="O6" s="121">
        <f t="shared" ref="O6:O7" si="14">AF6*100/W6</f>
        <v>2.8925821538528291</v>
      </c>
      <c r="P6" s="220">
        <f t="shared" ref="P6:P7" si="15">AK6</f>
        <v>1</v>
      </c>
      <c r="Q6" s="221">
        <f t="shared" ref="Q6:Q7" si="16">AE6</f>
        <v>0</v>
      </c>
      <c r="R6" s="221">
        <f t="shared" ref="R6:R7" si="17">AF6</f>
        <v>16</v>
      </c>
      <c r="T6">
        <v>528</v>
      </c>
      <c r="U6">
        <v>161</v>
      </c>
      <c r="V6" t="s">
        <v>241</v>
      </c>
      <c r="W6">
        <v>553.13900000000001</v>
      </c>
      <c r="X6">
        <v>235.23500000000001</v>
      </c>
      <c r="Y6">
        <v>2.351</v>
      </c>
      <c r="Z6">
        <v>5.4790000000000001</v>
      </c>
      <c r="AA6">
        <v>35.024431</v>
      </c>
      <c r="AB6">
        <v>0.29331699999999999</v>
      </c>
      <c r="AC6">
        <v>9.5858179999999997</v>
      </c>
      <c r="AD6" s="1">
        <v>42</v>
      </c>
      <c r="AE6">
        <v>0</v>
      </c>
      <c r="AF6">
        <v>16</v>
      </c>
      <c r="AG6">
        <v>68</v>
      </c>
      <c r="AH6">
        <v>15.792947</v>
      </c>
      <c r="AI6">
        <v>0</v>
      </c>
      <c r="AJ6">
        <v>0</v>
      </c>
      <c r="AK6">
        <v>1</v>
      </c>
      <c r="AL6">
        <v>185</v>
      </c>
      <c r="AM6" t="s">
        <v>242</v>
      </c>
      <c r="AN6" t="s">
        <v>468</v>
      </c>
      <c r="AO6">
        <v>421.74</v>
      </c>
      <c r="AR6" t="s">
        <v>115</v>
      </c>
      <c r="AS6" t="s">
        <v>117</v>
      </c>
      <c r="AT6" t="s">
        <v>216</v>
      </c>
      <c r="AU6" t="s">
        <v>241</v>
      </c>
      <c r="AV6" t="s">
        <v>217</v>
      </c>
      <c r="AW6">
        <v>2</v>
      </c>
      <c r="BB6">
        <v>0.75343749999999998</v>
      </c>
      <c r="BC6" t="s">
        <v>68</v>
      </c>
      <c r="BF6" t="s">
        <v>115</v>
      </c>
      <c r="BG6" t="s">
        <v>117</v>
      </c>
      <c r="BH6" t="s">
        <v>241</v>
      </c>
      <c r="BI6">
        <v>161</v>
      </c>
      <c r="BJ6">
        <v>2</v>
      </c>
      <c r="BK6" t="s">
        <v>216</v>
      </c>
      <c r="BL6" t="s">
        <v>238</v>
      </c>
      <c r="BM6">
        <v>0.75343749999999998</v>
      </c>
      <c r="BN6" t="s">
        <v>68</v>
      </c>
      <c r="BO6" t="s">
        <v>183</v>
      </c>
      <c r="BP6">
        <v>553.13900000000001</v>
      </c>
    </row>
    <row r="7" spans="1:68" ht="16.5" x14ac:dyDescent="0.25">
      <c r="A7" s="127" t="str">
        <f t="shared" si="0"/>
        <v>인천교통공사</v>
      </c>
      <c r="B7" s="128" t="str">
        <f t="shared" si="1"/>
        <v>강한희</v>
      </c>
      <c r="C7" s="129" t="str">
        <f t="shared" si="2"/>
        <v>F</v>
      </c>
      <c r="D7" s="130">
        <f t="shared" si="3"/>
        <v>0.72945017157435343</v>
      </c>
      <c r="E7" s="131">
        <f t="shared" si="4"/>
        <v>8139</v>
      </c>
      <c r="F7" s="132" t="str">
        <f t="shared" si="5"/>
        <v>63</v>
      </c>
      <c r="G7" s="133" t="str">
        <f t="shared" si="6"/>
        <v>70바4908</v>
      </c>
      <c r="H7" s="134">
        <f t="shared" si="7"/>
        <v>4</v>
      </c>
      <c r="I7" s="135">
        <f t="shared" si="8"/>
        <v>2369.4760000000001</v>
      </c>
      <c r="J7" s="136">
        <f t="shared" si="9"/>
        <v>1.3513061856357863E-2</v>
      </c>
      <c r="K7" s="136">
        <f t="shared" si="10"/>
        <v>0.32890766917686987</v>
      </c>
      <c r="L7" s="136">
        <f t="shared" si="11"/>
        <v>0.21819170145635575</v>
      </c>
      <c r="M7" s="137">
        <f t="shared" si="12"/>
        <v>10.234999999999999</v>
      </c>
      <c r="N7" s="138">
        <f t="shared" si="13"/>
        <v>0.16881369551748993</v>
      </c>
      <c r="O7" s="138">
        <f t="shared" si="14"/>
        <v>3.924918420781641</v>
      </c>
      <c r="P7" s="218">
        <f t="shared" si="15"/>
        <v>0</v>
      </c>
      <c r="Q7" s="219">
        <f t="shared" si="16"/>
        <v>4</v>
      </c>
      <c r="R7" s="219">
        <f t="shared" si="17"/>
        <v>93</v>
      </c>
      <c r="T7">
        <v>528</v>
      </c>
      <c r="U7">
        <v>8139</v>
      </c>
      <c r="V7" t="s">
        <v>243</v>
      </c>
      <c r="W7">
        <v>2369.4760000000001</v>
      </c>
      <c r="X7">
        <v>923.29899999999998</v>
      </c>
      <c r="Y7">
        <v>2.5659999999999998</v>
      </c>
      <c r="Z7">
        <v>10.234999999999999</v>
      </c>
      <c r="AA7">
        <v>135.95579000000001</v>
      </c>
      <c r="AB7">
        <v>1.8371789999999999</v>
      </c>
      <c r="AC7">
        <v>44.716901999999997</v>
      </c>
      <c r="AD7" s="1">
        <v>517</v>
      </c>
      <c r="AE7">
        <v>4</v>
      </c>
      <c r="AF7">
        <v>93</v>
      </c>
      <c r="AG7">
        <v>63</v>
      </c>
      <c r="AH7">
        <v>17.428283</v>
      </c>
      <c r="AI7">
        <v>0</v>
      </c>
      <c r="AJ7">
        <v>0</v>
      </c>
      <c r="AK7">
        <v>0</v>
      </c>
      <c r="AL7">
        <v>0</v>
      </c>
      <c r="AM7" t="s">
        <v>244</v>
      </c>
      <c r="AN7" t="s">
        <v>469</v>
      </c>
      <c r="AO7">
        <v>1870.0239999999999</v>
      </c>
      <c r="AR7" t="s">
        <v>115</v>
      </c>
      <c r="AS7" t="s">
        <v>116</v>
      </c>
      <c r="AT7" t="s">
        <v>199</v>
      </c>
      <c r="AU7" t="s">
        <v>243</v>
      </c>
      <c r="AV7" t="s">
        <v>48</v>
      </c>
      <c r="AW7">
        <v>4</v>
      </c>
      <c r="BB7">
        <v>0.72945017157435343</v>
      </c>
      <c r="BC7" t="s">
        <v>68</v>
      </c>
      <c r="BF7" t="s">
        <v>115</v>
      </c>
      <c r="BG7" t="s">
        <v>116</v>
      </c>
      <c r="BH7" t="s">
        <v>243</v>
      </c>
      <c r="BI7">
        <v>8139</v>
      </c>
      <c r="BJ7">
        <v>4</v>
      </c>
      <c r="BK7" t="s">
        <v>199</v>
      </c>
      <c r="BL7" t="s">
        <v>237</v>
      </c>
      <c r="BM7">
        <v>0.72945017157435343</v>
      </c>
      <c r="BN7" t="s">
        <v>68</v>
      </c>
      <c r="BO7" t="s">
        <v>183</v>
      </c>
      <c r="BP7">
        <v>2369.4760000000001</v>
      </c>
    </row>
    <row r="8" spans="1:68" ht="16.5" x14ac:dyDescent="0.25">
      <c r="A8" s="110" t="str">
        <f t="shared" ref="A8:A71" si="18">BF8</f>
        <v>인천교통공사</v>
      </c>
      <c r="B8" s="111" t="str">
        <f t="shared" ref="B8:B71" si="19">BH8</f>
        <v>곽창근</v>
      </c>
      <c r="C8" s="112" t="str">
        <f t="shared" ref="C8:C71" si="20">BN8</f>
        <v>F</v>
      </c>
      <c r="D8" s="113">
        <f t="shared" ref="D8:D71" si="21">BM8</f>
        <v>0.77081385054405716</v>
      </c>
      <c r="E8" s="114">
        <f t="shared" ref="E8:E71" si="22">U8</f>
        <v>7908</v>
      </c>
      <c r="F8" s="115" t="str">
        <f t="shared" ref="F8:F71" si="23">BG8</f>
        <v>63</v>
      </c>
      <c r="G8" s="116" t="str">
        <f t="shared" ref="G8:G71" si="24">BK8</f>
        <v>70바4911</v>
      </c>
      <c r="H8" s="117">
        <f t="shared" ref="H8:H71" si="25">BJ8</f>
        <v>5</v>
      </c>
      <c r="I8" s="118">
        <f t="shared" ref="I8:I71" si="26">BP8</f>
        <v>2422.172</v>
      </c>
      <c r="J8" s="119">
        <f t="shared" ref="J8:J71" si="27">AB8/AA8</f>
        <v>3.6229587530019454E-3</v>
      </c>
      <c r="K8" s="119">
        <f t="shared" ref="K8:K71" si="28">AC8/AA8</f>
        <v>0.29536011471824436</v>
      </c>
      <c r="L8" s="119">
        <f t="shared" ref="L8:L71" si="29">AD8/I8</f>
        <v>2.146833503153368E-2</v>
      </c>
      <c r="M8" s="120">
        <f t="shared" ref="M8:M71" si="30">Z8</f>
        <v>8.8510000000000009</v>
      </c>
      <c r="N8" s="121">
        <f t="shared" ref="N8:N71" si="31">AE8*100/W8</f>
        <v>0.16514103870410524</v>
      </c>
      <c r="O8" s="121">
        <f t="shared" ref="O8:O71" si="32">AF8*100/W8</f>
        <v>3.2202502547300522</v>
      </c>
      <c r="P8" s="220">
        <f t="shared" ref="P8:P71" si="33">AK8</f>
        <v>0</v>
      </c>
      <c r="Q8" s="221">
        <f t="shared" ref="Q8:Q71" si="34">AE8</f>
        <v>4</v>
      </c>
      <c r="R8" s="221">
        <f t="shared" ref="R8:R71" si="35">AF8</f>
        <v>78</v>
      </c>
      <c r="T8">
        <v>528</v>
      </c>
      <c r="U8">
        <v>7908</v>
      </c>
      <c r="V8" t="s">
        <v>245</v>
      </c>
      <c r="W8">
        <v>2422.172</v>
      </c>
      <c r="X8">
        <v>890.101</v>
      </c>
      <c r="Y8">
        <v>2.7210000000000001</v>
      </c>
      <c r="Z8">
        <v>8.8510000000000009</v>
      </c>
      <c r="AA8">
        <v>142.13327699999999</v>
      </c>
      <c r="AB8">
        <v>0.51494300000000004</v>
      </c>
      <c r="AC8">
        <v>41.980500999999997</v>
      </c>
      <c r="AD8" s="1">
        <v>52</v>
      </c>
      <c r="AE8">
        <v>4</v>
      </c>
      <c r="AF8">
        <v>78</v>
      </c>
      <c r="AG8">
        <v>73</v>
      </c>
      <c r="AH8">
        <v>17.041554000000001</v>
      </c>
      <c r="AI8">
        <v>256.60000000000002</v>
      </c>
      <c r="AJ8">
        <v>0</v>
      </c>
      <c r="AK8">
        <v>0</v>
      </c>
      <c r="AL8">
        <v>0</v>
      </c>
      <c r="AM8" t="s">
        <v>246</v>
      </c>
      <c r="AN8" t="s">
        <v>470</v>
      </c>
      <c r="AO8">
        <v>1668.415</v>
      </c>
      <c r="AR8" t="s">
        <v>115</v>
      </c>
      <c r="AS8" t="s">
        <v>116</v>
      </c>
      <c r="AT8" t="s">
        <v>202</v>
      </c>
      <c r="AU8" t="s">
        <v>245</v>
      </c>
      <c r="AV8" t="s">
        <v>48</v>
      </c>
      <c r="AW8">
        <v>5</v>
      </c>
      <c r="BB8">
        <v>0.77081385054405716</v>
      </c>
      <c r="BC8" t="s">
        <v>68</v>
      </c>
      <c r="BF8" t="s">
        <v>115</v>
      </c>
      <c r="BG8" t="s">
        <v>116</v>
      </c>
      <c r="BH8" t="s">
        <v>245</v>
      </c>
      <c r="BI8">
        <v>7908</v>
      </c>
      <c r="BJ8">
        <v>5</v>
      </c>
      <c r="BK8" t="s">
        <v>202</v>
      </c>
      <c r="BL8" t="s">
        <v>237</v>
      </c>
      <c r="BM8">
        <v>0.77081385054405716</v>
      </c>
      <c r="BN8" t="s">
        <v>68</v>
      </c>
      <c r="BO8" t="s">
        <v>183</v>
      </c>
      <c r="BP8">
        <v>2422.172</v>
      </c>
    </row>
    <row r="9" spans="1:68" ht="16.5" x14ac:dyDescent="0.25">
      <c r="A9" s="127" t="str">
        <f t="shared" si="18"/>
        <v>인천교통공사</v>
      </c>
      <c r="B9" s="128" t="str">
        <f t="shared" si="19"/>
        <v>권태경</v>
      </c>
      <c r="C9" s="129" t="str">
        <f t="shared" si="20"/>
        <v>F</v>
      </c>
      <c r="D9" s="130">
        <f t="shared" si="21"/>
        <v>0.67693508385659718</v>
      </c>
      <c r="E9" s="131">
        <f t="shared" si="22"/>
        <v>5029</v>
      </c>
      <c r="F9" s="132" t="str">
        <f t="shared" si="23"/>
        <v>63</v>
      </c>
      <c r="G9" s="133" t="str">
        <f t="shared" si="24"/>
        <v>70바4913</v>
      </c>
      <c r="H9" s="134">
        <f t="shared" si="25"/>
        <v>4</v>
      </c>
      <c r="I9" s="135">
        <f t="shared" si="26"/>
        <v>1825.9670000000001</v>
      </c>
      <c r="J9" s="136">
        <f t="shared" si="27"/>
        <v>7.8115912371801944E-3</v>
      </c>
      <c r="K9" s="136">
        <f t="shared" si="28"/>
        <v>0.33116103172956129</v>
      </c>
      <c r="L9" s="136">
        <f t="shared" si="29"/>
        <v>0.19386987826176486</v>
      </c>
      <c r="M9" s="137">
        <f t="shared" si="30"/>
        <v>10.875999999999999</v>
      </c>
      <c r="N9" s="138">
        <f t="shared" si="31"/>
        <v>0.21602132994611886</v>
      </c>
      <c r="O9" s="138">
        <f t="shared" si="32"/>
        <v>4.4824425963819667</v>
      </c>
      <c r="P9" s="218">
        <f t="shared" si="33"/>
        <v>0</v>
      </c>
      <c r="Q9" s="219">
        <f t="shared" si="34"/>
        <v>4</v>
      </c>
      <c r="R9" s="219">
        <f t="shared" si="35"/>
        <v>83</v>
      </c>
      <c r="T9">
        <v>528</v>
      </c>
      <c r="U9">
        <v>5029</v>
      </c>
      <c r="V9" t="s">
        <v>247</v>
      </c>
      <c r="W9">
        <v>1851.6690000000001</v>
      </c>
      <c r="X9">
        <v>783.61300000000006</v>
      </c>
      <c r="Y9">
        <v>2.363</v>
      </c>
      <c r="Z9">
        <v>10.875999999999999</v>
      </c>
      <c r="AA9">
        <v>114.071637</v>
      </c>
      <c r="AB9">
        <v>0.89108100000000001</v>
      </c>
      <c r="AC9">
        <v>37.776080999999998</v>
      </c>
      <c r="AD9" s="1">
        <v>354</v>
      </c>
      <c r="AE9">
        <v>4</v>
      </c>
      <c r="AF9">
        <v>83</v>
      </c>
      <c r="AG9">
        <v>69</v>
      </c>
      <c r="AH9">
        <v>16.232510000000001</v>
      </c>
      <c r="AI9">
        <v>105.8</v>
      </c>
      <c r="AJ9">
        <v>0</v>
      </c>
      <c r="AK9">
        <v>0</v>
      </c>
      <c r="AL9">
        <v>0</v>
      </c>
      <c r="AM9" t="s">
        <v>248</v>
      </c>
      <c r="AN9" t="s">
        <v>471</v>
      </c>
      <c r="AO9">
        <v>1360.0309999999999</v>
      </c>
      <c r="AR9" t="s">
        <v>115</v>
      </c>
      <c r="AS9" t="s">
        <v>116</v>
      </c>
      <c r="AT9" t="s">
        <v>204</v>
      </c>
      <c r="AU9" t="s">
        <v>247</v>
      </c>
      <c r="AV9" t="s">
        <v>48</v>
      </c>
      <c r="AW9">
        <v>4</v>
      </c>
      <c r="BB9">
        <v>0.67693508385659718</v>
      </c>
      <c r="BC9" t="s">
        <v>68</v>
      </c>
      <c r="BF9" t="s">
        <v>115</v>
      </c>
      <c r="BG9" t="s">
        <v>116</v>
      </c>
      <c r="BH9" t="s">
        <v>247</v>
      </c>
      <c r="BI9">
        <v>5029</v>
      </c>
      <c r="BJ9">
        <v>4</v>
      </c>
      <c r="BK9" t="s">
        <v>204</v>
      </c>
      <c r="BL9" t="s">
        <v>237</v>
      </c>
      <c r="BM9">
        <v>0.67693508385659718</v>
      </c>
      <c r="BN9" t="s">
        <v>68</v>
      </c>
      <c r="BO9" t="s">
        <v>183</v>
      </c>
      <c r="BP9">
        <v>1825.9670000000001</v>
      </c>
    </row>
    <row r="10" spans="1:68" ht="16.5" x14ac:dyDescent="0.25">
      <c r="A10" s="110" t="str">
        <f t="shared" si="18"/>
        <v>인천교통공사</v>
      </c>
      <c r="B10" s="111" t="str">
        <f t="shared" si="19"/>
        <v>기도현</v>
      </c>
      <c r="C10" s="112" t="str">
        <f t="shared" si="20"/>
        <v>F</v>
      </c>
      <c r="D10" s="113">
        <f t="shared" si="21"/>
        <v>0.75178600457810707</v>
      </c>
      <c r="E10" s="114">
        <f t="shared" si="22"/>
        <v>1766</v>
      </c>
      <c r="F10" s="115" t="str">
        <f t="shared" si="23"/>
        <v>63</v>
      </c>
      <c r="G10" s="116" t="str">
        <f t="shared" si="24"/>
        <v>70바4917</v>
      </c>
      <c r="H10" s="117">
        <f t="shared" si="25"/>
        <v>5</v>
      </c>
      <c r="I10" s="118">
        <f t="shared" si="26"/>
        <v>718.24799999999993</v>
      </c>
      <c r="J10" s="119">
        <f t="shared" si="27"/>
        <v>3.5424367638369771E-3</v>
      </c>
      <c r="K10" s="119">
        <f t="shared" si="28"/>
        <v>0.3307736531786889</v>
      </c>
      <c r="L10" s="119">
        <f t="shared" si="29"/>
        <v>9.8851650126418736E-2</v>
      </c>
      <c r="M10" s="120">
        <f t="shared" si="30"/>
        <v>10.292999999999999</v>
      </c>
      <c r="N10" s="121">
        <f t="shared" si="31"/>
        <v>0.13922767623439256</v>
      </c>
      <c r="O10" s="121">
        <f t="shared" si="32"/>
        <v>3.3414642296254216</v>
      </c>
      <c r="P10" s="220">
        <f t="shared" si="33"/>
        <v>0</v>
      </c>
      <c r="Q10" s="221">
        <f t="shared" si="34"/>
        <v>1</v>
      </c>
      <c r="R10" s="221">
        <f t="shared" si="35"/>
        <v>24</v>
      </c>
      <c r="T10">
        <v>528</v>
      </c>
      <c r="U10">
        <v>1766</v>
      </c>
      <c r="V10" t="s">
        <v>472</v>
      </c>
      <c r="W10">
        <v>718.24800000000005</v>
      </c>
      <c r="X10">
        <v>270.78899999999999</v>
      </c>
      <c r="Y10">
        <v>2.6520000000000001</v>
      </c>
      <c r="Z10">
        <v>10.292999999999999</v>
      </c>
      <c r="AA10">
        <v>40.771369999999997</v>
      </c>
      <c r="AB10">
        <v>0.14443</v>
      </c>
      <c r="AC10">
        <v>13.486095000000001</v>
      </c>
      <c r="AD10" s="1">
        <v>71</v>
      </c>
      <c r="AE10">
        <v>1</v>
      </c>
      <c r="AF10">
        <v>24</v>
      </c>
      <c r="AG10">
        <v>70</v>
      </c>
      <c r="AH10">
        <v>17.616479000000002</v>
      </c>
      <c r="AI10">
        <v>145.30000000000001</v>
      </c>
      <c r="AJ10">
        <v>0</v>
      </c>
      <c r="AK10">
        <v>0</v>
      </c>
      <c r="AL10">
        <v>0</v>
      </c>
      <c r="AM10" t="s">
        <v>473</v>
      </c>
      <c r="AN10" t="s">
        <v>474</v>
      </c>
      <c r="AO10">
        <v>256.33699999999999</v>
      </c>
      <c r="AR10" t="s">
        <v>115</v>
      </c>
      <c r="AS10" t="s">
        <v>116</v>
      </c>
      <c r="AT10" t="s">
        <v>210</v>
      </c>
      <c r="AU10" t="s">
        <v>472</v>
      </c>
      <c r="AV10" t="s">
        <v>48</v>
      </c>
      <c r="AW10">
        <v>5</v>
      </c>
      <c r="BB10">
        <v>0.75178600457810707</v>
      </c>
      <c r="BC10" t="s">
        <v>68</v>
      </c>
      <c r="BF10" t="s">
        <v>115</v>
      </c>
      <c r="BG10" t="s">
        <v>116</v>
      </c>
      <c r="BH10" t="s">
        <v>472</v>
      </c>
      <c r="BI10">
        <v>1766</v>
      </c>
      <c r="BJ10">
        <v>5</v>
      </c>
      <c r="BK10" t="s">
        <v>210</v>
      </c>
      <c r="BL10" t="s">
        <v>204</v>
      </c>
      <c r="BM10">
        <v>0.75178600457810707</v>
      </c>
      <c r="BN10" t="s">
        <v>68</v>
      </c>
      <c r="BO10" t="s">
        <v>183</v>
      </c>
      <c r="BP10">
        <v>718.24799999999993</v>
      </c>
    </row>
    <row r="11" spans="1:68" ht="16.5" x14ac:dyDescent="0.25">
      <c r="A11" s="127" t="str">
        <f t="shared" si="18"/>
        <v>인천교통공사</v>
      </c>
      <c r="B11" s="128" t="str">
        <f t="shared" si="19"/>
        <v>김경수</v>
      </c>
      <c r="C11" s="129" t="str">
        <f t="shared" si="20"/>
        <v>C</v>
      </c>
      <c r="D11" s="130">
        <f t="shared" si="21"/>
        <v>0.87227230156792568</v>
      </c>
      <c r="E11" s="131">
        <f t="shared" si="22"/>
        <v>3627</v>
      </c>
      <c r="F11" s="132" t="str">
        <f t="shared" si="23"/>
        <v>63</v>
      </c>
      <c r="G11" s="133" t="str">
        <f t="shared" si="24"/>
        <v>70바4916</v>
      </c>
      <c r="H11" s="134">
        <f t="shared" si="25"/>
        <v>7</v>
      </c>
      <c r="I11" s="135">
        <f t="shared" si="26"/>
        <v>2752.3460000000005</v>
      </c>
      <c r="J11" s="136">
        <f t="shared" si="27"/>
        <v>2.1644766844595965E-3</v>
      </c>
      <c r="K11" s="136">
        <f t="shared" si="28"/>
        <v>0.29537826709978299</v>
      </c>
      <c r="L11" s="136">
        <f t="shared" si="29"/>
        <v>0.28848117206194274</v>
      </c>
      <c r="M11" s="137">
        <f t="shared" si="30"/>
        <v>7.1109999999999998</v>
      </c>
      <c r="N11" s="138">
        <f t="shared" si="31"/>
        <v>3.6332641317625036E-2</v>
      </c>
      <c r="O11" s="138">
        <f t="shared" si="32"/>
        <v>2.0709605551046271</v>
      </c>
      <c r="P11" s="218">
        <f t="shared" si="33"/>
        <v>0</v>
      </c>
      <c r="Q11" s="219">
        <f t="shared" si="34"/>
        <v>1</v>
      </c>
      <c r="R11" s="219">
        <f t="shared" si="35"/>
        <v>57</v>
      </c>
      <c r="T11">
        <v>528</v>
      </c>
      <c r="U11">
        <v>3627</v>
      </c>
      <c r="V11" t="s">
        <v>249</v>
      </c>
      <c r="W11">
        <v>2752.346</v>
      </c>
      <c r="X11">
        <v>897.10400000000004</v>
      </c>
      <c r="Y11">
        <v>3.0680000000000001</v>
      </c>
      <c r="Z11">
        <v>7.1109999999999998</v>
      </c>
      <c r="AA11">
        <v>158.089945</v>
      </c>
      <c r="AB11">
        <v>0.34218199999999999</v>
      </c>
      <c r="AC11">
        <v>46.696334</v>
      </c>
      <c r="AD11" s="1">
        <v>794</v>
      </c>
      <c r="AE11">
        <v>1</v>
      </c>
      <c r="AF11">
        <v>57</v>
      </c>
      <c r="AG11">
        <v>72</v>
      </c>
      <c r="AH11">
        <v>17.41</v>
      </c>
      <c r="AI11">
        <v>55.1</v>
      </c>
      <c r="AJ11">
        <v>0</v>
      </c>
      <c r="AK11">
        <v>0</v>
      </c>
      <c r="AL11">
        <v>0</v>
      </c>
      <c r="AM11" t="s">
        <v>250</v>
      </c>
      <c r="AN11" t="s">
        <v>475</v>
      </c>
      <c r="AO11">
        <v>1602.0840000000001</v>
      </c>
      <c r="AR11" t="s">
        <v>115</v>
      </c>
      <c r="AS11" t="s">
        <v>116</v>
      </c>
      <c r="AT11" t="s">
        <v>209</v>
      </c>
      <c r="AU11" t="s">
        <v>249</v>
      </c>
      <c r="AV11" t="s">
        <v>48</v>
      </c>
      <c r="AW11">
        <v>7</v>
      </c>
      <c r="BB11">
        <v>0.87227230156792568</v>
      </c>
      <c r="BC11" t="s">
        <v>67</v>
      </c>
      <c r="BF11" t="s">
        <v>115</v>
      </c>
      <c r="BG11" t="s">
        <v>116</v>
      </c>
      <c r="BH11" t="s">
        <v>249</v>
      </c>
      <c r="BI11">
        <v>3627</v>
      </c>
      <c r="BJ11">
        <v>7</v>
      </c>
      <c r="BK11" t="s">
        <v>209</v>
      </c>
      <c r="BL11" t="s">
        <v>237</v>
      </c>
      <c r="BM11">
        <v>0.87227230156792568</v>
      </c>
      <c r="BN11" t="s">
        <v>67</v>
      </c>
      <c r="BO11" t="s">
        <v>173</v>
      </c>
      <c r="BP11">
        <v>2752.3460000000005</v>
      </c>
    </row>
    <row r="12" spans="1:68" ht="16.5" x14ac:dyDescent="0.25">
      <c r="A12" s="110" t="str">
        <f t="shared" si="18"/>
        <v>인천교통공사</v>
      </c>
      <c r="B12" s="111" t="str">
        <f t="shared" si="19"/>
        <v>김동오</v>
      </c>
      <c r="C12" s="112" t="str">
        <f t="shared" si="20"/>
        <v>F</v>
      </c>
      <c r="D12" s="113">
        <f t="shared" si="21"/>
        <v>0.6793781558932741</v>
      </c>
      <c r="E12" s="114">
        <f t="shared" si="22"/>
        <v>9569</v>
      </c>
      <c r="F12" s="115" t="str">
        <f t="shared" si="23"/>
        <v>순환41</v>
      </c>
      <c r="G12" s="116" t="str">
        <f t="shared" si="24"/>
        <v>70바4925</v>
      </c>
      <c r="H12" s="117">
        <f t="shared" si="25"/>
        <v>9</v>
      </c>
      <c r="I12" s="118">
        <f t="shared" si="26"/>
        <v>2147.5329999999999</v>
      </c>
      <c r="J12" s="119">
        <f t="shared" si="27"/>
        <v>1.4246188367642623E-2</v>
      </c>
      <c r="K12" s="119">
        <f t="shared" si="28"/>
        <v>0.32436000018431715</v>
      </c>
      <c r="L12" s="119">
        <f t="shared" si="29"/>
        <v>0.12991651350642808</v>
      </c>
      <c r="M12" s="120">
        <f t="shared" si="30"/>
        <v>9.8230000000000004</v>
      </c>
      <c r="N12" s="121">
        <f t="shared" si="31"/>
        <v>0</v>
      </c>
      <c r="O12" s="121">
        <f t="shared" si="32"/>
        <v>91.965990743797661</v>
      </c>
      <c r="P12" s="220">
        <f t="shared" si="33"/>
        <v>0</v>
      </c>
      <c r="Q12" s="221">
        <f t="shared" si="34"/>
        <v>0</v>
      </c>
      <c r="R12" s="221">
        <f t="shared" si="35"/>
        <v>1975</v>
      </c>
      <c r="T12">
        <v>528</v>
      </c>
      <c r="U12">
        <v>9569</v>
      </c>
      <c r="V12" t="s">
        <v>406</v>
      </c>
      <c r="W12">
        <v>2147.5329999999999</v>
      </c>
      <c r="X12">
        <v>1005.0890000000001</v>
      </c>
      <c r="Y12">
        <v>2.137</v>
      </c>
      <c r="Z12">
        <v>9.8230000000000004</v>
      </c>
      <c r="AA12">
        <v>133.24855400000001</v>
      </c>
      <c r="AB12">
        <v>1.8982840000000001</v>
      </c>
      <c r="AC12">
        <v>43.220500999999999</v>
      </c>
      <c r="AD12" s="1">
        <v>279</v>
      </c>
      <c r="AE12">
        <v>0</v>
      </c>
      <c r="AF12">
        <v>1975</v>
      </c>
      <c r="AG12">
        <v>83</v>
      </c>
      <c r="AH12">
        <v>16.116745000000002</v>
      </c>
      <c r="AI12">
        <v>172.3</v>
      </c>
      <c r="AJ12">
        <v>0</v>
      </c>
      <c r="AK12">
        <v>0</v>
      </c>
      <c r="AL12">
        <v>0</v>
      </c>
      <c r="AM12" t="s">
        <v>407</v>
      </c>
      <c r="AN12" t="s">
        <v>476</v>
      </c>
      <c r="AO12">
        <v>781.56600000000003</v>
      </c>
      <c r="AR12" t="s">
        <v>115</v>
      </c>
      <c r="AS12" t="s">
        <v>117</v>
      </c>
      <c r="AT12" t="s">
        <v>404</v>
      </c>
      <c r="AU12" t="s">
        <v>406</v>
      </c>
      <c r="AV12" t="s">
        <v>217</v>
      </c>
      <c r="AW12">
        <v>9</v>
      </c>
      <c r="BB12">
        <v>0.6793781558932741</v>
      </c>
      <c r="BC12" t="s">
        <v>68</v>
      </c>
      <c r="BF12" t="s">
        <v>115</v>
      </c>
      <c r="BG12" t="s">
        <v>117</v>
      </c>
      <c r="BH12" t="s">
        <v>406</v>
      </c>
      <c r="BI12">
        <v>9569</v>
      </c>
      <c r="BJ12">
        <v>9</v>
      </c>
      <c r="BK12" t="s">
        <v>404</v>
      </c>
      <c r="BL12" t="s">
        <v>218</v>
      </c>
      <c r="BM12">
        <v>0.6793781558932741</v>
      </c>
      <c r="BN12" t="s">
        <v>68</v>
      </c>
      <c r="BO12" t="s">
        <v>183</v>
      </c>
      <c r="BP12">
        <v>2147.5329999999999</v>
      </c>
    </row>
    <row r="13" spans="1:68" ht="16.5" x14ac:dyDescent="0.25">
      <c r="A13" s="127" t="str">
        <f t="shared" si="18"/>
        <v>인천교통공사</v>
      </c>
      <c r="B13" s="128" t="str">
        <f t="shared" si="19"/>
        <v>김동후</v>
      </c>
      <c r="C13" s="129" t="str">
        <f t="shared" si="20"/>
        <v>F</v>
      </c>
      <c r="D13" s="130">
        <f t="shared" si="21"/>
        <v>0.77405405405405403</v>
      </c>
      <c r="E13" s="131">
        <f t="shared" si="22"/>
        <v>4566</v>
      </c>
      <c r="F13" s="132" t="str">
        <f t="shared" si="23"/>
        <v>순환47</v>
      </c>
      <c r="G13" s="133" t="str">
        <f t="shared" si="24"/>
        <v>70바4943</v>
      </c>
      <c r="H13" s="134">
        <f t="shared" si="25"/>
        <v>1</v>
      </c>
      <c r="I13" s="135">
        <f t="shared" si="26"/>
        <v>2258.3539999999998</v>
      </c>
      <c r="J13" s="136">
        <f t="shared" si="27"/>
        <v>7.3252164144795304E-3</v>
      </c>
      <c r="K13" s="136">
        <f t="shared" si="28"/>
        <v>0.27619342554880377</v>
      </c>
      <c r="L13" s="136">
        <f t="shared" si="29"/>
        <v>0.13461131425808356</v>
      </c>
      <c r="M13" s="137">
        <f t="shared" si="30"/>
        <v>5.5330000000000004</v>
      </c>
      <c r="N13" s="138">
        <f t="shared" si="31"/>
        <v>4.3751326212075801E-2</v>
      </c>
      <c r="O13" s="138">
        <f t="shared" si="32"/>
        <v>3.6751114018143674</v>
      </c>
      <c r="P13" s="218">
        <f t="shared" si="33"/>
        <v>0</v>
      </c>
      <c r="Q13" s="219">
        <f t="shared" si="34"/>
        <v>1</v>
      </c>
      <c r="R13" s="219">
        <f t="shared" si="35"/>
        <v>84</v>
      </c>
      <c r="T13">
        <v>528</v>
      </c>
      <c r="U13">
        <v>4566</v>
      </c>
      <c r="V13" t="s">
        <v>251</v>
      </c>
      <c r="W13">
        <v>2285.645</v>
      </c>
      <c r="X13">
        <v>801.1</v>
      </c>
      <c r="Y13">
        <v>2.8530000000000002</v>
      </c>
      <c r="Z13">
        <v>5.5330000000000004</v>
      </c>
      <c r="AA13">
        <v>125.496224</v>
      </c>
      <c r="AB13">
        <v>0.91928699999999997</v>
      </c>
      <c r="AC13">
        <v>34.661231999999998</v>
      </c>
      <c r="AD13" s="1">
        <v>304</v>
      </c>
      <c r="AE13">
        <v>1</v>
      </c>
      <c r="AF13">
        <v>84</v>
      </c>
      <c r="AG13">
        <v>64</v>
      </c>
      <c r="AH13">
        <v>18.212858000000001</v>
      </c>
      <c r="AI13">
        <v>1.6</v>
      </c>
      <c r="AJ13">
        <v>0</v>
      </c>
      <c r="AK13">
        <v>0</v>
      </c>
      <c r="AL13">
        <v>0</v>
      </c>
      <c r="AM13" t="s">
        <v>252</v>
      </c>
      <c r="AN13" t="s">
        <v>477</v>
      </c>
      <c r="AO13">
        <v>2258.3539999999998</v>
      </c>
      <c r="AR13" t="s">
        <v>115</v>
      </c>
      <c r="AS13" t="s">
        <v>120</v>
      </c>
      <c r="AT13" t="s">
        <v>235</v>
      </c>
      <c r="AU13" t="s">
        <v>251</v>
      </c>
      <c r="AV13" t="s">
        <v>217</v>
      </c>
      <c r="AW13">
        <v>1</v>
      </c>
      <c r="BB13">
        <v>0.77405405405405403</v>
      </c>
      <c r="BC13" t="s">
        <v>68</v>
      </c>
      <c r="BF13" t="s">
        <v>115</v>
      </c>
      <c r="BG13" t="s">
        <v>120</v>
      </c>
      <c r="BH13" t="s">
        <v>251</v>
      </c>
      <c r="BI13">
        <v>4566</v>
      </c>
      <c r="BJ13">
        <v>1</v>
      </c>
      <c r="BK13" t="s">
        <v>235</v>
      </c>
      <c r="BL13" t="s">
        <v>172</v>
      </c>
      <c r="BM13">
        <v>0.77405405405405403</v>
      </c>
      <c r="BN13" t="s">
        <v>68</v>
      </c>
      <c r="BO13" t="s">
        <v>183</v>
      </c>
      <c r="BP13">
        <v>2258.3539999999998</v>
      </c>
    </row>
    <row r="14" spans="1:68" ht="16.5" x14ac:dyDescent="0.25">
      <c r="A14" s="110" t="str">
        <f t="shared" si="18"/>
        <v>인천교통공사</v>
      </c>
      <c r="B14" s="111" t="str">
        <f t="shared" si="19"/>
        <v>김만혁</v>
      </c>
      <c r="C14" s="112" t="str">
        <f t="shared" si="20"/>
        <v>F</v>
      </c>
      <c r="D14" s="113">
        <f t="shared" si="21"/>
        <v>0.7390021774384069</v>
      </c>
      <c r="E14" s="114">
        <f t="shared" si="22"/>
        <v>8510</v>
      </c>
      <c r="F14" s="115" t="str">
        <f t="shared" si="23"/>
        <v>순환43</v>
      </c>
      <c r="G14" s="116" t="str">
        <f t="shared" si="24"/>
        <v>70바4941</v>
      </c>
      <c r="H14" s="117">
        <f t="shared" si="25"/>
        <v>6</v>
      </c>
      <c r="I14" s="118">
        <f t="shared" si="26"/>
        <v>2838.848</v>
      </c>
      <c r="J14" s="119">
        <f t="shared" si="27"/>
        <v>2.0908489252620226E-3</v>
      </c>
      <c r="K14" s="119">
        <f t="shared" si="28"/>
        <v>0.28518621988853954</v>
      </c>
      <c r="L14" s="119">
        <f t="shared" si="29"/>
        <v>9.4404490835719279E-2</v>
      </c>
      <c r="M14" s="120">
        <f t="shared" si="30"/>
        <v>5.8470000000000004</v>
      </c>
      <c r="N14" s="121">
        <f t="shared" si="31"/>
        <v>0</v>
      </c>
      <c r="O14" s="121">
        <f t="shared" si="32"/>
        <v>2.6771422774308453</v>
      </c>
      <c r="P14" s="220">
        <f t="shared" si="33"/>
        <v>1</v>
      </c>
      <c r="Q14" s="221">
        <f t="shared" si="34"/>
        <v>0</v>
      </c>
      <c r="R14" s="221">
        <f t="shared" si="35"/>
        <v>76</v>
      </c>
      <c r="T14">
        <v>528</v>
      </c>
      <c r="U14">
        <v>8510</v>
      </c>
      <c r="V14" t="s">
        <v>253</v>
      </c>
      <c r="W14">
        <v>2838.848</v>
      </c>
      <c r="X14">
        <v>968.52499999999998</v>
      </c>
      <c r="Y14">
        <v>2.931</v>
      </c>
      <c r="Z14">
        <v>5.8470000000000004</v>
      </c>
      <c r="AA14">
        <v>151.28687500000001</v>
      </c>
      <c r="AB14">
        <v>0.31631799999999999</v>
      </c>
      <c r="AC14">
        <v>43.144931999999997</v>
      </c>
      <c r="AD14" s="1">
        <v>268</v>
      </c>
      <c r="AE14">
        <v>0</v>
      </c>
      <c r="AF14">
        <v>76</v>
      </c>
      <c r="AG14">
        <v>63</v>
      </c>
      <c r="AH14">
        <v>18.764668</v>
      </c>
      <c r="AI14">
        <v>0</v>
      </c>
      <c r="AJ14">
        <v>0</v>
      </c>
      <c r="AK14">
        <v>1</v>
      </c>
      <c r="AL14">
        <v>26</v>
      </c>
      <c r="AM14" t="s">
        <v>254</v>
      </c>
      <c r="AN14" t="s">
        <v>478</v>
      </c>
      <c r="AO14">
        <v>1720.941</v>
      </c>
      <c r="AR14" t="s">
        <v>115</v>
      </c>
      <c r="AS14" t="s">
        <v>119</v>
      </c>
      <c r="AT14" t="s">
        <v>233</v>
      </c>
      <c r="AU14" t="s">
        <v>253</v>
      </c>
      <c r="AV14" t="s">
        <v>217</v>
      </c>
      <c r="AW14">
        <v>6</v>
      </c>
      <c r="BB14">
        <v>0.7390021774384069</v>
      </c>
      <c r="BC14" t="s">
        <v>68</v>
      </c>
      <c r="BF14" t="s">
        <v>115</v>
      </c>
      <c r="BG14" t="s">
        <v>119</v>
      </c>
      <c r="BH14" t="s">
        <v>253</v>
      </c>
      <c r="BI14">
        <v>8510</v>
      </c>
      <c r="BJ14">
        <v>6</v>
      </c>
      <c r="BK14" t="s">
        <v>233</v>
      </c>
      <c r="BL14" t="s">
        <v>232</v>
      </c>
      <c r="BM14">
        <v>0.7390021774384069</v>
      </c>
      <c r="BN14" t="s">
        <v>68</v>
      </c>
      <c r="BO14" t="s">
        <v>183</v>
      </c>
      <c r="BP14">
        <v>2838.848</v>
      </c>
    </row>
    <row r="15" spans="1:68" ht="16.5" x14ac:dyDescent="0.25">
      <c r="A15" s="127" t="str">
        <f t="shared" si="18"/>
        <v>인천교통공사</v>
      </c>
      <c r="B15" s="128" t="str">
        <f t="shared" si="19"/>
        <v>김명권</v>
      </c>
      <c r="C15" s="129" t="str">
        <f t="shared" si="20"/>
        <v>F</v>
      </c>
      <c r="D15" s="130">
        <f t="shared" si="21"/>
        <v>0.77890161693440074</v>
      </c>
      <c r="E15" s="131">
        <f t="shared" si="22"/>
        <v>6262</v>
      </c>
      <c r="F15" s="132" t="str">
        <f t="shared" si="23"/>
        <v>63</v>
      </c>
      <c r="G15" s="133" t="str">
        <f t="shared" si="24"/>
        <v>70바4917</v>
      </c>
      <c r="H15" s="134">
        <f t="shared" si="25"/>
        <v>7</v>
      </c>
      <c r="I15" s="135">
        <f t="shared" si="26"/>
        <v>2659</v>
      </c>
      <c r="J15" s="136">
        <f t="shared" si="27"/>
        <v>9.3399475077680007E-3</v>
      </c>
      <c r="K15" s="136">
        <f t="shared" si="28"/>
        <v>0.33137640799391105</v>
      </c>
      <c r="L15" s="136">
        <f t="shared" si="29"/>
        <v>0.23354644603234298</v>
      </c>
      <c r="M15" s="137">
        <f t="shared" si="30"/>
        <v>10.144</v>
      </c>
      <c r="N15" s="138">
        <f t="shared" si="31"/>
        <v>7.5216246709289211E-2</v>
      </c>
      <c r="O15" s="138">
        <f t="shared" si="32"/>
        <v>3.0838661150808573</v>
      </c>
      <c r="P15" s="218">
        <f t="shared" si="33"/>
        <v>0</v>
      </c>
      <c r="Q15" s="219">
        <f t="shared" si="34"/>
        <v>2</v>
      </c>
      <c r="R15" s="219">
        <f t="shared" si="35"/>
        <v>82</v>
      </c>
      <c r="T15">
        <v>528</v>
      </c>
      <c r="U15">
        <v>6262</v>
      </c>
      <c r="V15" t="s">
        <v>255</v>
      </c>
      <c r="W15">
        <v>2659</v>
      </c>
      <c r="X15">
        <v>976.44299999999998</v>
      </c>
      <c r="Y15">
        <v>2.7229999999999999</v>
      </c>
      <c r="Z15">
        <v>10.144</v>
      </c>
      <c r="AA15">
        <v>152.56466900000001</v>
      </c>
      <c r="AB15">
        <v>1.424946</v>
      </c>
      <c r="AC15">
        <v>50.556331999999998</v>
      </c>
      <c r="AD15" s="1">
        <v>621</v>
      </c>
      <c r="AE15">
        <v>2</v>
      </c>
      <c r="AF15">
        <v>82</v>
      </c>
      <c r="AG15">
        <v>74</v>
      </c>
      <c r="AH15">
        <v>17.428674000000001</v>
      </c>
      <c r="AI15">
        <v>200.6</v>
      </c>
      <c r="AJ15">
        <v>0</v>
      </c>
      <c r="AK15">
        <v>0</v>
      </c>
      <c r="AL15">
        <v>0</v>
      </c>
      <c r="AM15" t="s">
        <v>256</v>
      </c>
      <c r="AN15" t="s">
        <v>479</v>
      </c>
      <c r="AO15">
        <v>1158.932</v>
      </c>
      <c r="AR15" t="s">
        <v>115</v>
      </c>
      <c r="AS15" t="s">
        <v>116</v>
      </c>
      <c r="AT15" t="s">
        <v>210</v>
      </c>
      <c r="AU15" t="s">
        <v>255</v>
      </c>
      <c r="AV15" t="s">
        <v>48</v>
      </c>
      <c r="AW15">
        <v>7</v>
      </c>
      <c r="BB15">
        <v>0.77890161693440074</v>
      </c>
      <c r="BC15" t="s">
        <v>68</v>
      </c>
      <c r="BF15" t="s">
        <v>115</v>
      </c>
      <c r="BG15" t="s">
        <v>116</v>
      </c>
      <c r="BH15" t="s">
        <v>255</v>
      </c>
      <c r="BI15">
        <v>6262</v>
      </c>
      <c r="BJ15">
        <v>7</v>
      </c>
      <c r="BK15" t="s">
        <v>210</v>
      </c>
      <c r="BL15" t="s">
        <v>200</v>
      </c>
      <c r="BM15">
        <v>0.77890161693440074</v>
      </c>
      <c r="BN15" t="s">
        <v>68</v>
      </c>
      <c r="BO15" t="s">
        <v>183</v>
      </c>
      <c r="BP15">
        <v>2659</v>
      </c>
    </row>
    <row r="16" spans="1:68" ht="16.5" x14ac:dyDescent="0.25">
      <c r="A16" s="110" t="str">
        <f t="shared" si="18"/>
        <v>인천교통공사</v>
      </c>
      <c r="B16" s="111" t="str">
        <f t="shared" si="19"/>
        <v>김성근</v>
      </c>
      <c r="C16" s="112" t="str">
        <f t="shared" si="20"/>
        <v>F</v>
      </c>
      <c r="D16" s="113">
        <f t="shared" si="21"/>
        <v>0.72610712174848235</v>
      </c>
      <c r="E16" s="114">
        <f t="shared" si="22"/>
        <v>3161</v>
      </c>
      <c r="F16" s="115" t="str">
        <f t="shared" si="23"/>
        <v>63</v>
      </c>
      <c r="G16" s="116" t="str">
        <f t="shared" si="24"/>
        <v>70바4913</v>
      </c>
      <c r="H16" s="117">
        <f t="shared" si="25"/>
        <v>8</v>
      </c>
      <c r="I16" s="118">
        <f t="shared" si="26"/>
        <v>2270.5259999999998</v>
      </c>
      <c r="J16" s="119">
        <f t="shared" si="27"/>
        <v>1.6738004041446774E-2</v>
      </c>
      <c r="K16" s="119">
        <f t="shared" si="28"/>
        <v>0.36430756557785676</v>
      </c>
      <c r="L16" s="119">
        <f t="shared" si="29"/>
        <v>0.2153685974087062</v>
      </c>
      <c r="M16" s="120">
        <f t="shared" si="30"/>
        <v>12.435</v>
      </c>
      <c r="N16" s="121">
        <f t="shared" si="31"/>
        <v>0.21724584408700262</v>
      </c>
      <c r="O16" s="121">
        <f t="shared" si="32"/>
        <v>6.0394344656186725</v>
      </c>
      <c r="P16" s="220">
        <f t="shared" si="33"/>
        <v>3</v>
      </c>
      <c r="Q16" s="221">
        <f t="shared" si="34"/>
        <v>5</v>
      </c>
      <c r="R16" s="221">
        <f t="shared" si="35"/>
        <v>139</v>
      </c>
      <c r="T16">
        <v>528</v>
      </c>
      <c r="U16">
        <v>3161</v>
      </c>
      <c r="V16" t="s">
        <v>188</v>
      </c>
      <c r="W16">
        <v>2301.54</v>
      </c>
      <c r="X16">
        <v>910.60400000000004</v>
      </c>
      <c r="Y16">
        <v>2.5270000000000001</v>
      </c>
      <c r="Z16">
        <v>12.435</v>
      </c>
      <c r="AA16">
        <v>133.29384999999999</v>
      </c>
      <c r="AB16">
        <v>2.2310729999999999</v>
      </c>
      <c r="AC16">
        <v>48.559958000000002</v>
      </c>
      <c r="AD16" s="1">
        <v>489</v>
      </c>
      <c r="AE16">
        <v>5</v>
      </c>
      <c r="AF16">
        <v>139</v>
      </c>
      <c r="AG16">
        <v>90</v>
      </c>
      <c r="AH16">
        <v>17.266663000000001</v>
      </c>
      <c r="AI16">
        <v>306.60000000000002</v>
      </c>
      <c r="AJ16">
        <v>6.9</v>
      </c>
      <c r="AK16">
        <v>3</v>
      </c>
      <c r="AL16">
        <v>83</v>
      </c>
      <c r="AM16" t="s">
        <v>257</v>
      </c>
      <c r="AN16" t="s">
        <v>480</v>
      </c>
      <c r="AO16">
        <v>523.34</v>
      </c>
      <c r="AR16" t="s">
        <v>115</v>
      </c>
      <c r="AS16" t="s">
        <v>116</v>
      </c>
      <c r="AT16" t="s">
        <v>204</v>
      </c>
      <c r="AU16" t="s">
        <v>188</v>
      </c>
      <c r="AV16" t="s">
        <v>48</v>
      </c>
      <c r="AW16">
        <v>8</v>
      </c>
      <c r="BB16">
        <v>0.72610712174848235</v>
      </c>
      <c r="BC16" t="s">
        <v>68</v>
      </c>
      <c r="BF16" t="s">
        <v>115</v>
      </c>
      <c r="BG16" t="s">
        <v>116</v>
      </c>
      <c r="BH16" t="s">
        <v>188</v>
      </c>
      <c r="BI16">
        <v>3161</v>
      </c>
      <c r="BJ16">
        <v>8</v>
      </c>
      <c r="BK16" t="s">
        <v>204</v>
      </c>
      <c r="BL16" t="s">
        <v>210</v>
      </c>
      <c r="BM16">
        <v>0.72610712174848235</v>
      </c>
      <c r="BN16" t="s">
        <v>68</v>
      </c>
      <c r="BO16" t="s">
        <v>183</v>
      </c>
      <c r="BP16">
        <v>2270.5259999999998</v>
      </c>
    </row>
    <row r="17" spans="1:68" ht="16.5" x14ac:dyDescent="0.25">
      <c r="A17" s="127" t="str">
        <f t="shared" si="18"/>
        <v>인천교통공사</v>
      </c>
      <c r="B17" s="128" t="str">
        <f t="shared" si="19"/>
        <v>김승원</v>
      </c>
      <c r="C17" s="129" t="str">
        <f t="shared" si="20"/>
        <v>F</v>
      </c>
      <c r="D17" s="130">
        <f t="shared" si="21"/>
        <v>0.75514285714285712</v>
      </c>
      <c r="E17" s="131">
        <f t="shared" si="22"/>
        <v>6137</v>
      </c>
      <c r="F17" s="132" t="str">
        <f t="shared" si="23"/>
        <v>63</v>
      </c>
      <c r="G17" s="133" t="str">
        <f t="shared" si="24"/>
        <v>70바4915</v>
      </c>
      <c r="H17" s="134">
        <f t="shared" si="25"/>
        <v>4</v>
      </c>
      <c r="I17" s="135">
        <f t="shared" si="26"/>
        <v>2352.989</v>
      </c>
      <c r="J17" s="136">
        <f t="shared" si="27"/>
        <v>1.6930553435735553E-2</v>
      </c>
      <c r="K17" s="136">
        <f t="shared" si="28"/>
        <v>0.39203452827009588</v>
      </c>
      <c r="L17" s="136">
        <f t="shared" si="29"/>
        <v>0.13769720130438348</v>
      </c>
      <c r="M17" s="137">
        <f t="shared" si="30"/>
        <v>15.07</v>
      </c>
      <c r="N17" s="138">
        <f t="shared" si="31"/>
        <v>0.12749740861516989</v>
      </c>
      <c r="O17" s="138">
        <f t="shared" si="32"/>
        <v>20.059592288786732</v>
      </c>
      <c r="P17" s="218">
        <f t="shared" si="33"/>
        <v>0</v>
      </c>
      <c r="Q17" s="219">
        <f t="shared" si="34"/>
        <v>3</v>
      </c>
      <c r="R17" s="219">
        <f t="shared" si="35"/>
        <v>472</v>
      </c>
      <c r="T17">
        <v>528</v>
      </c>
      <c r="U17">
        <v>6137</v>
      </c>
      <c r="V17" t="s">
        <v>258</v>
      </c>
      <c r="W17">
        <v>2352.989</v>
      </c>
      <c r="X17">
        <v>1028.9280000000001</v>
      </c>
      <c r="Y17">
        <v>2.2869999999999999</v>
      </c>
      <c r="Z17">
        <v>15.07</v>
      </c>
      <c r="AA17">
        <v>136.40440100000001</v>
      </c>
      <c r="AB17">
        <v>2.309402</v>
      </c>
      <c r="AC17">
        <v>53.475234999999998</v>
      </c>
      <c r="AD17" s="1">
        <v>324</v>
      </c>
      <c r="AE17">
        <v>3</v>
      </c>
      <c r="AF17">
        <v>472</v>
      </c>
      <c r="AG17">
        <v>69</v>
      </c>
      <c r="AH17">
        <v>17.250095000000002</v>
      </c>
      <c r="AI17">
        <v>90</v>
      </c>
      <c r="AJ17">
        <v>0</v>
      </c>
      <c r="AK17">
        <v>0</v>
      </c>
      <c r="AL17">
        <v>0</v>
      </c>
      <c r="AM17" t="s">
        <v>259</v>
      </c>
      <c r="AN17" t="s">
        <v>481</v>
      </c>
      <c r="AO17">
        <v>1896.893</v>
      </c>
      <c r="AR17" t="s">
        <v>115</v>
      </c>
      <c r="AS17" t="s">
        <v>116</v>
      </c>
      <c r="AT17" t="s">
        <v>208</v>
      </c>
      <c r="AU17" t="s">
        <v>258</v>
      </c>
      <c r="AV17" t="s">
        <v>48</v>
      </c>
      <c r="AW17">
        <v>4</v>
      </c>
      <c r="BB17">
        <v>0.75514285714285712</v>
      </c>
      <c r="BC17" t="s">
        <v>68</v>
      </c>
      <c r="BF17" t="s">
        <v>115</v>
      </c>
      <c r="BG17" t="s">
        <v>116</v>
      </c>
      <c r="BH17" t="s">
        <v>258</v>
      </c>
      <c r="BI17">
        <v>6137</v>
      </c>
      <c r="BJ17">
        <v>4</v>
      </c>
      <c r="BK17" t="s">
        <v>208</v>
      </c>
      <c r="BL17" t="s">
        <v>237</v>
      </c>
      <c r="BM17">
        <v>0.75514285714285712</v>
      </c>
      <c r="BN17" t="s">
        <v>68</v>
      </c>
      <c r="BO17" t="s">
        <v>183</v>
      </c>
      <c r="BP17">
        <v>2352.989</v>
      </c>
    </row>
    <row r="18" spans="1:68" ht="16.5" x14ac:dyDescent="0.25">
      <c r="A18" s="110" t="str">
        <f t="shared" si="18"/>
        <v>인천교통공사</v>
      </c>
      <c r="B18" s="111" t="str">
        <f t="shared" si="19"/>
        <v>김영우</v>
      </c>
      <c r="C18" s="112" t="str">
        <f t="shared" si="20"/>
        <v>D</v>
      </c>
      <c r="D18" s="113">
        <f t="shared" si="21"/>
        <v>0.84046983002192444</v>
      </c>
      <c r="E18" s="114">
        <f t="shared" si="22"/>
        <v>4987</v>
      </c>
      <c r="F18" s="115" t="str">
        <f t="shared" si="23"/>
        <v>순환41</v>
      </c>
      <c r="G18" s="116" t="str">
        <f t="shared" si="24"/>
        <v>70바4925</v>
      </c>
      <c r="H18" s="117">
        <f t="shared" si="25"/>
        <v>9</v>
      </c>
      <c r="I18" s="118">
        <f t="shared" si="26"/>
        <v>2230.498</v>
      </c>
      <c r="J18" s="119">
        <f t="shared" si="27"/>
        <v>1.6525616353748343E-2</v>
      </c>
      <c r="K18" s="119">
        <f t="shared" si="28"/>
        <v>0.31486344701559432</v>
      </c>
      <c r="L18" s="119">
        <f t="shared" si="29"/>
        <v>1.7933214914337515E-2</v>
      </c>
      <c r="M18" s="120">
        <f t="shared" si="30"/>
        <v>5.3120000000000003</v>
      </c>
      <c r="N18" s="121">
        <f t="shared" si="31"/>
        <v>0</v>
      </c>
      <c r="O18" s="121">
        <f t="shared" si="32"/>
        <v>0.67249555928765681</v>
      </c>
      <c r="P18" s="220">
        <f t="shared" si="33"/>
        <v>0</v>
      </c>
      <c r="Q18" s="221">
        <f t="shared" si="34"/>
        <v>0</v>
      </c>
      <c r="R18" s="221">
        <f t="shared" si="35"/>
        <v>15</v>
      </c>
      <c r="T18">
        <v>528</v>
      </c>
      <c r="U18">
        <v>4987</v>
      </c>
      <c r="V18" t="s">
        <v>482</v>
      </c>
      <c r="W18">
        <v>2230.498</v>
      </c>
      <c r="X18">
        <v>820.17399999999998</v>
      </c>
      <c r="Y18">
        <v>2.72</v>
      </c>
      <c r="Z18">
        <v>5.3120000000000003</v>
      </c>
      <c r="AA18">
        <v>149.629941</v>
      </c>
      <c r="AB18">
        <v>2.4727269999999999</v>
      </c>
      <c r="AC18">
        <v>47.112999000000002</v>
      </c>
      <c r="AD18" s="1">
        <v>40</v>
      </c>
      <c r="AE18">
        <v>0</v>
      </c>
      <c r="AF18">
        <v>15</v>
      </c>
      <c r="AG18">
        <v>56</v>
      </c>
      <c r="AH18">
        <v>14.906762000000001</v>
      </c>
      <c r="AI18">
        <v>0</v>
      </c>
      <c r="AJ18">
        <v>0</v>
      </c>
      <c r="AK18">
        <v>0</v>
      </c>
      <c r="AL18">
        <v>0</v>
      </c>
      <c r="AM18" t="s">
        <v>483</v>
      </c>
      <c r="AN18" t="s">
        <v>484</v>
      </c>
      <c r="AO18">
        <v>465.18799999999999</v>
      </c>
      <c r="AR18" t="s">
        <v>115</v>
      </c>
      <c r="AS18" t="s">
        <v>117</v>
      </c>
      <c r="AT18" t="s">
        <v>404</v>
      </c>
      <c r="AU18" t="s">
        <v>482</v>
      </c>
      <c r="AV18" t="s">
        <v>217</v>
      </c>
      <c r="AW18">
        <v>9</v>
      </c>
      <c r="BB18">
        <v>0.84046983002192444</v>
      </c>
      <c r="BC18" t="s">
        <v>66</v>
      </c>
      <c r="BF18" t="s">
        <v>115</v>
      </c>
      <c r="BG18" t="s">
        <v>117</v>
      </c>
      <c r="BH18" t="s">
        <v>482</v>
      </c>
      <c r="BI18">
        <v>4987</v>
      </c>
      <c r="BJ18">
        <v>9</v>
      </c>
      <c r="BK18" t="s">
        <v>404</v>
      </c>
      <c r="BL18" t="s">
        <v>219</v>
      </c>
      <c r="BM18">
        <v>0.84046983002192444</v>
      </c>
      <c r="BN18" t="s">
        <v>66</v>
      </c>
      <c r="BO18" t="s">
        <v>174</v>
      </c>
      <c r="BP18">
        <v>2230.498</v>
      </c>
    </row>
    <row r="19" spans="1:68" ht="16.5" x14ac:dyDescent="0.25">
      <c r="A19" s="127" t="str">
        <f t="shared" si="18"/>
        <v>인천교통공사</v>
      </c>
      <c r="B19" s="128" t="str">
        <f t="shared" si="19"/>
        <v>김영준</v>
      </c>
      <c r="C19" s="129" t="str">
        <f t="shared" si="20"/>
        <v>F</v>
      </c>
      <c r="D19" s="130">
        <f t="shared" si="21"/>
        <v>0.76506100217877471</v>
      </c>
      <c r="E19" s="131">
        <f t="shared" si="22"/>
        <v>2184</v>
      </c>
      <c r="F19" s="132" t="str">
        <f t="shared" si="23"/>
        <v>63</v>
      </c>
      <c r="G19" s="133" t="str">
        <f t="shared" si="24"/>
        <v>70바4909</v>
      </c>
      <c r="H19" s="134">
        <f t="shared" si="25"/>
        <v>4</v>
      </c>
      <c r="I19" s="135">
        <f t="shared" si="26"/>
        <v>2565.1929999999998</v>
      </c>
      <c r="J19" s="136">
        <f t="shared" si="27"/>
        <v>7.6006576676462441E-3</v>
      </c>
      <c r="K19" s="136">
        <f t="shared" si="28"/>
        <v>0.33354503905606642</v>
      </c>
      <c r="L19" s="136">
        <f t="shared" si="29"/>
        <v>0.13722164375156179</v>
      </c>
      <c r="M19" s="137">
        <f t="shared" si="30"/>
        <v>10.067</v>
      </c>
      <c r="N19" s="138">
        <f t="shared" si="31"/>
        <v>0.19491710760165024</v>
      </c>
      <c r="O19" s="138">
        <f t="shared" si="32"/>
        <v>1.7932373899351821</v>
      </c>
      <c r="P19" s="218">
        <f t="shared" si="33"/>
        <v>0</v>
      </c>
      <c r="Q19" s="219">
        <f t="shared" si="34"/>
        <v>5</v>
      </c>
      <c r="R19" s="219">
        <f t="shared" si="35"/>
        <v>46</v>
      </c>
      <c r="T19">
        <v>528</v>
      </c>
      <c r="U19">
        <v>2184</v>
      </c>
      <c r="V19" t="s">
        <v>260</v>
      </c>
      <c r="W19">
        <v>2565.1930000000002</v>
      </c>
      <c r="X19">
        <v>964.07</v>
      </c>
      <c r="Y19">
        <v>2.661</v>
      </c>
      <c r="Z19">
        <v>10.067</v>
      </c>
      <c r="AA19">
        <v>150.71077399999999</v>
      </c>
      <c r="AB19">
        <v>1.1455010000000001</v>
      </c>
      <c r="AC19">
        <v>50.268830999999999</v>
      </c>
      <c r="AD19" s="1">
        <v>352</v>
      </c>
      <c r="AE19">
        <v>5</v>
      </c>
      <c r="AF19">
        <v>46</v>
      </c>
      <c r="AG19">
        <v>65</v>
      </c>
      <c r="AH19">
        <v>17.020634000000001</v>
      </c>
      <c r="AI19">
        <v>6</v>
      </c>
      <c r="AJ19">
        <v>0</v>
      </c>
      <c r="AK19">
        <v>0</v>
      </c>
      <c r="AL19">
        <v>0</v>
      </c>
      <c r="AM19" t="s">
        <v>261</v>
      </c>
      <c r="AN19" t="s">
        <v>485</v>
      </c>
      <c r="AO19">
        <v>2194.8789999999999</v>
      </c>
      <c r="AR19" t="s">
        <v>115</v>
      </c>
      <c r="AS19" t="s">
        <v>116</v>
      </c>
      <c r="AT19" t="s">
        <v>200</v>
      </c>
      <c r="AU19" t="s">
        <v>260</v>
      </c>
      <c r="AV19" t="s">
        <v>48</v>
      </c>
      <c r="AW19">
        <v>4</v>
      </c>
      <c r="BB19">
        <v>0.76506100217877471</v>
      </c>
      <c r="BC19" t="s">
        <v>68</v>
      </c>
      <c r="BF19" t="s">
        <v>115</v>
      </c>
      <c r="BG19" t="s">
        <v>116</v>
      </c>
      <c r="BH19" t="s">
        <v>260</v>
      </c>
      <c r="BI19">
        <v>2184</v>
      </c>
      <c r="BJ19">
        <v>4</v>
      </c>
      <c r="BK19" t="s">
        <v>200</v>
      </c>
      <c r="BL19" t="s">
        <v>201</v>
      </c>
      <c r="BM19">
        <v>0.76506100217877471</v>
      </c>
      <c r="BN19" t="s">
        <v>68</v>
      </c>
      <c r="BO19" t="s">
        <v>183</v>
      </c>
      <c r="BP19">
        <v>2565.1929999999998</v>
      </c>
    </row>
    <row r="20" spans="1:68" ht="16.5" x14ac:dyDescent="0.25">
      <c r="A20" s="110" t="str">
        <f t="shared" si="18"/>
        <v>인천교통공사</v>
      </c>
      <c r="B20" s="111" t="str">
        <f t="shared" si="19"/>
        <v>김영진</v>
      </c>
      <c r="C20" s="112" t="str">
        <f t="shared" si="20"/>
        <v>F</v>
      </c>
      <c r="D20" s="113">
        <f t="shared" si="21"/>
        <v>0.7208679392493671</v>
      </c>
      <c r="E20" s="114">
        <f t="shared" si="22"/>
        <v>6711</v>
      </c>
      <c r="F20" s="115" t="str">
        <f t="shared" si="23"/>
        <v>순환43</v>
      </c>
      <c r="G20" s="116" t="str">
        <f t="shared" si="24"/>
        <v>70바4937</v>
      </c>
      <c r="H20" s="117">
        <f t="shared" si="25"/>
        <v>3</v>
      </c>
      <c r="I20" s="118">
        <f t="shared" si="26"/>
        <v>3050.3290000000002</v>
      </c>
      <c r="J20" s="119">
        <f t="shared" si="27"/>
        <v>5.289093358770214E-3</v>
      </c>
      <c r="K20" s="119">
        <f t="shared" si="28"/>
        <v>0.31145744928644625</v>
      </c>
      <c r="L20" s="119">
        <f t="shared" si="29"/>
        <v>0.10654588406693179</v>
      </c>
      <c r="M20" s="120">
        <f t="shared" si="30"/>
        <v>6.8090000000000002</v>
      </c>
      <c r="N20" s="121">
        <f t="shared" si="31"/>
        <v>9.8350046831013963E-2</v>
      </c>
      <c r="O20" s="121">
        <f t="shared" si="32"/>
        <v>0.9507171193664683</v>
      </c>
      <c r="P20" s="220">
        <f t="shared" si="33"/>
        <v>0</v>
      </c>
      <c r="Q20" s="221">
        <f t="shared" si="34"/>
        <v>3</v>
      </c>
      <c r="R20" s="221">
        <f t="shared" si="35"/>
        <v>29</v>
      </c>
      <c r="T20">
        <v>528</v>
      </c>
      <c r="U20">
        <v>6711</v>
      </c>
      <c r="V20" t="s">
        <v>390</v>
      </c>
      <c r="W20">
        <v>3050.3290000000002</v>
      </c>
      <c r="X20">
        <v>1076.3889999999999</v>
      </c>
      <c r="Y20">
        <v>2.8340000000000001</v>
      </c>
      <c r="Z20">
        <v>6.8090000000000002</v>
      </c>
      <c r="AA20">
        <v>159.698826</v>
      </c>
      <c r="AB20">
        <v>0.84466200000000002</v>
      </c>
      <c r="AC20">
        <v>49.739389000000003</v>
      </c>
      <c r="AD20" s="1">
        <v>325</v>
      </c>
      <c r="AE20">
        <v>3</v>
      </c>
      <c r="AF20">
        <v>29</v>
      </c>
      <c r="AG20">
        <v>62</v>
      </c>
      <c r="AH20">
        <v>19.100508999999999</v>
      </c>
      <c r="AI20">
        <v>0</v>
      </c>
      <c r="AJ20">
        <v>0</v>
      </c>
      <c r="AK20">
        <v>0</v>
      </c>
      <c r="AL20">
        <v>0</v>
      </c>
      <c r="AM20" t="s">
        <v>391</v>
      </c>
      <c r="AN20" t="s">
        <v>486</v>
      </c>
      <c r="AO20">
        <v>2753.1930000000002</v>
      </c>
      <c r="AR20" t="s">
        <v>115</v>
      </c>
      <c r="AS20" t="s">
        <v>119</v>
      </c>
      <c r="AT20" t="s">
        <v>229</v>
      </c>
      <c r="AU20" t="s">
        <v>390</v>
      </c>
      <c r="AV20" t="s">
        <v>217</v>
      </c>
      <c r="AW20">
        <v>3</v>
      </c>
      <c r="BB20">
        <v>0.7208679392493671</v>
      </c>
      <c r="BC20" t="s">
        <v>68</v>
      </c>
      <c r="BF20" t="s">
        <v>115</v>
      </c>
      <c r="BG20" t="s">
        <v>119</v>
      </c>
      <c r="BH20" t="s">
        <v>390</v>
      </c>
      <c r="BI20">
        <v>6711</v>
      </c>
      <c r="BJ20">
        <v>3</v>
      </c>
      <c r="BK20" t="s">
        <v>229</v>
      </c>
      <c r="BL20" t="s">
        <v>238</v>
      </c>
      <c r="BM20">
        <v>0.7208679392493671</v>
      </c>
      <c r="BN20" t="s">
        <v>68</v>
      </c>
      <c r="BO20" t="s">
        <v>183</v>
      </c>
      <c r="BP20">
        <v>3050.3290000000002</v>
      </c>
    </row>
    <row r="21" spans="1:68" ht="16.5" x14ac:dyDescent="0.25">
      <c r="A21" s="127" t="str">
        <f t="shared" si="18"/>
        <v>인천교통공사</v>
      </c>
      <c r="B21" s="128" t="str">
        <f t="shared" si="19"/>
        <v>김유식</v>
      </c>
      <c r="C21" s="129" t="str">
        <f t="shared" si="20"/>
        <v>D</v>
      </c>
      <c r="D21" s="130">
        <f t="shared" si="21"/>
        <v>0.81932448952965364</v>
      </c>
      <c r="E21" s="131">
        <f t="shared" si="22"/>
        <v>8559</v>
      </c>
      <c r="F21" s="132" t="str">
        <f t="shared" si="23"/>
        <v>순환41</v>
      </c>
      <c r="G21" s="133" t="str">
        <f t="shared" si="24"/>
        <v>70바4927</v>
      </c>
      <c r="H21" s="134">
        <f t="shared" si="25"/>
        <v>3</v>
      </c>
      <c r="I21" s="135">
        <f t="shared" si="26"/>
        <v>2281.297</v>
      </c>
      <c r="J21" s="136">
        <f t="shared" si="27"/>
        <v>4.4609442551936974E-3</v>
      </c>
      <c r="K21" s="136">
        <f t="shared" si="28"/>
        <v>0.30992396177416187</v>
      </c>
      <c r="L21" s="136">
        <f t="shared" si="29"/>
        <v>0.11002513044114817</v>
      </c>
      <c r="M21" s="137">
        <f t="shared" si="30"/>
        <v>5.33</v>
      </c>
      <c r="N21" s="138">
        <f t="shared" si="31"/>
        <v>0</v>
      </c>
      <c r="O21" s="138">
        <f t="shared" si="32"/>
        <v>2.0163968128656635</v>
      </c>
      <c r="P21" s="218">
        <f t="shared" si="33"/>
        <v>0</v>
      </c>
      <c r="Q21" s="219">
        <f t="shared" si="34"/>
        <v>0</v>
      </c>
      <c r="R21" s="219">
        <f t="shared" si="35"/>
        <v>46</v>
      </c>
      <c r="T21">
        <v>528</v>
      </c>
      <c r="U21">
        <v>8559</v>
      </c>
      <c r="V21" t="s">
        <v>262</v>
      </c>
      <c r="W21">
        <v>2281.297</v>
      </c>
      <c r="X21">
        <v>867.35799999999995</v>
      </c>
      <c r="Y21">
        <v>2.63</v>
      </c>
      <c r="Z21">
        <v>5.33</v>
      </c>
      <c r="AA21">
        <v>145.87965299999999</v>
      </c>
      <c r="AB21">
        <v>0.65076100000000003</v>
      </c>
      <c r="AC21">
        <v>45.211599999999997</v>
      </c>
      <c r="AD21" s="1">
        <v>251</v>
      </c>
      <c r="AE21">
        <v>0</v>
      </c>
      <c r="AF21">
        <v>46</v>
      </c>
      <c r="AG21">
        <v>66</v>
      </c>
      <c r="AH21">
        <v>15.638211999999999</v>
      </c>
      <c r="AI21">
        <v>8.9</v>
      </c>
      <c r="AJ21">
        <v>0</v>
      </c>
      <c r="AK21">
        <v>0</v>
      </c>
      <c r="AL21">
        <v>0</v>
      </c>
      <c r="AM21" t="s">
        <v>263</v>
      </c>
      <c r="AN21" t="s">
        <v>487</v>
      </c>
      <c r="AO21">
        <v>2002.3710000000001</v>
      </c>
      <c r="AR21" t="s">
        <v>115</v>
      </c>
      <c r="AS21" t="s">
        <v>117</v>
      </c>
      <c r="AT21" t="s">
        <v>219</v>
      </c>
      <c r="AU21" t="s">
        <v>262</v>
      </c>
      <c r="AV21" t="s">
        <v>217</v>
      </c>
      <c r="AW21">
        <v>3</v>
      </c>
      <c r="BB21">
        <v>0.81932448952965364</v>
      </c>
      <c r="BC21" t="s">
        <v>66</v>
      </c>
      <c r="BF21" t="s">
        <v>115</v>
      </c>
      <c r="BG21" t="s">
        <v>117</v>
      </c>
      <c r="BH21" t="s">
        <v>262</v>
      </c>
      <c r="BI21">
        <v>8559</v>
      </c>
      <c r="BJ21">
        <v>3</v>
      </c>
      <c r="BK21" t="s">
        <v>219</v>
      </c>
      <c r="BL21" t="s">
        <v>213</v>
      </c>
      <c r="BM21">
        <v>0.81932448952965364</v>
      </c>
      <c r="BN21" t="s">
        <v>66</v>
      </c>
      <c r="BO21" t="s">
        <v>174</v>
      </c>
      <c r="BP21">
        <v>2281.297</v>
      </c>
    </row>
    <row r="22" spans="1:68" ht="16.5" x14ac:dyDescent="0.25">
      <c r="A22" s="110" t="str">
        <f t="shared" si="18"/>
        <v>인천교통공사</v>
      </c>
      <c r="B22" s="111" t="str">
        <f t="shared" si="19"/>
        <v>김윤수</v>
      </c>
      <c r="C22" s="112" t="str">
        <f t="shared" si="20"/>
        <v>F</v>
      </c>
      <c r="D22" s="113">
        <f t="shared" si="21"/>
        <v>0.68371428571428561</v>
      </c>
      <c r="E22" s="114">
        <f t="shared" si="22"/>
        <v>6808</v>
      </c>
      <c r="F22" s="115" t="str">
        <f t="shared" si="23"/>
        <v>순환42</v>
      </c>
      <c r="G22" s="116" t="str">
        <f t="shared" si="24"/>
        <v>70바4931</v>
      </c>
      <c r="H22" s="117">
        <f t="shared" si="25"/>
        <v>3</v>
      </c>
      <c r="I22" s="118">
        <f t="shared" si="26"/>
        <v>2653.0350000000003</v>
      </c>
      <c r="J22" s="119">
        <f t="shared" si="27"/>
        <v>9.9923809557737626E-3</v>
      </c>
      <c r="K22" s="119">
        <f t="shared" si="28"/>
        <v>0.36957634827567443</v>
      </c>
      <c r="L22" s="119">
        <f t="shared" si="29"/>
        <v>0.17527096325529062</v>
      </c>
      <c r="M22" s="120">
        <f t="shared" si="30"/>
        <v>9.2629999999999999</v>
      </c>
      <c r="N22" s="121">
        <f t="shared" si="31"/>
        <v>3.5596267138119453</v>
      </c>
      <c r="O22" s="121">
        <f t="shared" si="32"/>
        <v>21.876872511969246</v>
      </c>
      <c r="P22" s="220">
        <f t="shared" si="33"/>
        <v>0</v>
      </c>
      <c r="Q22" s="221">
        <f t="shared" si="34"/>
        <v>96</v>
      </c>
      <c r="R22" s="221">
        <f t="shared" si="35"/>
        <v>590</v>
      </c>
      <c r="T22">
        <v>528</v>
      </c>
      <c r="U22">
        <v>6808</v>
      </c>
      <c r="V22" t="s">
        <v>264</v>
      </c>
      <c r="W22">
        <v>2696.9119999999998</v>
      </c>
      <c r="X22">
        <v>1245.884</v>
      </c>
      <c r="Y22">
        <v>2.165</v>
      </c>
      <c r="Z22">
        <v>9.2629999999999999</v>
      </c>
      <c r="AA22">
        <v>171.791889</v>
      </c>
      <c r="AB22">
        <v>1.71661</v>
      </c>
      <c r="AC22">
        <v>63.490219000000003</v>
      </c>
      <c r="AD22" s="1">
        <v>465</v>
      </c>
      <c r="AE22">
        <v>96</v>
      </c>
      <c r="AF22">
        <v>590</v>
      </c>
      <c r="AG22">
        <v>62</v>
      </c>
      <c r="AH22">
        <v>15.698715</v>
      </c>
      <c r="AI22">
        <v>0</v>
      </c>
      <c r="AJ22">
        <v>0</v>
      </c>
      <c r="AK22">
        <v>0</v>
      </c>
      <c r="AL22">
        <v>0</v>
      </c>
      <c r="AM22" t="s">
        <v>265</v>
      </c>
      <c r="AN22" t="s">
        <v>488</v>
      </c>
      <c r="AO22">
        <v>2202.627</v>
      </c>
      <c r="AR22" t="s">
        <v>115</v>
      </c>
      <c r="AS22" t="s">
        <v>118</v>
      </c>
      <c r="AT22" t="s">
        <v>223</v>
      </c>
      <c r="AU22" t="s">
        <v>264</v>
      </c>
      <c r="AV22" t="s">
        <v>217</v>
      </c>
      <c r="AW22">
        <v>3</v>
      </c>
      <c r="BB22">
        <v>0.68371428571428561</v>
      </c>
      <c r="BC22" t="s">
        <v>68</v>
      </c>
      <c r="BF22" t="s">
        <v>115</v>
      </c>
      <c r="BG22" t="s">
        <v>118</v>
      </c>
      <c r="BH22" t="s">
        <v>264</v>
      </c>
      <c r="BI22">
        <v>6808</v>
      </c>
      <c r="BJ22">
        <v>3</v>
      </c>
      <c r="BK22" t="s">
        <v>223</v>
      </c>
      <c r="BL22" t="s">
        <v>228</v>
      </c>
      <c r="BM22">
        <v>0.68371428571428561</v>
      </c>
      <c r="BN22" t="s">
        <v>68</v>
      </c>
      <c r="BO22" t="s">
        <v>183</v>
      </c>
      <c r="BP22">
        <v>2653.0350000000003</v>
      </c>
    </row>
    <row r="23" spans="1:68" ht="16.5" x14ac:dyDescent="0.25">
      <c r="A23" s="127" t="str">
        <f t="shared" si="18"/>
        <v>인천교통공사</v>
      </c>
      <c r="B23" s="128" t="str">
        <f t="shared" si="19"/>
        <v>김정원</v>
      </c>
      <c r="C23" s="129" t="str">
        <f t="shared" si="20"/>
        <v>F</v>
      </c>
      <c r="D23" s="130">
        <f t="shared" si="21"/>
        <v>0.66342857142857148</v>
      </c>
      <c r="E23" s="131">
        <f t="shared" si="22"/>
        <v>1536</v>
      </c>
      <c r="F23" s="132" t="str">
        <f t="shared" si="23"/>
        <v>순환42</v>
      </c>
      <c r="G23" s="133" t="str">
        <f t="shared" si="24"/>
        <v>70바4935</v>
      </c>
      <c r="H23" s="134">
        <f t="shared" si="25"/>
        <v>1</v>
      </c>
      <c r="I23" s="135">
        <f t="shared" si="26"/>
        <v>2717.2730000000001</v>
      </c>
      <c r="J23" s="136">
        <f t="shared" si="27"/>
        <v>1.1985784825885731E-2</v>
      </c>
      <c r="K23" s="136">
        <f t="shared" si="28"/>
        <v>0.32374495680910065</v>
      </c>
      <c r="L23" s="136">
        <f t="shared" si="29"/>
        <v>9.5684165705838167E-2</v>
      </c>
      <c r="M23" s="137">
        <f t="shared" si="30"/>
        <v>7.0810000000000004</v>
      </c>
      <c r="N23" s="138">
        <f t="shared" si="31"/>
        <v>0</v>
      </c>
      <c r="O23" s="138">
        <f t="shared" si="32"/>
        <v>17.002340213883549</v>
      </c>
      <c r="P23" s="218">
        <f t="shared" si="33"/>
        <v>0</v>
      </c>
      <c r="Q23" s="219">
        <f t="shared" si="34"/>
        <v>0</v>
      </c>
      <c r="R23" s="219">
        <f t="shared" si="35"/>
        <v>462</v>
      </c>
      <c r="T23">
        <v>528</v>
      </c>
      <c r="U23">
        <v>1536</v>
      </c>
      <c r="V23" t="s">
        <v>266</v>
      </c>
      <c r="W23">
        <v>2717.2730000000001</v>
      </c>
      <c r="X23">
        <v>1170.413</v>
      </c>
      <c r="Y23">
        <v>2.3220000000000001</v>
      </c>
      <c r="Z23">
        <v>7.0810000000000004</v>
      </c>
      <c r="AA23">
        <v>172.676886</v>
      </c>
      <c r="AB23">
        <v>2.0696680000000001</v>
      </c>
      <c r="AC23">
        <v>55.903270999999997</v>
      </c>
      <c r="AD23" s="1">
        <v>260</v>
      </c>
      <c r="AE23">
        <v>0</v>
      </c>
      <c r="AF23">
        <v>462</v>
      </c>
      <c r="AG23">
        <v>60</v>
      </c>
      <c r="AH23">
        <v>15.73617</v>
      </c>
      <c r="AI23">
        <v>0</v>
      </c>
      <c r="AJ23">
        <v>0</v>
      </c>
      <c r="AK23">
        <v>0</v>
      </c>
      <c r="AL23">
        <v>0</v>
      </c>
      <c r="AM23" t="s">
        <v>267</v>
      </c>
      <c r="AN23" t="s">
        <v>489</v>
      </c>
      <c r="AO23">
        <v>2717.2730000000001</v>
      </c>
      <c r="AR23" t="s">
        <v>115</v>
      </c>
      <c r="AS23" t="s">
        <v>118</v>
      </c>
      <c r="AT23" t="s">
        <v>227</v>
      </c>
      <c r="AU23" t="s">
        <v>266</v>
      </c>
      <c r="AV23" t="s">
        <v>217</v>
      </c>
      <c r="AW23">
        <v>1</v>
      </c>
      <c r="BB23">
        <v>0.66342857142857148</v>
      </c>
      <c r="BC23" t="s">
        <v>68</v>
      </c>
      <c r="BF23" t="s">
        <v>115</v>
      </c>
      <c r="BG23" t="s">
        <v>118</v>
      </c>
      <c r="BH23" t="s">
        <v>266</v>
      </c>
      <c r="BI23">
        <v>1536</v>
      </c>
      <c r="BJ23">
        <v>1</v>
      </c>
      <c r="BK23" t="s">
        <v>227</v>
      </c>
      <c r="BL23" t="s">
        <v>172</v>
      </c>
      <c r="BM23">
        <v>0.66342857142857148</v>
      </c>
      <c r="BN23" t="s">
        <v>68</v>
      </c>
      <c r="BO23" t="s">
        <v>183</v>
      </c>
      <c r="BP23">
        <v>2717.2730000000001</v>
      </c>
    </row>
    <row r="24" spans="1:68" ht="16.5" x14ac:dyDescent="0.25">
      <c r="A24" s="110" t="str">
        <f t="shared" si="18"/>
        <v>인천교통공사</v>
      </c>
      <c r="B24" s="111" t="str">
        <f t="shared" si="19"/>
        <v>김종원</v>
      </c>
      <c r="C24" s="112" t="str">
        <f t="shared" si="20"/>
        <v>F</v>
      </c>
      <c r="D24" s="113">
        <f t="shared" si="21"/>
        <v>0.76036559356554212</v>
      </c>
      <c r="E24" s="114">
        <f t="shared" si="22"/>
        <v>658</v>
      </c>
      <c r="F24" s="115" t="str">
        <f t="shared" si="23"/>
        <v>63</v>
      </c>
      <c r="G24" s="116" t="str">
        <f t="shared" si="24"/>
        <v>70바4909</v>
      </c>
      <c r="H24" s="117">
        <f t="shared" si="25"/>
        <v>8</v>
      </c>
      <c r="I24" s="118">
        <f t="shared" si="26"/>
        <v>2401.1930000000002</v>
      </c>
      <c r="J24" s="119">
        <f t="shared" si="27"/>
        <v>5.3779961218637512E-3</v>
      </c>
      <c r="K24" s="119">
        <f t="shared" si="28"/>
        <v>0.33366331575895275</v>
      </c>
      <c r="L24" s="119">
        <f t="shared" si="29"/>
        <v>3.2483852818161636E-2</v>
      </c>
      <c r="M24" s="120">
        <f t="shared" si="30"/>
        <v>10.331</v>
      </c>
      <c r="N24" s="121">
        <v>19</v>
      </c>
      <c r="O24" s="121">
        <v>80</v>
      </c>
      <c r="P24" s="220">
        <f t="shared" si="33"/>
        <v>1</v>
      </c>
      <c r="Q24" s="221">
        <f t="shared" si="34"/>
        <v>5</v>
      </c>
      <c r="R24" s="221">
        <f t="shared" si="35"/>
        <v>94</v>
      </c>
      <c r="T24">
        <v>528</v>
      </c>
      <c r="U24">
        <v>658</v>
      </c>
      <c r="V24" t="s">
        <v>268</v>
      </c>
      <c r="W24">
        <v>2437.1750000000002</v>
      </c>
      <c r="X24">
        <v>909.721</v>
      </c>
      <c r="Y24">
        <v>2.6789999999999998</v>
      </c>
      <c r="Z24">
        <v>10.331</v>
      </c>
      <c r="AA24">
        <v>138.831636</v>
      </c>
      <c r="AB24">
        <v>0.74663599999999997</v>
      </c>
      <c r="AC24">
        <v>46.323023999999997</v>
      </c>
      <c r="AD24" s="1">
        <v>78</v>
      </c>
      <c r="AE24">
        <v>5</v>
      </c>
      <c r="AF24">
        <v>94</v>
      </c>
      <c r="AG24">
        <v>75</v>
      </c>
      <c r="AH24">
        <v>17.554895999999999</v>
      </c>
      <c r="AI24">
        <v>837.2</v>
      </c>
      <c r="AJ24">
        <v>0</v>
      </c>
      <c r="AK24">
        <v>1</v>
      </c>
      <c r="AL24">
        <v>19</v>
      </c>
      <c r="AM24" t="s">
        <v>269</v>
      </c>
      <c r="AN24" t="s">
        <v>490</v>
      </c>
      <c r="AO24">
        <v>1356.1980000000001</v>
      </c>
      <c r="AR24" t="s">
        <v>115</v>
      </c>
      <c r="AS24" t="s">
        <v>116</v>
      </c>
      <c r="AT24" t="s">
        <v>200</v>
      </c>
      <c r="AU24" t="s">
        <v>268</v>
      </c>
      <c r="AV24" t="s">
        <v>48</v>
      </c>
      <c r="AW24">
        <v>8</v>
      </c>
      <c r="BB24">
        <v>0.76036559356554212</v>
      </c>
      <c r="BC24" t="s">
        <v>68</v>
      </c>
      <c r="BF24" t="s">
        <v>115</v>
      </c>
      <c r="BG24" t="s">
        <v>116</v>
      </c>
      <c r="BH24" t="s">
        <v>268</v>
      </c>
      <c r="BI24">
        <v>658</v>
      </c>
      <c r="BJ24">
        <v>8</v>
      </c>
      <c r="BK24" t="s">
        <v>200</v>
      </c>
      <c r="BL24" t="s">
        <v>237</v>
      </c>
      <c r="BM24">
        <v>0.76036559356554212</v>
      </c>
      <c r="BN24" t="s">
        <v>68</v>
      </c>
      <c r="BO24" t="s">
        <v>183</v>
      </c>
      <c r="BP24">
        <v>2401.1930000000002</v>
      </c>
    </row>
    <row r="25" spans="1:68" ht="16.5" x14ac:dyDescent="0.25">
      <c r="A25" s="127" t="str">
        <f t="shared" si="18"/>
        <v>인천교통공사</v>
      </c>
      <c r="B25" s="128" t="str">
        <f t="shared" si="19"/>
        <v>김종호</v>
      </c>
      <c r="C25" s="129" t="str">
        <f t="shared" si="20"/>
        <v>F</v>
      </c>
      <c r="D25" s="130">
        <f t="shared" si="21"/>
        <v>0.73777305714334884</v>
      </c>
      <c r="E25" s="131">
        <f t="shared" si="22"/>
        <v>4156</v>
      </c>
      <c r="F25" s="132" t="str">
        <f t="shared" si="23"/>
        <v>63</v>
      </c>
      <c r="G25" s="133" t="str">
        <f t="shared" si="24"/>
        <v>70바4906</v>
      </c>
      <c r="H25" s="134">
        <f t="shared" si="25"/>
        <v>6</v>
      </c>
      <c r="I25" s="135">
        <f t="shared" si="26"/>
        <v>2063.2539999999999</v>
      </c>
      <c r="J25" s="136">
        <f t="shared" si="27"/>
        <v>1.1881084080436309E-2</v>
      </c>
      <c r="K25" s="136">
        <f t="shared" si="28"/>
        <v>0.33948205954124155</v>
      </c>
      <c r="L25" s="136">
        <f t="shared" si="29"/>
        <v>0.17835903868355521</v>
      </c>
      <c r="M25" s="137">
        <f t="shared" si="30"/>
        <v>11.257999999999999</v>
      </c>
      <c r="N25" s="138">
        <f t="shared" si="31"/>
        <v>0</v>
      </c>
      <c r="O25" s="138">
        <f t="shared" si="32"/>
        <v>9.1602875845630258</v>
      </c>
      <c r="P25" s="218">
        <f t="shared" si="33"/>
        <v>0</v>
      </c>
      <c r="Q25" s="219">
        <f t="shared" si="34"/>
        <v>0</v>
      </c>
      <c r="R25" s="219">
        <f t="shared" si="35"/>
        <v>189</v>
      </c>
      <c r="T25">
        <v>528</v>
      </c>
      <c r="U25">
        <v>4156</v>
      </c>
      <c r="V25" t="s">
        <v>270</v>
      </c>
      <c r="W25">
        <v>2063.2539999999999</v>
      </c>
      <c r="X25">
        <v>797.46</v>
      </c>
      <c r="Y25">
        <v>2.5870000000000002</v>
      </c>
      <c r="Z25">
        <v>11.257999999999999</v>
      </c>
      <c r="AA25">
        <v>114.69492099999999</v>
      </c>
      <c r="AB25">
        <v>1.3627</v>
      </c>
      <c r="AC25">
        <v>38.936867999999997</v>
      </c>
      <c r="AD25" s="1">
        <v>368</v>
      </c>
      <c r="AE25">
        <v>0</v>
      </c>
      <c r="AF25">
        <v>189</v>
      </c>
      <c r="AG25">
        <v>70</v>
      </c>
      <c r="AH25">
        <v>17.989061</v>
      </c>
      <c r="AI25">
        <v>161.80000000000001</v>
      </c>
      <c r="AJ25">
        <v>0</v>
      </c>
      <c r="AK25">
        <v>0</v>
      </c>
      <c r="AL25">
        <v>0</v>
      </c>
      <c r="AM25" t="s">
        <v>271</v>
      </c>
      <c r="AN25" t="s">
        <v>491</v>
      </c>
      <c r="AO25">
        <v>1452.7819999999999</v>
      </c>
      <c r="AR25" t="s">
        <v>115</v>
      </c>
      <c r="AS25" t="s">
        <v>116</v>
      </c>
      <c r="AT25" t="s">
        <v>431</v>
      </c>
      <c r="AU25" t="s">
        <v>270</v>
      </c>
      <c r="AV25" t="s">
        <v>48</v>
      </c>
      <c r="AW25">
        <v>6</v>
      </c>
      <c r="BB25">
        <v>0.73777305714334884</v>
      </c>
      <c r="BC25" t="s">
        <v>68</v>
      </c>
      <c r="BF25" t="s">
        <v>115</v>
      </c>
      <c r="BG25" t="s">
        <v>116</v>
      </c>
      <c r="BH25" t="s">
        <v>270</v>
      </c>
      <c r="BI25">
        <v>4156</v>
      </c>
      <c r="BJ25">
        <v>6</v>
      </c>
      <c r="BK25" t="s">
        <v>431</v>
      </c>
      <c r="BL25" t="s">
        <v>237</v>
      </c>
      <c r="BM25">
        <v>0.73777305714334884</v>
      </c>
      <c r="BN25" t="s">
        <v>68</v>
      </c>
      <c r="BO25" t="s">
        <v>183</v>
      </c>
      <c r="BP25">
        <v>2063.2539999999999</v>
      </c>
    </row>
    <row r="26" spans="1:68" ht="16.5" x14ac:dyDescent="0.25">
      <c r="A26" s="110" t="str">
        <f t="shared" si="18"/>
        <v>인천교통공사</v>
      </c>
      <c r="B26" s="111" t="str">
        <f t="shared" si="19"/>
        <v>김주석</v>
      </c>
      <c r="C26" s="112" t="str">
        <f t="shared" si="20"/>
        <v>F</v>
      </c>
      <c r="D26" s="113">
        <f t="shared" si="21"/>
        <v>0.67707136445239435</v>
      </c>
      <c r="E26" s="114">
        <f t="shared" si="22"/>
        <v>776</v>
      </c>
      <c r="F26" s="115" t="str">
        <f t="shared" si="23"/>
        <v>순환41</v>
      </c>
      <c r="G26" s="116" t="str">
        <f t="shared" si="24"/>
        <v>70바4926</v>
      </c>
      <c r="H26" s="117">
        <f t="shared" si="25"/>
        <v>8</v>
      </c>
      <c r="I26" s="118">
        <f t="shared" si="26"/>
        <v>2400.5789999999997</v>
      </c>
      <c r="J26" s="119">
        <f t="shared" si="27"/>
        <v>1.0383794096002477E-2</v>
      </c>
      <c r="K26" s="119">
        <f t="shared" si="28"/>
        <v>0.33378095100540883</v>
      </c>
      <c r="L26" s="119">
        <f t="shared" si="29"/>
        <v>0.1849553795146921</v>
      </c>
      <c r="M26" s="120">
        <f t="shared" si="30"/>
        <v>9.8740000000000006</v>
      </c>
      <c r="N26" s="121">
        <f t="shared" si="31"/>
        <v>8.3313234015627055E-2</v>
      </c>
      <c r="O26" s="121">
        <f t="shared" si="32"/>
        <v>59.527305704165535</v>
      </c>
      <c r="P26" s="220">
        <f t="shared" si="33"/>
        <v>1</v>
      </c>
      <c r="Q26" s="221">
        <f t="shared" si="34"/>
        <v>2</v>
      </c>
      <c r="R26" s="221">
        <f t="shared" si="35"/>
        <v>1429</v>
      </c>
      <c r="T26">
        <v>528</v>
      </c>
      <c r="U26">
        <v>776</v>
      </c>
      <c r="V26" t="s">
        <v>408</v>
      </c>
      <c r="W26">
        <v>2400.5790000000002</v>
      </c>
      <c r="X26">
        <v>1126.414</v>
      </c>
      <c r="Y26">
        <v>2.1309999999999998</v>
      </c>
      <c r="Z26">
        <v>9.8740000000000006</v>
      </c>
      <c r="AA26">
        <v>151.93993499999999</v>
      </c>
      <c r="AB26">
        <v>1.5777129999999999</v>
      </c>
      <c r="AC26">
        <v>50.714655999999998</v>
      </c>
      <c r="AD26" s="1">
        <v>444</v>
      </c>
      <c r="AE26">
        <v>2</v>
      </c>
      <c r="AF26">
        <v>1429</v>
      </c>
      <c r="AG26">
        <v>70</v>
      </c>
      <c r="AH26">
        <v>15.799526</v>
      </c>
      <c r="AI26">
        <v>3.9</v>
      </c>
      <c r="AJ26">
        <v>0</v>
      </c>
      <c r="AK26">
        <v>1</v>
      </c>
      <c r="AL26">
        <v>1323</v>
      </c>
      <c r="AM26" t="s">
        <v>409</v>
      </c>
      <c r="AN26" t="s">
        <v>492</v>
      </c>
      <c r="AO26">
        <v>468.41699999999997</v>
      </c>
      <c r="AR26" t="s">
        <v>115</v>
      </c>
      <c r="AS26" t="s">
        <v>117</v>
      </c>
      <c r="AT26" t="s">
        <v>218</v>
      </c>
      <c r="AU26" t="s">
        <v>408</v>
      </c>
      <c r="AV26" t="s">
        <v>217</v>
      </c>
      <c r="AW26">
        <v>8</v>
      </c>
      <c r="BB26">
        <v>0.67707136445239435</v>
      </c>
      <c r="BC26" t="s">
        <v>68</v>
      </c>
      <c r="BF26" t="s">
        <v>115</v>
      </c>
      <c r="BG26" t="s">
        <v>117</v>
      </c>
      <c r="BH26" t="s">
        <v>408</v>
      </c>
      <c r="BI26">
        <v>776</v>
      </c>
      <c r="BJ26">
        <v>8</v>
      </c>
      <c r="BK26" t="s">
        <v>218</v>
      </c>
      <c r="BL26" t="s">
        <v>404</v>
      </c>
      <c r="BM26">
        <v>0.67707136445239435</v>
      </c>
      <c r="BN26" t="s">
        <v>68</v>
      </c>
      <c r="BO26" t="s">
        <v>183</v>
      </c>
      <c r="BP26">
        <v>2400.5789999999997</v>
      </c>
    </row>
    <row r="27" spans="1:68" ht="16.5" x14ac:dyDescent="0.25">
      <c r="A27" s="127" t="str">
        <f t="shared" si="18"/>
        <v>인천교통공사</v>
      </c>
      <c r="B27" s="128" t="str">
        <f t="shared" si="19"/>
        <v>김주영</v>
      </c>
      <c r="C27" s="129" t="str">
        <f t="shared" si="20"/>
        <v>F</v>
      </c>
      <c r="D27" s="130">
        <f t="shared" si="21"/>
        <v>0.79062753511687267</v>
      </c>
      <c r="E27" s="131">
        <f t="shared" si="22"/>
        <v>6969</v>
      </c>
      <c r="F27" s="132" t="str">
        <f t="shared" si="23"/>
        <v>순환41</v>
      </c>
      <c r="G27" s="133" t="str">
        <f t="shared" si="24"/>
        <v>70바4921</v>
      </c>
      <c r="H27" s="134">
        <f t="shared" si="25"/>
        <v>5</v>
      </c>
      <c r="I27" s="135">
        <f t="shared" si="26"/>
        <v>2486.7899999999995</v>
      </c>
      <c r="J27" s="136">
        <f t="shared" si="27"/>
        <v>1.4684107096758919E-2</v>
      </c>
      <c r="K27" s="136">
        <f t="shared" si="28"/>
        <v>0.29366181280884585</v>
      </c>
      <c r="L27" s="136">
        <f t="shared" si="29"/>
        <v>0.11460557586285937</v>
      </c>
      <c r="M27" s="137">
        <f t="shared" si="30"/>
        <v>7.4180000000000001</v>
      </c>
      <c r="N27" s="138">
        <f t="shared" si="31"/>
        <v>0</v>
      </c>
      <c r="O27" s="138">
        <f t="shared" si="32"/>
        <v>6.594847172459275</v>
      </c>
      <c r="P27" s="218">
        <f t="shared" si="33"/>
        <v>0</v>
      </c>
      <c r="Q27" s="219">
        <f t="shared" si="34"/>
        <v>0</v>
      </c>
      <c r="R27" s="219">
        <f t="shared" si="35"/>
        <v>164</v>
      </c>
      <c r="T27">
        <v>528</v>
      </c>
      <c r="U27">
        <v>6969</v>
      </c>
      <c r="V27" t="s">
        <v>272</v>
      </c>
      <c r="W27">
        <v>2486.79</v>
      </c>
      <c r="X27">
        <v>968.80600000000004</v>
      </c>
      <c r="Y27">
        <v>2.5670000000000002</v>
      </c>
      <c r="Z27">
        <v>7.4180000000000001</v>
      </c>
      <c r="AA27">
        <v>157.458808</v>
      </c>
      <c r="AB27">
        <v>2.3121420000000001</v>
      </c>
      <c r="AC27">
        <v>46.239638999999997</v>
      </c>
      <c r="AD27" s="1">
        <v>285</v>
      </c>
      <c r="AE27">
        <v>0</v>
      </c>
      <c r="AF27">
        <v>164</v>
      </c>
      <c r="AG27">
        <v>70</v>
      </c>
      <c r="AH27">
        <v>15.793272999999999</v>
      </c>
      <c r="AI27">
        <v>0</v>
      </c>
      <c r="AJ27">
        <v>0</v>
      </c>
      <c r="AK27">
        <v>0</v>
      </c>
      <c r="AL27">
        <v>0</v>
      </c>
      <c r="AM27" t="s">
        <v>273</v>
      </c>
      <c r="AN27" t="s">
        <v>493</v>
      </c>
      <c r="AO27">
        <v>1982.7629999999999</v>
      </c>
      <c r="AR27" t="s">
        <v>115</v>
      </c>
      <c r="AS27" t="s">
        <v>117</v>
      </c>
      <c r="AT27" t="s">
        <v>213</v>
      </c>
      <c r="AU27" t="s">
        <v>272</v>
      </c>
      <c r="AV27" t="s">
        <v>48</v>
      </c>
      <c r="AW27">
        <v>5</v>
      </c>
      <c r="BB27">
        <v>0.79062753511687267</v>
      </c>
      <c r="BC27" t="s">
        <v>68</v>
      </c>
      <c r="BF27" t="s">
        <v>115</v>
      </c>
      <c r="BG27" t="s">
        <v>117</v>
      </c>
      <c r="BH27" t="s">
        <v>272</v>
      </c>
      <c r="BI27">
        <v>6969</v>
      </c>
      <c r="BJ27">
        <v>5</v>
      </c>
      <c r="BK27" t="s">
        <v>213</v>
      </c>
      <c r="BL27" t="s">
        <v>404</v>
      </c>
      <c r="BM27">
        <v>0.79062753511687267</v>
      </c>
      <c r="BN27" t="s">
        <v>68</v>
      </c>
      <c r="BO27" t="s">
        <v>183</v>
      </c>
      <c r="BP27">
        <v>2486.7899999999995</v>
      </c>
    </row>
    <row r="28" spans="1:68" ht="16.5" x14ac:dyDescent="0.25">
      <c r="A28" s="110" t="str">
        <f t="shared" si="18"/>
        <v>인천교통공사</v>
      </c>
      <c r="B28" s="111" t="str">
        <f t="shared" si="19"/>
        <v>김창연</v>
      </c>
      <c r="C28" s="112" t="str">
        <f t="shared" si="20"/>
        <v>F</v>
      </c>
      <c r="D28" s="113">
        <f t="shared" si="21"/>
        <v>0.71746819703610809</v>
      </c>
      <c r="E28" s="114">
        <f t="shared" si="22"/>
        <v>4618</v>
      </c>
      <c r="F28" s="115" t="str">
        <f t="shared" si="23"/>
        <v>63</v>
      </c>
      <c r="G28" s="116" t="str">
        <f t="shared" si="24"/>
        <v>70바4908</v>
      </c>
      <c r="H28" s="117">
        <f t="shared" si="25"/>
        <v>8</v>
      </c>
      <c r="I28" s="118">
        <f t="shared" si="26"/>
        <v>2644.9369999999999</v>
      </c>
      <c r="J28" s="119">
        <f t="shared" si="27"/>
        <v>4.4032327490412327E-3</v>
      </c>
      <c r="K28" s="119">
        <f t="shared" si="28"/>
        <v>0.34127938227157212</v>
      </c>
      <c r="L28" s="119">
        <f t="shared" si="29"/>
        <v>0.229116988419762</v>
      </c>
      <c r="M28" s="120">
        <f t="shared" si="30"/>
        <v>10.506</v>
      </c>
      <c r="N28" s="121">
        <f t="shared" si="31"/>
        <v>0.18904041948825248</v>
      </c>
      <c r="O28" s="121">
        <f t="shared" si="32"/>
        <v>6.1627176753170305</v>
      </c>
      <c r="P28" s="220">
        <f t="shared" si="33"/>
        <v>0</v>
      </c>
      <c r="Q28" s="221">
        <f t="shared" si="34"/>
        <v>5</v>
      </c>
      <c r="R28" s="221">
        <f t="shared" si="35"/>
        <v>163</v>
      </c>
      <c r="T28">
        <v>528</v>
      </c>
      <c r="U28">
        <v>4618</v>
      </c>
      <c r="V28" t="s">
        <v>274</v>
      </c>
      <c r="W28">
        <v>2644.9369999999999</v>
      </c>
      <c r="X28">
        <v>1050.731</v>
      </c>
      <c r="Y28">
        <v>2.5169999999999999</v>
      </c>
      <c r="Z28">
        <v>10.506</v>
      </c>
      <c r="AA28">
        <v>154.987719</v>
      </c>
      <c r="AB28">
        <v>0.68244700000000003</v>
      </c>
      <c r="AC28">
        <v>52.894112999999997</v>
      </c>
      <c r="AD28" s="1">
        <v>606</v>
      </c>
      <c r="AE28">
        <v>5</v>
      </c>
      <c r="AF28">
        <v>163</v>
      </c>
      <c r="AG28">
        <v>73</v>
      </c>
      <c r="AH28">
        <v>17.065460999999999</v>
      </c>
      <c r="AI28">
        <v>290.39999999999998</v>
      </c>
      <c r="AJ28">
        <v>0</v>
      </c>
      <c r="AK28">
        <v>0</v>
      </c>
      <c r="AL28">
        <v>0</v>
      </c>
      <c r="AM28" t="s">
        <v>275</v>
      </c>
      <c r="AN28" t="s">
        <v>494</v>
      </c>
      <c r="AO28">
        <v>1658.0119999999999</v>
      </c>
      <c r="AR28" t="s">
        <v>115</v>
      </c>
      <c r="AS28" t="s">
        <v>116</v>
      </c>
      <c r="AT28" t="s">
        <v>199</v>
      </c>
      <c r="AU28" t="s">
        <v>274</v>
      </c>
      <c r="AV28" t="s">
        <v>48</v>
      </c>
      <c r="AW28">
        <v>8</v>
      </c>
      <c r="BB28">
        <v>0.71746819703610809</v>
      </c>
      <c r="BC28" t="s">
        <v>68</v>
      </c>
      <c r="BF28" t="s">
        <v>115</v>
      </c>
      <c r="BG28" t="s">
        <v>116</v>
      </c>
      <c r="BH28" t="s">
        <v>274</v>
      </c>
      <c r="BI28">
        <v>4618</v>
      </c>
      <c r="BJ28">
        <v>8</v>
      </c>
      <c r="BK28" t="s">
        <v>199</v>
      </c>
      <c r="BL28" t="s">
        <v>204</v>
      </c>
      <c r="BM28">
        <v>0.71746819703610809</v>
      </c>
      <c r="BN28" t="s">
        <v>68</v>
      </c>
      <c r="BO28" t="s">
        <v>183</v>
      </c>
      <c r="BP28">
        <v>2644.9369999999999</v>
      </c>
    </row>
    <row r="29" spans="1:68" ht="16.5" x14ac:dyDescent="0.25">
      <c r="A29" s="127" t="str">
        <f t="shared" si="18"/>
        <v>인천교통공사</v>
      </c>
      <c r="B29" s="128" t="str">
        <f t="shared" si="19"/>
        <v>김헌식</v>
      </c>
      <c r="C29" s="129" t="str">
        <f t="shared" si="20"/>
        <v>F</v>
      </c>
      <c r="D29" s="130">
        <f t="shared" si="21"/>
        <v>0.71968764720539335</v>
      </c>
      <c r="E29" s="131">
        <f t="shared" si="22"/>
        <v>1679</v>
      </c>
      <c r="F29" s="132" t="str">
        <f t="shared" si="23"/>
        <v>63</v>
      </c>
      <c r="G29" s="133" t="str">
        <f t="shared" si="24"/>
        <v>70바4904</v>
      </c>
      <c r="H29" s="134">
        <f t="shared" si="25"/>
        <v>11</v>
      </c>
      <c r="I29" s="135">
        <f t="shared" si="26"/>
        <v>2631.76</v>
      </c>
      <c r="J29" s="136">
        <f t="shared" si="27"/>
        <v>5.7147229685130252E-3</v>
      </c>
      <c r="K29" s="136">
        <f t="shared" si="28"/>
        <v>0.33840069221845387</v>
      </c>
      <c r="L29" s="136">
        <f t="shared" si="29"/>
        <v>0.11741192205976228</v>
      </c>
      <c r="M29" s="137">
        <f t="shared" si="30"/>
        <v>10.840999999999999</v>
      </c>
      <c r="N29" s="138">
        <f t="shared" si="31"/>
        <v>7.5994771559716678E-2</v>
      </c>
      <c r="O29" s="138">
        <f t="shared" si="32"/>
        <v>13.945040581208012</v>
      </c>
      <c r="P29" s="218">
        <f t="shared" si="33"/>
        <v>0</v>
      </c>
      <c r="Q29" s="219">
        <f t="shared" si="34"/>
        <v>2</v>
      </c>
      <c r="R29" s="219">
        <f t="shared" si="35"/>
        <v>367</v>
      </c>
      <c r="T29">
        <v>528</v>
      </c>
      <c r="U29">
        <v>1679</v>
      </c>
      <c r="V29" t="s">
        <v>410</v>
      </c>
      <c r="W29">
        <v>2631.76</v>
      </c>
      <c r="X29">
        <v>1040.961</v>
      </c>
      <c r="Y29">
        <v>2.528</v>
      </c>
      <c r="Z29">
        <v>10.840999999999999</v>
      </c>
      <c r="AA29">
        <v>151.45161100000001</v>
      </c>
      <c r="AB29">
        <v>0.86550400000000005</v>
      </c>
      <c r="AC29">
        <v>51.251330000000003</v>
      </c>
      <c r="AD29" s="1">
        <v>309</v>
      </c>
      <c r="AE29">
        <v>2</v>
      </c>
      <c r="AF29">
        <v>367</v>
      </c>
      <c r="AG29">
        <v>73</v>
      </c>
      <c r="AH29">
        <v>17.376902999999999</v>
      </c>
      <c r="AI29">
        <v>256.7</v>
      </c>
      <c r="AJ29">
        <v>0</v>
      </c>
      <c r="AK29">
        <v>0</v>
      </c>
      <c r="AL29">
        <v>0</v>
      </c>
      <c r="AM29" t="s">
        <v>411</v>
      </c>
      <c r="AN29" t="s">
        <v>495</v>
      </c>
      <c r="AO29">
        <v>594.25800000000004</v>
      </c>
      <c r="AR29" t="s">
        <v>115</v>
      </c>
      <c r="AS29" t="s">
        <v>116</v>
      </c>
      <c r="AT29" t="s">
        <v>194</v>
      </c>
      <c r="AU29" t="s">
        <v>410</v>
      </c>
      <c r="AV29" t="s">
        <v>48</v>
      </c>
      <c r="AW29">
        <v>11</v>
      </c>
      <c r="BB29">
        <v>0.71968764720539335</v>
      </c>
      <c r="BC29" t="s">
        <v>68</v>
      </c>
      <c r="BF29" t="s">
        <v>115</v>
      </c>
      <c r="BG29" t="s">
        <v>116</v>
      </c>
      <c r="BH29" t="s">
        <v>410</v>
      </c>
      <c r="BI29">
        <v>1679</v>
      </c>
      <c r="BJ29">
        <v>11</v>
      </c>
      <c r="BK29" t="s">
        <v>194</v>
      </c>
      <c r="BL29" t="s">
        <v>237</v>
      </c>
      <c r="BM29">
        <v>0.71968764720539335</v>
      </c>
      <c r="BN29" t="s">
        <v>68</v>
      </c>
      <c r="BO29" t="s">
        <v>183</v>
      </c>
      <c r="BP29">
        <v>2631.76</v>
      </c>
    </row>
    <row r="30" spans="1:68" ht="16.5" x14ac:dyDescent="0.25">
      <c r="A30" s="110" t="str">
        <f t="shared" si="18"/>
        <v>인천교통공사</v>
      </c>
      <c r="B30" s="111" t="str">
        <f t="shared" si="19"/>
        <v>김형근</v>
      </c>
      <c r="C30" s="112" t="str">
        <f t="shared" si="20"/>
        <v>F</v>
      </c>
      <c r="D30" s="113">
        <f t="shared" si="21"/>
        <v>0.70762672593109466</v>
      </c>
      <c r="E30" s="114">
        <f t="shared" si="22"/>
        <v>3134</v>
      </c>
      <c r="F30" s="115" t="str">
        <f t="shared" si="23"/>
        <v>63</v>
      </c>
      <c r="G30" s="116" t="str">
        <f t="shared" si="24"/>
        <v>70바4910</v>
      </c>
      <c r="H30" s="117">
        <f t="shared" si="25"/>
        <v>4</v>
      </c>
      <c r="I30" s="118">
        <f t="shared" si="26"/>
        <v>2955.2710000000002</v>
      </c>
      <c r="J30" s="119">
        <f t="shared" si="27"/>
        <v>9.3557021119962582E-3</v>
      </c>
      <c r="K30" s="119">
        <f t="shared" si="28"/>
        <v>0.36270436881623591</v>
      </c>
      <c r="L30" s="119">
        <f t="shared" si="29"/>
        <v>0.19930490300212736</v>
      </c>
      <c r="M30" s="120">
        <f t="shared" si="30"/>
        <v>10.77</v>
      </c>
      <c r="N30" s="121">
        <f t="shared" si="31"/>
        <v>0.13535137725102028</v>
      </c>
      <c r="O30" s="121">
        <f t="shared" si="32"/>
        <v>9.7791370063862164</v>
      </c>
      <c r="P30" s="220">
        <f t="shared" si="33"/>
        <v>0</v>
      </c>
      <c r="Q30" s="221">
        <f t="shared" si="34"/>
        <v>4</v>
      </c>
      <c r="R30" s="221">
        <f t="shared" si="35"/>
        <v>289</v>
      </c>
      <c r="T30">
        <v>528</v>
      </c>
      <c r="U30">
        <v>3134</v>
      </c>
      <c r="V30" t="s">
        <v>276</v>
      </c>
      <c r="W30">
        <v>2955.2710000000002</v>
      </c>
      <c r="X30">
        <v>1191.6969999999999</v>
      </c>
      <c r="Y30">
        <v>2.48</v>
      </c>
      <c r="Z30">
        <v>10.77</v>
      </c>
      <c r="AA30">
        <v>173.298271</v>
      </c>
      <c r="AB30">
        <v>1.621327</v>
      </c>
      <c r="AC30">
        <v>62.85604</v>
      </c>
      <c r="AD30" s="1">
        <v>589</v>
      </c>
      <c r="AE30">
        <v>4</v>
      </c>
      <c r="AF30">
        <v>289</v>
      </c>
      <c r="AG30">
        <v>67</v>
      </c>
      <c r="AH30">
        <v>17.053089</v>
      </c>
      <c r="AI30">
        <v>92.8</v>
      </c>
      <c r="AJ30">
        <v>0</v>
      </c>
      <c r="AK30">
        <v>0</v>
      </c>
      <c r="AL30">
        <v>0</v>
      </c>
      <c r="AM30" t="s">
        <v>277</v>
      </c>
      <c r="AN30" t="s">
        <v>496</v>
      </c>
      <c r="AO30">
        <v>2388.9090000000001</v>
      </c>
      <c r="AR30" t="s">
        <v>115</v>
      </c>
      <c r="AS30" t="s">
        <v>116</v>
      </c>
      <c r="AT30" t="s">
        <v>201</v>
      </c>
      <c r="AU30" t="s">
        <v>276</v>
      </c>
      <c r="AV30" t="s">
        <v>48</v>
      </c>
      <c r="AW30">
        <v>4</v>
      </c>
      <c r="BB30">
        <v>0.70762672593109466</v>
      </c>
      <c r="BC30" t="s">
        <v>68</v>
      </c>
      <c r="BF30" t="s">
        <v>115</v>
      </c>
      <c r="BG30" t="s">
        <v>116</v>
      </c>
      <c r="BH30" t="s">
        <v>276</v>
      </c>
      <c r="BI30">
        <v>3134</v>
      </c>
      <c r="BJ30">
        <v>4</v>
      </c>
      <c r="BK30" t="s">
        <v>201</v>
      </c>
      <c r="BL30" t="s">
        <v>202</v>
      </c>
      <c r="BM30">
        <v>0.70762672593109466</v>
      </c>
      <c r="BN30" t="s">
        <v>68</v>
      </c>
      <c r="BO30" t="s">
        <v>183</v>
      </c>
      <c r="BP30">
        <v>2955.2710000000002</v>
      </c>
    </row>
    <row r="31" spans="1:68" ht="16.5" x14ac:dyDescent="0.25">
      <c r="A31" s="127" t="str">
        <f t="shared" si="18"/>
        <v>인천교통공사</v>
      </c>
      <c r="B31" s="128" t="str">
        <f t="shared" si="19"/>
        <v>김환</v>
      </c>
      <c r="C31" s="129" t="str">
        <f t="shared" si="20"/>
        <v>F</v>
      </c>
      <c r="D31" s="130">
        <f t="shared" si="21"/>
        <v>0.73057344455971296</v>
      </c>
      <c r="E31" s="131">
        <f t="shared" si="22"/>
        <v>8297</v>
      </c>
      <c r="F31" s="132" t="str">
        <f t="shared" si="23"/>
        <v>순환42</v>
      </c>
      <c r="G31" s="133" t="str">
        <f t="shared" si="24"/>
        <v>70바4928</v>
      </c>
      <c r="H31" s="134">
        <f t="shared" si="25"/>
        <v>8</v>
      </c>
      <c r="I31" s="135">
        <f t="shared" si="26"/>
        <v>2665.3110000000001</v>
      </c>
      <c r="J31" s="136">
        <f t="shared" si="27"/>
        <v>1.6389414280994098E-2</v>
      </c>
      <c r="K31" s="136">
        <f t="shared" si="28"/>
        <v>0.35718210087737762</v>
      </c>
      <c r="L31" s="136">
        <f t="shared" si="29"/>
        <v>0.10918050463904587</v>
      </c>
      <c r="M31" s="137">
        <f t="shared" si="30"/>
        <v>6.1059999999999999</v>
      </c>
      <c r="N31" s="138">
        <f t="shared" si="31"/>
        <v>7.4201804543586913</v>
      </c>
      <c r="O31" s="138">
        <f t="shared" si="32"/>
        <v>4.9098706489040094</v>
      </c>
      <c r="P31" s="218">
        <f t="shared" si="33"/>
        <v>1</v>
      </c>
      <c r="Q31" s="219">
        <f t="shared" si="34"/>
        <v>201</v>
      </c>
      <c r="R31" s="219">
        <f t="shared" si="35"/>
        <v>133</v>
      </c>
      <c r="T31">
        <v>528</v>
      </c>
      <c r="U31">
        <v>8297</v>
      </c>
      <c r="V31" t="s">
        <v>497</v>
      </c>
      <c r="W31">
        <v>2708.8290000000002</v>
      </c>
      <c r="X31">
        <v>1090.886</v>
      </c>
      <c r="Y31">
        <v>2.4830000000000001</v>
      </c>
      <c r="Z31">
        <v>6.1059999999999999</v>
      </c>
      <c r="AA31">
        <v>185.97327200000001</v>
      </c>
      <c r="AB31">
        <v>3.047993</v>
      </c>
      <c r="AC31">
        <v>66.426323999999994</v>
      </c>
      <c r="AD31" s="1">
        <v>291</v>
      </c>
      <c r="AE31">
        <v>201</v>
      </c>
      <c r="AF31">
        <v>133</v>
      </c>
      <c r="AG31">
        <v>60</v>
      </c>
      <c r="AH31">
        <v>14.565689000000001</v>
      </c>
      <c r="AI31">
        <v>0</v>
      </c>
      <c r="AJ31">
        <v>0</v>
      </c>
      <c r="AK31">
        <v>1</v>
      </c>
      <c r="AL31">
        <v>178</v>
      </c>
      <c r="AM31" t="s">
        <v>498</v>
      </c>
      <c r="AN31" t="s">
        <v>499</v>
      </c>
      <c r="AO31">
        <v>1230.173</v>
      </c>
      <c r="AR31" t="s">
        <v>115</v>
      </c>
      <c r="AS31" t="s">
        <v>118</v>
      </c>
      <c r="AT31" t="s">
        <v>220</v>
      </c>
      <c r="AU31" t="s">
        <v>497</v>
      </c>
      <c r="AV31" t="s">
        <v>217</v>
      </c>
      <c r="AW31">
        <v>8</v>
      </c>
      <c r="BB31">
        <v>0.73057344455971296</v>
      </c>
      <c r="BC31" t="s">
        <v>68</v>
      </c>
      <c r="BF31" t="s">
        <v>115</v>
      </c>
      <c r="BG31" t="s">
        <v>118</v>
      </c>
      <c r="BH31" t="s">
        <v>497</v>
      </c>
      <c r="BI31">
        <v>8297</v>
      </c>
      <c r="BJ31">
        <v>8</v>
      </c>
      <c r="BK31" t="s">
        <v>220</v>
      </c>
      <c r="BL31" t="s">
        <v>226</v>
      </c>
      <c r="BM31">
        <v>0.73057344455971296</v>
      </c>
      <c r="BN31" t="s">
        <v>68</v>
      </c>
      <c r="BO31" t="s">
        <v>183</v>
      </c>
      <c r="BP31">
        <v>2665.3110000000001</v>
      </c>
    </row>
    <row r="32" spans="1:68" ht="16.5" x14ac:dyDescent="0.25">
      <c r="A32" s="110" t="str">
        <f t="shared" si="18"/>
        <v>인천교통공사</v>
      </c>
      <c r="B32" s="111" t="str">
        <f t="shared" si="19"/>
        <v>김환영</v>
      </c>
      <c r="C32" s="112" t="str">
        <f t="shared" si="20"/>
        <v>F</v>
      </c>
      <c r="D32" s="113">
        <f t="shared" si="21"/>
        <v>0.75549999999999995</v>
      </c>
      <c r="E32" s="114">
        <f t="shared" si="22"/>
        <v>5430</v>
      </c>
      <c r="F32" s="115" t="str">
        <f t="shared" si="23"/>
        <v>순환43</v>
      </c>
      <c r="G32" s="116" t="str">
        <f t="shared" si="24"/>
        <v>70바4938</v>
      </c>
      <c r="H32" s="117">
        <f t="shared" si="25"/>
        <v>1</v>
      </c>
      <c r="I32" s="118">
        <f t="shared" si="26"/>
        <v>3011.2939999999999</v>
      </c>
      <c r="J32" s="119">
        <f t="shared" si="27"/>
        <v>2.9902448408118971E-3</v>
      </c>
      <c r="K32" s="119">
        <f t="shared" si="28"/>
        <v>0.2689463267968818</v>
      </c>
      <c r="L32" s="119">
        <f t="shared" si="29"/>
        <v>8.0032039382405037E-2</v>
      </c>
      <c r="M32" s="120">
        <f t="shared" si="30"/>
        <v>5.7309999999999999</v>
      </c>
      <c r="N32" s="121">
        <f t="shared" si="31"/>
        <v>9.8255667141241537E-2</v>
      </c>
      <c r="O32" s="121">
        <f t="shared" si="32"/>
        <v>2.0633690099660722</v>
      </c>
      <c r="P32" s="220">
        <f t="shared" si="33"/>
        <v>0</v>
      </c>
      <c r="Q32" s="221">
        <f t="shared" si="34"/>
        <v>3</v>
      </c>
      <c r="R32" s="221">
        <f t="shared" si="35"/>
        <v>63</v>
      </c>
      <c r="T32">
        <v>528</v>
      </c>
      <c r="U32">
        <v>5430</v>
      </c>
      <c r="V32" t="s">
        <v>278</v>
      </c>
      <c r="W32">
        <v>3053.259</v>
      </c>
      <c r="X32">
        <v>1012.898</v>
      </c>
      <c r="Y32">
        <v>3.0139999999999998</v>
      </c>
      <c r="Z32">
        <v>5.7309999999999999</v>
      </c>
      <c r="AA32">
        <v>167.191326</v>
      </c>
      <c r="AB32">
        <v>0.49994300000000003</v>
      </c>
      <c r="AC32">
        <v>44.965493000000002</v>
      </c>
      <c r="AD32" s="1">
        <v>241</v>
      </c>
      <c r="AE32">
        <v>3</v>
      </c>
      <c r="AF32">
        <v>63</v>
      </c>
      <c r="AG32">
        <v>64</v>
      </c>
      <c r="AH32">
        <v>18.262065</v>
      </c>
      <c r="AI32">
        <v>12.2</v>
      </c>
      <c r="AJ32">
        <v>0</v>
      </c>
      <c r="AK32">
        <v>0</v>
      </c>
      <c r="AL32">
        <v>0</v>
      </c>
      <c r="AM32" t="s">
        <v>279</v>
      </c>
      <c r="AN32" t="s">
        <v>500</v>
      </c>
      <c r="AO32">
        <v>3011.2939999999999</v>
      </c>
      <c r="AR32" t="s">
        <v>115</v>
      </c>
      <c r="AS32" t="s">
        <v>119</v>
      </c>
      <c r="AT32" t="s">
        <v>230</v>
      </c>
      <c r="AU32" t="s">
        <v>278</v>
      </c>
      <c r="AV32" t="s">
        <v>217</v>
      </c>
      <c r="AW32">
        <v>1</v>
      </c>
      <c r="BB32">
        <v>0.75549999999999995</v>
      </c>
      <c r="BC32" t="s">
        <v>68</v>
      </c>
      <c r="BF32" t="s">
        <v>115</v>
      </c>
      <c r="BG32" t="s">
        <v>119</v>
      </c>
      <c r="BH32" t="s">
        <v>278</v>
      </c>
      <c r="BI32">
        <v>5430</v>
      </c>
      <c r="BJ32">
        <v>1</v>
      </c>
      <c r="BK32" t="s">
        <v>230</v>
      </c>
      <c r="BL32" t="s">
        <v>172</v>
      </c>
      <c r="BM32">
        <v>0.75549999999999995</v>
      </c>
      <c r="BN32" t="s">
        <v>68</v>
      </c>
      <c r="BO32" t="s">
        <v>183</v>
      </c>
      <c r="BP32">
        <v>3011.2939999999999</v>
      </c>
    </row>
    <row r="33" spans="1:68" ht="16.5" x14ac:dyDescent="0.25">
      <c r="A33" s="127" t="str">
        <f t="shared" si="18"/>
        <v>인천교통공사</v>
      </c>
      <c r="B33" s="128" t="str">
        <f t="shared" si="19"/>
        <v>노진석</v>
      </c>
      <c r="C33" s="129" t="str">
        <f t="shared" si="20"/>
        <v>F</v>
      </c>
      <c r="D33" s="130">
        <f t="shared" si="21"/>
        <v>0.79196884224096309</v>
      </c>
      <c r="E33" s="131">
        <f t="shared" si="22"/>
        <v>9577</v>
      </c>
      <c r="F33" s="132" t="str">
        <f t="shared" si="23"/>
        <v>순환47</v>
      </c>
      <c r="G33" s="133" t="str">
        <f t="shared" si="24"/>
        <v>70바4944</v>
      </c>
      <c r="H33" s="134">
        <f t="shared" si="25"/>
        <v>4</v>
      </c>
      <c r="I33" s="135">
        <f t="shared" si="26"/>
        <v>2794.7139999999999</v>
      </c>
      <c r="J33" s="136">
        <f t="shared" si="27"/>
        <v>2.8589895791192505E-3</v>
      </c>
      <c r="K33" s="136">
        <f t="shared" si="28"/>
        <v>0.32726027532818103</v>
      </c>
      <c r="L33" s="136">
        <f t="shared" si="29"/>
        <v>8.3729497902110914E-2</v>
      </c>
      <c r="M33" s="137">
        <f t="shared" si="30"/>
        <v>5.5590000000000002</v>
      </c>
      <c r="N33" s="138">
        <f t="shared" si="31"/>
        <v>3.5781836710303813E-2</v>
      </c>
      <c r="O33" s="138">
        <f t="shared" si="32"/>
        <v>7.4426220357431925</v>
      </c>
      <c r="P33" s="218">
        <f t="shared" si="33"/>
        <v>0</v>
      </c>
      <c r="Q33" s="219">
        <f t="shared" si="34"/>
        <v>1</v>
      </c>
      <c r="R33" s="219">
        <f t="shared" si="35"/>
        <v>208</v>
      </c>
      <c r="T33">
        <v>528</v>
      </c>
      <c r="U33">
        <v>9577</v>
      </c>
      <c r="V33" t="s">
        <v>280</v>
      </c>
      <c r="W33">
        <v>2794.7139999999999</v>
      </c>
      <c r="X33">
        <v>980.60900000000004</v>
      </c>
      <c r="Y33">
        <v>2.85</v>
      </c>
      <c r="Z33">
        <v>5.5590000000000002</v>
      </c>
      <c r="AA33">
        <v>180.78519900000001</v>
      </c>
      <c r="AB33">
        <v>0.51686299999999996</v>
      </c>
      <c r="AC33">
        <v>59.163814000000002</v>
      </c>
      <c r="AD33" s="1">
        <v>234</v>
      </c>
      <c r="AE33">
        <v>1</v>
      </c>
      <c r="AF33">
        <v>208</v>
      </c>
      <c r="AG33">
        <v>80</v>
      </c>
      <c r="AH33">
        <v>15.458754000000001</v>
      </c>
      <c r="AI33">
        <v>37.9</v>
      </c>
      <c r="AJ33">
        <v>0</v>
      </c>
      <c r="AK33">
        <v>0</v>
      </c>
      <c r="AL33">
        <v>0</v>
      </c>
      <c r="AM33" t="s">
        <v>281</v>
      </c>
      <c r="AN33" t="s">
        <v>501</v>
      </c>
      <c r="AO33">
        <v>2240.643</v>
      </c>
      <c r="AR33" t="s">
        <v>115</v>
      </c>
      <c r="AS33" t="s">
        <v>120</v>
      </c>
      <c r="AT33" t="s">
        <v>236</v>
      </c>
      <c r="AU33" t="s">
        <v>280</v>
      </c>
      <c r="AV33" t="s">
        <v>217</v>
      </c>
      <c r="AW33">
        <v>4</v>
      </c>
      <c r="BB33">
        <v>0.79196884224096309</v>
      </c>
      <c r="BC33" t="s">
        <v>68</v>
      </c>
      <c r="BF33" t="s">
        <v>115</v>
      </c>
      <c r="BG33" t="s">
        <v>120</v>
      </c>
      <c r="BH33" t="s">
        <v>280</v>
      </c>
      <c r="BI33">
        <v>9577</v>
      </c>
      <c r="BJ33">
        <v>4</v>
      </c>
      <c r="BK33" t="s">
        <v>236</v>
      </c>
      <c r="BL33" t="s">
        <v>215</v>
      </c>
      <c r="BM33">
        <v>0.79196884224096309</v>
      </c>
      <c r="BN33" t="s">
        <v>68</v>
      </c>
      <c r="BO33" t="s">
        <v>183</v>
      </c>
      <c r="BP33">
        <v>2794.7139999999999</v>
      </c>
    </row>
    <row r="34" spans="1:68" ht="16.5" x14ac:dyDescent="0.25">
      <c r="A34" s="110" t="str">
        <f t="shared" si="18"/>
        <v>인천교통공사</v>
      </c>
      <c r="B34" s="111" t="str">
        <f t="shared" si="19"/>
        <v>노희환</v>
      </c>
      <c r="C34" s="112" t="str">
        <f t="shared" si="20"/>
        <v>F</v>
      </c>
      <c r="D34" s="113">
        <f t="shared" si="21"/>
        <v>0.66759821761264937</v>
      </c>
      <c r="E34" s="114">
        <f t="shared" si="22"/>
        <v>8385</v>
      </c>
      <c r="F34" s="115" t="str">
        <f t="shared" si="23"/>
        <v>순환41</v>
      </c>
      <c r="G34" s="116" t="str">
        <f t="shared" si="24"/>
        <v>70바4920</v>
      </c>
      <c r="H34" s="117">
        <f t="shared" si="25"/>
        <v>3</v>
      </c>
      <c r="I34" s="118">
        <f t="shared" si="26"/>
        <v>2444.3989999999999</v>
      </c>
      <c r="J34" s="119">
        <f t="shared" si="27"/>
        <v>1.0824414809219583E-2</v>
      </c>
      <c r="K34" s="119">
        <f t="shared" si="28"/>
        <v>0.34051670725128907</v>
      </c>
      <c r="L34" s="119">
        <f t="shared" si="29"/>
        <v>0.11250209151615592</v>
      </c>
      <c r="M34" s="120">
        <f t="shared" si="30"/>
        <v>10.679</v>
      </c>
      <c r="N34" s="121">
        <f t="shared" si="31"/>
        <v>8.1819702920840662E-2</v>
      </c>
      <c r="O34" s="121">
        <f t="shared" si="32"/>
        <v>15.99575192102435</v>
      </c>
      <c r="P34" s="220">
        <f t="shared" si="33"/>
        <v>1</v>
      </c>
      <c r="Q34" s="221">
        <f t="shared" si="34"/>
        <v>2</v>
      </c>
      <c r="R34" s="221">
        <f t="shared" si="35"/>
        <v>391</v>
      </c>
      <c r="T34">
        <v>528</v>
      </c>
      <c r="U34">
        <v>8385</v>
      </c>
      <c r="V34" t="s">
        <v>282</v>
      </c>
      <c r="W34">
        <v>2444.3989999999999</v>
      </c>
      <c r="X34">
        <v>1099.9380000000001</v>
      </c>
      <c r="Y34">
        <v>2.222</v>
      </c>
      <c r="Z34">
        <v>10.679</v>
      </c>
      <c r="AA34">
        <v>157.63688200000001</v>
      </c>
      <c r="AB34">
        <v>1.7063269999999999</v>
      </c>
      <c r="AC34">
        <v>53.677992000000003</v>
      </c>
      <c r="AD34" s="1">
        <v>275</v>
      </c>
      <c r="AE34">
        <v>2</v>
      </c>
      <c r="AF34">
        <v>391</v>
      </c>
      <c r="AG34">
        <v>61</v>
      </c>
      <c r="AH34">
        <v>15.506517000000001</v>
      </c>
      <c r="AI34">
        <v>0</v>
      </c>
      <c r="AJ34">
        <v>0</v>
      </c>
      <c r="AK34">
        <v>1</v>
      </c>
      <c r="AL34">
        <v>44</v>
      </c>
      <c r="AM34" t="s">
        <v>283</v>
      </c>
      <c r="AN34" t="s">
        <v>502</v>
      </c>
      <c r="AO34">
        <v>2099.6950000000002</v>
      </c>
      <c r="AR34" t="s">
        <v>115</v>
      </c>
      <c r="AS34" t="s">
        <v>117</v>
      </c>
      <c r="AT34" t="s">
        <v>212</v>
      </c>
      <c r="AU34" t="s">
        <v>282</v>
      </c>
      <c r="AV34" t="s">
        <v>48</v>
      </c>
      <c r="AW34">
        <v>3</v>
      </c>
      <c r="BB34">
        <v>0.66759821761264937</v>
      </c>
      <c r="BC34" t="s">
        <v>68</v>
      </c>
      <c r="BF34" t="s">
        <v>115</v>
      </c>
      <c r="BG34" t="s">
        <v>117</v>
      </c>
      <c r="BH34" t="s">
        <v>282</v>
      </c>
      <c r="BI34">
        <v>8385</v>
      </c>
      <c r="BJ34">
        <v>3</v>
      </c>
      <c r="BK34" t="s">
        <v>212</v>
      </c>
      <c r="BL34" t="s">
        <v>235</v>
      </c>
      <c r="BM34">
        <v>0.66759821761264937</v>
      </c>
      <c r="BN34" t="s">
        <v>68</v>
      </c>
      <c r="BO34" t="s">
        <v>183</v>
      </c>
      <c r="BP34">
        <v>2444.3989999999999</v>
      </c>
    </row>
    <row r="35" spans="1:68" ht="16.5" x14ac:dyDescent="0.25">
      <c r="A35" s="127" t="str">
        <f t="shared" si="18"/>
        <v>인천교통공사</v>
      </c>
      <c r="B35" s="128" t="str">
        <f t="shared" si="19"/>
        <v>류은영</v>
      </c>
      <c r="C35" s="129" t="str">
        <f t="shared" si="20"/>
        <v>F</v>
      </c>
      <c r="D35" s="130">
        <f t="shared" si="21"/>
        <v>0.75939754490244749</v>
      </c>
      <c r="E35" s="131">
        <f t="shared" si="22"/>
        <v>7959</v>
      </c>
      <c r="F35" s="132" t="str">
        <f t="shared" si="23"/>
        <v>63</v>
      </c>
      <c r="G35" s="133" t="str">
        <f t="shared" si="24"/>
        <v>70바4917</v>
      </c>
      <c r="H35" s="134">
        <f t="shared" si="25"/>
        <v>10</v>
      </c>
      <c r="I35" s="135">
        <f t="shared" si="26"/>
        <v>2161.902</v>
      </c>
      <c r="J35" s="136">
        <f t="shared" si="27"/>
        <v>7.8311260842344257E-3</v>
      </c>
      <c r="K35" s="136">
        <f t="shared" si="28"/>
        <v>0.36336207203007131</v>
      </c>
      <c r="L35" s="136">
        <f t="shared" si="29"/>
        <v>0.31176251282435558</v>
      </c>
      <c r="M35" s="137">
        <f t="shared" si="30"/>
        <v>9.9619999999999997</v>
      </c>
      <c r="N35" s="138">
        <f t="shared" si="31"/>
        <v>0</v>
      </c>
      <c r="O35" s="138">
        <f t="shared" si="32"/>
        <v>3.8854675188792092</v>
      </c>
      <c r="P35" s="218">
        <f t="shared" si="33"/>
        <v>0</v>
      </c>
      <c r="Q35" s="219">
        <f t="shared" si="34"/>
        <v>0</v>
      </c>
      <c r="R35" s="219">
        <f t="shared" si="35"/>
        <v>84</v>
      </c>
      <c r="T35">
        <v>528</v>
      </c>
      <c r="U35">
        <v>7959</v>
      </c>
      <c r="V35" t="s">
        <v>284</v>
      </c>
      <c r="W35">
        <v>2161.902</v>
      </c>
      <c r="X35">
        <v>811.125</v>
      </c>
      <c r="Y35">
        <v>2.665</v>
      </c>
      <c r="Z35">
        <v>9.9619999999999997</v>
      </c>
      <c r="AA35">
        <v>130.102745</v>
      </c>
      <c r="AB35">
        <v>1.018851</v>
      </c>
      <c r="AC35">
        <v>47.274403</v>
      </c>
      <c r="AD35" s="1">
        <v>674</v>
      </c>
      <c r="AE35">
        <v>0</v>
      </c>
      <c r="AF35">
        <v>84</v>
      </c>
      <c r="AG35">
        <v>70</v>
      </c>
      <c r="AH35">
        <v>16.616882</v>
      </c>
      <c r="AI35">
        <v>20.3</v>
      </c>
      <c r="AJ35">
        <v>0</v>
      </c>
      <c r="AK35">
        <v>0</v>
      </c>
      <c r="AL35">
        <v>0</v>
      </c>
      <c r="AM35" t="s">
        <v>285</v>
      </c>
      <c r="AN35" t="s">
        <v>503</v>
      </c>
      <c r="AO35">
        <v>446.99099999999999</v>
      </c>
      <c r="AR35" t="s">
        <v>115</v>
      </c>
      <c r="AS35" t="s">
        <v>116</v>
      </c>
      <c r="AT35" t="s">
        <v>210</v>
      </c>
      <c r="AU35" t="s">
        <v>284</v>
      </c>
      <c r="AV35" t="s">
        <v>48</v>
      </c>
      <c r="AW35">
        <v>10</v>
      </c>
      <c r="BB35">
        <v>0.75939754490244749</v>
      </c>
      <c r="BC35" t="s">
        <v>68</v>
      </c>
      <c r="BF35" t="s">
        <v>115</v>
      </c>
      <c r="BG35" t="s">
        <v>116</v>
      </c>
      <c r="BH35" t="s">
        <v>284</v>
      </c>
      <c r="BI35">
        <v>7959</v>
      </c>
      <c r="BJ35">
        <v>10</v>
      </c>
      <c r="BK35" t="s">
        <v>210</v>
      </c>
      <c r="BL35" t="s">
        <v>196</v>
      </c>
      <c r="BM35">
        <v>0.75939754490244749</v>
      </c>
      <c r="BN35" t="s">
        <v>68</v>
      </c>
      <c r="BO35" t="s">
        <v>183</v>
      </c>
      <c r="BP35">
        <v>2161.902</v>
      </c>
    </row>
    <row r="36" spans="1:68" ht="16.5" x14ac:dyDescent="0.25">
      <c r="A36" s="110" t="str">
        <f t="shared" si="18"/>
        <v>인천교통공사</v>
      </c>
      <c r="B36" s="111" t="str">
        <f t="shared" si="19"/>
        <v>박금석</v>
      </c>
      <c r="C36" s="112" t="str">
        <f t="shared" si="20"/>
        <v>F</v>
      </c>
      <c r="D36" s="113">
        <f t="shared" si="21"/>
        <v>0.69987895897322483</v>
      </c>
      <c r="E36" s="114">
        <f t="shared" si="22"/>
        <v>9110</v>
      </c>
      <c r="F36" s="115" t="str">
        <f t="shared" si="23"/>
        <v>순환43</v>
      </c>
      <c r="G36" s="116" t="str">
        <f t="shared" si="24"/>
        <v>70바4940</v>
      </c>
      <c r="H36" s="117">
        <f t="shared" si="25"/>
        <v>3</v>
      </c>
      <c r="I36" s="118">
        <f t="shared" si="26"/>
        <v>2881.2950000000001</v>
      </c>
      <c r="J36" s="119">
        <f t="shared" si="27"/>
        <v>6.7155130091339941E-3</v>
      </c>
      <c r="K36" s="119">
        <f t="shared" si="28"/>
        <v>0.30115793534915947</v>
      </c>
      <c r="L36" s="119">
        <f t="shared" si="29"/>
        <v>3.7830211762419325E-2</v>
      </c>
      <c r="M36" s="120">
        <f t="shared" si="30"/>
        <v>7.4960000000000004</v>
      </c>
      <c r="N36" s="121">
        <f t="shared" si="31"/>
        <v>3.4706616295797549E-2</v>
      </c>
      <c r="O36" s="121">
        <f t="shared" si="32"/>
        <v>12.424968633895523</v>
      </c>
      <c r="P36" s="220">
        <f t="shared" si="33"/>
        <v>0</v>
      </c>
      <c r="Q36" s="221">
        <f t="shared" si="34"/>
        <v>1</v>
      </c>
      <c r="R36" s="221">
        <f t="shared" si="35"/>
        <v>358</v>
      </c>
      <c r="T36">
        <v>528</v>
      </c>
      <c r="U36">
        <v>9110</v>
      </c>
      <c r="V36" t="s">
        <v>286</v>
      </c>
      <c r="W36">
        <v>2881.2950000000001</v>
      </c>
      <c r="X36">
        <v>1045.1780000000001</v>
      </c>
      <c r="Y36">
        <v>2.7570000000000001</v>
      </c>
      <c r="Z36">
        <v>7.4960000000000004</v>
      </c>
      <c r="AA36">
        <v>157.33883599999999</v>
      </c>
      <c r="AB36">
        <v>1.056611</v>
      </c>
      <c r="AC36">
        <v>47.383839000000002</v>
      </c>
      <c r="AD36" s="1">
        <v>109</v>
      </c>
      <c r="AE36">
        <v>1</v>
      </c>
      <c r="AF36">
        <v>358</v>
      </c>
      <c r="AG36">
        <v>87</v>
      </c>
      <c r="AH36">
        <v>18.312674999999999</v>
      </c>
      <c r="AI36">
        <v>1211.7</v>
      </c>
      <c r="AJ36">
        <v>8.5</v>
      </c>
      <c r="AK36">
        <v>0</v>
      </c>
      <c r="AL36">
        <v>0</v>
      </c>
      <c r="AM36" t="s">
        <v>287</v>
      </c>
      <c r="AN36" t="s">
        <v>504</v>
      </c>
      <c r="AO36">
        <v>2606.0120000000002</v>
      </c>
      <c r="AR36" t="s">
        <v>115</v>
      </c>
      <c r="AS36" t="s">
        <v>119</v>
      </c>
      <c r="AT36" t="s">
        <v>232</v>
      </c>
      <c r="AU36" t="s">
        <v>286</v>
      </c>
      <c r="AV36" t="s">
        <v>217</v>
      </c>
      <c r="AW36">
        <v>3</v>
      </c>
      <c r="BB36">
        <v>0.69987895897322483</v>
      </c>
      <c r="BC36" t="s">
        <v>68</v>
      </c>
      <c r="BF36" t="s">
        <v>115</v>
      </c>
      <c r="BG36" t="s">
        <v>119</v>
      </c>
      <c r="BH36" t="s">
        <v>286</v>
      </c>
      <c r="BI36">
        <v>9110</v>
      </c>
      <c r="BJ36">
        <v>3</v>
      </c>
      <c r="BK36" t="s">
        <v>232</v>
      </c>
      <c r="BL36" t="s">
        <v>230</v>
      </c>
      <c r="BM36">
        <v>0.69987895897322483</v>
      </c>
      <c r="BN36" t="s">
        <v>68</v>
      </c>
      <c r="BO36" t="s">
        <v>183</v>
      </c>
      <c r="BP36">
        <v>2881.2950000000001</v>
      </c>
    </row>
    <row r="37" spans="1:68" ht="16.5" x14ac:dyDescent="0.25">
      <c r="A37" s="127" t="str">
        <f t="shared" si="18"/>
        <v>인천교통공사</v>
      </c>
      <c r="B37" s="128" t="str">
        <f t="shared" si="19"/>
        <v>박상준</v>
      </c>
      <c r="C37" s="129" t="str">
        <f t="shared" si="20"/>
        <v>D</v>
      </c>
      <c r="D37" s="130">
        <f t="shared" si="21"/>
        <v>0.8269824082609859</v>
      </c>
      <c r="E37" s="131">
        <f t="shared" si="22"/>
        <v>2128</v>
      </c>
      <c r="F37" s="132" t="str">
        <f t="shared" si="23"/>
        <v>순환41</v>
      </c>
      <c r="G37" s="133" t="str">
        <f t="shared" si="24"/>
        <v>70바4926</v>
      </c>
      <c r="H37" s="134">
        <f t="shared" si="25"/>
        <v>3</v>
      </c>
      <c r="I37" s="135">
        <f t="shared" si="26"/>
        <v>2301.3630000000003</v>
      </c>
      <c r="J37" s="136">
        <f t="shared" si="27"/>
        <v>1.2893888361769419E-2</v>
      </c>
      <c r="K37" s="136">
        <f t="shared" si="28"/>
        <v>0.32921477401983873</v>
      </c>
      <c r="L37" s="136">
        <f t="shared" si="29"/>
        <v>9.8202673806783186E-2</v>
      </c>
      <c r="M37" s="137">
        <f t="shared" si="30"/>
        <v>6.5119999999999996</v>
      </c>
      <c r="N37" s="138">
        <f t="shared" si="31"/>
        <v>0</v>
      </c>
      <c r="O37" s="138">
        <f t="shared" si="32"/>
        <v>45.755493592275535</v>
      </c>
      <c r="P37" s="218">
        <f t="shared" si="33"/>
        <v>0</v>
      </c>
      <c r="Q37" s="219">
        <f t="shared" si="34"/>
        <v>0</v>
      </c>
      <c r="R37" s="219">
        <f t="shared" si="35"/>
        <v>1053</v>
      </c>
      <c r="T37">
        <v>528</v>
      </c>
      <c r="U37">
        <v>2128</v>
      </c>
      <c r="V37" t="s">
        <v>288</v>
      </c>
      <c r="W37">
        <v>2301.3629999999998</v>
      </c>
      <c r="X37">
        <v>868.9</v>
      </c>
      <c r="Y37">
        <v>2.649</v>
      </c>
      <c r="Z37">
        <v>6.5119999999999996</v>
      </c>
      <c r="AA37">
        <v>145.714384</v>
      </c>
      <c r="AB37">
        <v>1.878825</v>
      </c>
      <c r="AC37">
        <v>47.971328</v>
      </c>
      <c r="AD37" s="1">
        <v>226</v>
      </c>
      <c r="AE37">
        <v>0</v>
      </c>
      <c r="AF37">
        <v>1053</v>
      </c>
      <c r="AG37">
        <v>63</v>
      </c>
      <c r="AH37">
        <v>15.793656</v>
      </c>
      <c r="AI37">
        <v>0</v>
      </c>
      <c r="AJ37">
        <v>0</v>
      </c>
      <c r="AK37">
        <v>0</v>
      </c>
      <c r="AL37">
        <v>0</v>
      </c>
      <c r="AM37" t="s">
        <v>289</v>
      </c>
      <c r="AN37" t="s">
        <v>505</v>
      </c>
      <c r="AO37">
        <v>1969.451</v>
      </c>
      <c r="AR37" t="s">
        <v>115</v>
      </c>
      <c r="AS37" t="s">
        <v>117</v>
      </c>
      <c r="AT37" t="s">
        <v>218</v>
      </c>
      <c r="AU37" t="s">
        <v>288</v>
      </c>
      <c r="AV37" t="s">
        <v>217</v>
      </c>
      <c r="AW37">
        <v>3</v>
      </c>
      <c r="BB37">
        <v>0.8269824082609859</v>
      </c>
      <c r="BC37" t="s">
        <v>66</v>
      </c>
      <c r="BF37" t="s">
        <v>115</v>
      </c>
      <c r="BG37" t="s">
        <v>117</v>
      </c>
      <c r="BH37" t="s">
        <v>288</v>
      </c>
      <c r="BI37">
        <v>2128</v>
      </c>
      <c r="BJ37">
        <v>3</v>
      </c>
      <c r="BK37" t="s">
        <v>218</v>
      </c>
      <c r="BL37" t="s">
        <v>213</v>
      </c>
      <c r="BM37">
        <v>0.8269824082609859</v>
      </c>
      <c r="BN37" t="s">
        <v>66</v>
      </c>
      <c r="BO37" t="s">
        <v>174</v>
      </c>
      <c r="BP37">
        <v>2301.3630000000003</v>
      </c>
    </row>
    <row r="38" spans="1:68" ht="16.5" x14ac:dyDescent="0.25">
      <c r="A38" s="110" t="str">
        <f t="shared" si="18"/>
        <v>인천교통공사</v>
      </c>
      <c r="B38" s="111" t="str">
        <f t="shared" si="19"/>
        <v>박상태</v>
      </c>
      <c r="C38" s="112" t="str">
        <f t="shared" si="20"/>
        <v>F</v>
      </c>
      <c r="D38" s="113">
        <f t="shared" si="21"/>
        <v>0.69952338823795546</v>
      </c>
      <c r="E38" s="114">
        <f t="shared" si="22"/>
        <v>7028</v>
      </c>
      <c r="F38" s="115" t="str">
        <f t="shared" si="23"/>
        <v>순환42</v>
      </c>
      <c r="G38" s="116" t="str">
        <f t="shared" si="24"/>
        <v>70바4929</v>
      </c>
      <c r="H38" s="117">
        <f t="shared" si="25"/>
        <v>5</v>
      </c>
      <c r="I38" s="118">
        <f t="shared" si="26"/>
        <v>2512.1539999999995</v>
      </c>
      <c r="J38" s="119">
        <f t="shared" si="27"/>
        <v>1.7770890386999062E-2</v>
      </c>
      <c r="K38" s="119">
        <f t="shared" si="28"/>
        <v>0.39643656229203245</v>
      </c>
      <c r="L38" s="119">
        <f t="shared" si="29"/>
        <v>0.1281768553997884</v>
      </c>
      <c r="M38" s="120">
        <f t="shared" si="30"/>
        <v>8.3829999999999991</v>
      </c>
      <c r="N38" s="121">
        <f t="shared" si="31"/>
        <v>79.493534233968134</v>
      </c>
      <c r="O38" s="121">
        <f t="shared" si="32"/>
        <v>19.863431939283977</v>
      </c>
      <c r="P38" s="220">
        <f t="shared" si="33"/>
        <v>2</v>
      </c>
      <c r="Q38" s="221">
        <f t="shared" si="34"/>
        <v>1997</v>
      </c>
      <c r="R38" s="221">
        <f t="shared" si="35"/>
        <v>499</v>
      </c>
      <c r="T38">
        <v>528</v>
      </c>
      <c r="U38">
        <v>7028</v>
      </c>
      <c r="V38" t="s">
        <v>191</v>
      </c>
      <c r="W38">
        <v>2512.154</v>
      </c>
      <c r="X38">
        <v>1154.1079999999999</v>
      </c>
      <c r="Y38">
        <v>2.177</v>
      </c>
      <c r="Z38">
        <v>8.3829999999999991</v>
      </c>
      <c r="AA38">
        <v>185.25577100000001</v>
      </c>
      <c r="AB38">
        <v>3.29216</v>
      </c>
      <c r="AC38">
        <v>73.442160999999999</v>
      </c>
      <c r="AD38" s="1">
        <v>322</v>
      </c>
      <c r="AE38">
        <v>1997</v>
      </c>
      <c r="AF38">
        <v>499</v>
      </c>
      <c r="AG38">
        <v>94</v>
      </c>
      <c r="AH38">
        <v>13.560461999999999</v>
      </c>
      <c r="AI38">
        <v>5.2</v>
      </c>
      <c r="AJ38">
        <v>0</v>
      </c>
      <c r="AK38">
        <v>2</v>
      </c>
      <c r="AL38">
        <v>125</v>
      </c>
      <c r="AM38" t="s">
        <v>290</v>
      </c>
      <c r="AN38" t="s">
        <v>506</v>
      </c>
      <c r="AO38">
        <v>2019.6379999999999</v>
      </c>
      <c r="AR38" t="s">
        <v>115</v>
      </c>
      <c r="AS38" t="s">
        <v>118</v>
      </c>
      <c r="AT38" t="s">
        <v>221</v>
      </c>
      <c r="AU38" t="s">
        <v>191</v>
      </c>
      <c r="AV38" t="s">
        <v>217</v>
      </c>
      <c r="AW38">
        <v>5</v>
      </c>
      <c r="BB38">
        <v>0.69952338823795546</v>
      </c>
      <c r="BC38" t="s">
        <v>68</v>
      </c>
      <c r="BF38" t="s">
        <v>115</v>
      </c>
      <c r="BG38" t="s">
        <v>118</v>
      </c>
      <c r="BH38" t="s">
        <v>191</v>
      </c>
      <c r="BI38">
        <v>7028</v>
      </c>
      <c r="BJ38">
        <v>5</v>
      </c>
      <c r="BK38" t="s">
        <v>221</v>
      </c>
      <c r="BL38" t="s">
        <v>227</v>
      </c>
      <c r="BM38">
        <v>0.69952338823795546</v>
      </c>
      <c r="BN38" t="s">
        <v>68</v>
      </c>
      <c r="BO38" t="s">
        <v>183</v>
      </c>
      <c r="BP38">
        <v>2512.1539999999995</v>
      </c>
    </row>
    <row r="39" spans="1:68" ht="16.5" x14ac:dyDescent="0.25">
      <c r="A39" s="127" t="str">
        <f t="shared" si="18"/>
        <v>인천교통공사</v>
      </c>
      <c r="B39" s="128" t="str">
        <f t="shared" si="19"/>
        <v>박은하</v>
      </c>
      <c r="C39" s="129" t="str">
        <f t="shared" si="20"/>
        <v>F</v>
      </c>
      <c r="D39" s="130">
        <f t="shared" si="21"/>
        <v>0.73587055452244043</v>
      </c>
      <c r="E39" s="131">
        <f t="shared" si="22"/>
        <v>4956</v>
      </c>
      <c r="F39" s="132" t="str">
        <f t="shared" si="23"/>
        <v>순환41</v>
      </c>
      <c r="G39" s="133" t="str">
        <f t="shared" si="24"/>
        <v>70바4924</v>
      </c>
      <c r="H39" s="134">
        <f t="shared" si="25"/>
        <v>3</v>
      </c>
      <c r="I39" s="135">
        <f t="shared" si="26"/>
        <v>2689.2780000000002</v>
      </c>
      <c r="J39" s="136">
        <f t="shared" si="27"/>
        <v>1.4337636033296148E-2</v>
      </c>
      <c r="K39" s="136">
        <f t="shared" si="28"/>
        <v>0.32560179882084933</v>
      </c>
      <c r="L39" s="136">
        <f t="shared" si="29"/>
        <v>8.0690802512793383E-2</v>
      </c>
      <c r="M39" s="137">
        <f t="shared" si="30"/>
        <v>6.7729999999999997</v>
      </c>
      <c r="N39" s="138">
        <f t="shared" si="31"/>
        <v>3.7184701618798804E-2</v>
      </c>
      <c r="O39" s="138">
        <f t="shared" si="32"/>
        <v>4.0159477748302708</v>
      </c>
      <c r="P39" s="218">
        <f t="shared" si="33"/>
        <v>3</v>
      </c>
      <c r="Q39" s="219">
        <f t="shared" si="34"/>
        <v>1</v>
      </c>
      <c r="R39" s="219">
        <f t="shared" si="35"/>
        <v>108</v>
      </c>
      <c r="T39">
        <v>528</v>
      </c>
      <c r="U39">
        <v>4956</v>
      </c>
      <c r="V39" t="s">
        <v>291</v>
      </c>
      <c r="W39">
        <v>2689.2779999999998</v>
      </c>
      <c r="X39">
        <v>1142.1400000000001</v>
      </c>
      <c r="Y39">
        <v>2.355</v>
      </c>
      <c r="Z39">
        <v>6.7729999999999997</v>
      </c>
      <c r="AA39">
        <v>173.082717</v>
      </c>
      <c r="AB39">
        <v>2.4815969999999998</v>
      </c>
      <c r="AC39">
        <v>56.356043999999997</v>
      </c>
      <c r="AD39" s="1">
        <v>217</v>
      </c>
      <c r="AE39">
        <v>1</v>
      </c>
      <c r="AF39">
        <v>108</v>
      </c>
      <c r="AG39">
        <v>69</v>
      </c>
      <c r="AH39">
        <v>15.53753</v>
      </c>
      <c r="AI39">
        <v>0</v>
      </c>
      <c r="AJ39">
        <v>0</v>
      </c>
      <c r="AK39">
        <v>3</v>
      </c>
      <c r="AL39">
        <v>936</v>
      </c>
      <c r="AM39" t="s">
        <v>292</v>
      </c>
      <c r="AN39" t="s">
        <v>507</v>
      </c>
      <c r="AO39">
        <v>2479.5219999999999</v>
      </c>
      <c r="AR39" t="s">
        <v>115</v>
      </c>
      <c r="AS39" t="s">
        <v>117</v>
      </c>
      <c r="AT39" t="s">
        <v>216</v>
      </c>
      <c r="AU39" t="s">
        <v>291</v>
      </c>
      <c r="AV39" t="s">
        <v>217</v>
      </c>
      <c r="AW39">
        <v>3</v>
      </c>
      <c r="BB39">
        <v>0.73587055452244043</v>
      </c>
      <c r="BC39" t="s">
        <v>68</v>
      </c>
      <c r="BF39" t="s">
        <v>115</v>
      </c>
      <c r="BG39" t="s">
        <v>117</v>
      </c>
      <c r="BH39" t="s">
        <v>291</v>
      </c>
      <c r="BI39">
        <v>4956</v>
      </c>
      <c r="BJ39">
        <v>3</v>
      </c>
      <c r="BK39" t="s">
        <v>216</v>
      </c>
      <c r="BL39" t="s">
        <v>219</v>
      </c>
      <c r="BM39">
        <v>0.73587055452244043</v>
      </c>
      <c r="BN39" t="s">
        <v>68</v>
      </c>
      <c r="BO39" t="s">
        <v>183</v>
      </c>
      <c r="BP39">
        <v>2689.2780000000002</v>
      </c>
    </row>
    <row r="40" spans="1:68" ht="16.5" x14ac:dyDescent="0.25">
      <c r="A40" s="110" t="str">
        <f t="shared" si="18"/>
        <v>인천교통공사</v>
      </c>
      <c r="B40" s="111" t="str">
        <f t="shared" si="19"/>
        <v>박인학</v>
      </c>
      <c r="C40" s="112" t="str">
        <f t="shared" si="20"/>
        <v>F</v>
      </c>
      <c r="D40" s="113">
        <f t="shared" si="21"/>
        <v>0.72101110550119685</v>
      </c>
      <c r="E40" s="114">
        <f t="shared" si="22"/>
        <v>2491</v>
      </c>
      <c r="F40" s="115" t="str">
        <f t="shared" si="23"/>
        <v>63</v>
      </c>
      <c r="G40" s="116" t="str">
        <f t="shared" si="24"/>
        <v>70바4911</v>
      </c>
      <c r="H40" s="117">
        <f t="shared" si="25"/>
        <v>10</v>
      </c>
      <c r="I40" s="118">
        <f t="shared" si="26"/>
        <v>2239.7339999999995</v>
      </c>
      <c r="J40" s="119">
        <f t="shared" si="27"/>
        <v>9.3616979814177791E-3</v>
      </c>
      <c r="K40" s="119">
        <f t="shared" si="28"/>
        <v>0.33571954077446209</v>
      </c>
      <c r="L40" s="119">
        <f t="shared" si="29"/>
        <v>0.21431116373640804</v>
      </c>
      <c r="M40" s="120">
        <f t="shared" si="30"/>
        <v>11.51</v>
      </c>
      <c r="N40" s="121">
        <f t="shared" si="31"/>
        <v>0.17859263644700665</v>
      </c>
      <c r="O40" s="121">
        <f t="shared" si="32"/>
        <v>5.4917235707454548</v>
      </c>
      <c r="P40" s="220">
        <f t="shared" si="33"/>
        <v>1</v>
      </c>
      <c r="Q40" s="221">
        <f t="shared" si="34"/>
        <v>4</v>
      </c>
      <c r="R40" s="221">
        <f t="shared" si="35"/>
        <v>123</v>
      </c>
      <c r="T40">
        <v>528</v>
      </c>
      <c r="U40">
        <v>2491</v>
      </c>
      <c r="V40" t="s">
        <v>293</v>
      </c>
      <c r="W40">
        <v>2239.7339999999999</v>
      </c>
      <c r="X40">
        <v>894.71799999999996</v>
      </c>
      <c r="Y40">
        <v>2.5030000000000001</v>
      </c>
      <c r="Z40">
        <v>11.51</v>
      </c>
      <c r="AA40">
        <v>130.135794</v>
      </c>
      <c r="AB40">
        <v>1.2182919999999999</v>
      </c>
      <c r="AC40">
        <v>43.689129000000001</v>
      </c>
      <c r="AD40" s="1">
        <v>480</v>
      </c>
      <c r="AE40">
        <v>4</v>
      </c>
      <c r="AF40">
        <v>123</v>
      </c>
      <c r="AG40">
        <v>76</v>
      </c>
      <c r="AH40">
        <v>17.210744999999999</v>
      </c>
      <c r="AI40">
        <v>377.4</v>
      </c>
      <c r="AJ40">
        <v>0</v>
      </c>
      <c r="AK40">
        <v>1</v>
      </c>
      <c r="AL40">
        <v>74</v>
      </c>
      <c r="AM40" t="s">
        <v>294</v>
      </c>
      <c r="AN40" t="s">
        <v>508</v>
      </c>
      <c r="AO40">
        <v>507.74599999999998</v>
      </c>
      <c r="AR40" t="s">
        <v>115</v>
      </c>
      <c r="AS40" t="s">
        <v>116</v>
      </c>
      <c r="AT40" t="s">
        <v>202</v>
      </c>
      <c r="AU40" t="s">
        <v>293</v>
      </c>
      <c r="AV40" t="s">
        <v>48</v>
      </c>
      <c r="AW40">
        <v>10</v>
      </c>
      <c r="BB40">
        <v>0.72101110550119685</v>
      </c>
      <c r="BC40" t="s">
        <v>68</v>
      </c>
      <c r="BF40" t="s">
        <v>115</v>
      </c>
      <c r="BG40" t="s">
        <v>116</v>
      </c>
      <c r="BH40" t="s">
        <v>293</v>
      </c>
      <c r="BI40">
        <v>2491</v>
      </c>
      <c r="BJ40">
        <v>10</v>
      </c>
      <c r="BK40" t="s">
        <v>202</v>
      </c>
      <c r="BL40" t="s">
        <v>204</v>
      </c>
      <c r="BM40">
        <v>0.72101110550119685</v>
      </c>
      <c r="BN40" t="s">
        <v>68</v>
      </c>
      <c r="BO40" t="s">
        <v>183</v>
      </c>
      <c r="BP40">
        <v>2239.7339999999995</v>
      </c>
    </row>
    <row r="41" spans="1:68" ht="16.5" x14ac:dyDescent="0.25">
      <c r="A41" s="127" t="str">
        <f t="shared" si="18"/>
        <v>인천교통공사</v>
      </c>
      <c r="B41" s="128" t="str">
        <f t="shared" si="19"/>
        <v>박종영</v>
      </c>
      <c r="C41" s="129" t="str">
        <f t="shared" si="20"/>
        <v>F</v>
      </c>
      <c r="D41" s="130">
        <f t="shared" si="21"/>
        <v>0.69929415043849996</v>
      </c>
      <c r="E41" s="131">
        <f t="shared" si="22"/>
        <v>7241</v>
      </c>
      <c r="F41" s="132" t="str">
        <f t="shared" si="23"/>
        <v>순환47</v>
      </c>
      <c r="G41" s="133" t="str">
        <f t="shared" si="24"/>
        <v>70바4942</v>
      </c>
      <c r="H41" s="134">
        <f t="shared" si="25"/>
        <v>3</v>
      </c>
      <c r="I41" s="135">
        <f t="shared" si="26"/>
        <v>2399.9049999999997</v>
      </c>
      <c r="J41" s="136">
        <f t="shared" si="27"/>
        <v>2.7764025539327535E-2</v>
      </c>
      <c r="K41" s="136">
        <f t="shared" si="28"/>
        <v>0.31852032937546321</v>
      </c>
      <c r="L41" s="136">
        <f t="shared" si="29"/>
        <v>9.1670295282521616E-2</v>
      </c>
      <c r="M41" s="137">
        <f t="shared" si="30"/>
        <v>7.1520000000000001</v>
      </c>
      <c r="N41" s="138">
        <f t="shared" si="31"/>
        <v>0.16667326415003925</v>
      </c>
      <c r="O41" s="138">
        <f t="shared" si="32"/>
        <v>5.7918959292138643</v>
      </c>
      <c r="P41" s="218">
        <f t="shared" si="33"/>
        <v>0</v>
      </c>
      <c r="Q41" s="219">
        <f t="shared" si="34"/>
        <v>4</v>
      </c>
      <c r="R41" s="219">
        <f t="shared" si="35"/>
        <v>139</v>
      </c>
      <c r="T41">
        <v>528</v>
      </c>
      <c r="U41">
        <v>7241</v>
      </c>
      <c r="V41" t="s">
        <v>295</v>
      </c>
      <c r="W41">
        <v>2399.9050000000002</v>
      </c>
      <c r="X41">
        <v>928.04399999999998</v>
      </c>
      <c r="Y41">
        <v>2.5859999999999999</v>
      </c>
      <c r="Z41">
        <v>7.1520000000000001</v>
      </c>
      <c r="AA41">
        <v>144.40881400000001</v>
      </c>
      <c r="AB41">
        <v>4.0093699999999997</v>
      </c>
      <c r="AC41">
        <v>45.997143000000001</v>
      </c>
      <c r="AD41" s="1">
        <v>220</v>
      </c>
      <c r="AE41">
        <v>4</v>
      </c>
      <c r="AF41">
        <v>139</v>
      </c>
      <c r="AG41">
        <v>63</v>
      </c>
      <c r="AH41">
        <v>16.618825999999999</v>
      </c>
      <c r="AI41">
        <v>2.9</v>
      </c>
      <c r="AJ41">
        <v>0</v>
      </c>
      <c r="AK41">
        <v>0</v>
      </c>
      <c r="AL41">
        <v>0</v>
      </c>
      <c r="AM41" t="s">
        <v>296</v>
      </c>
      <c r="AN41" t="s">
        <v>509</v>
      </c>
      <c r="AO41">
        <v>815.81700000000001</v>
      </c>
      <c r="AR41" t="s">
        <v>115</v>
      </c>
      <c r="AS41" t="s">
        <v>120</v>
      </c>
      <c r="AT41" t="s">
        <v>234</v>
      </c>
      <c r="AU41" t="s">
        <v>295</v>
      </c>
      <c r="AV41" t="s">
        <v>217</v>
      </c>
      <c r="AW41">
        <v>3</v>
      </c>
      <c r="BB41">
        <v>0.69929415043849996</v>
      </c>
      <c r="BC41" t="s">
        <v>68</v>
      </c>
      <c r="BF41" t="s">
        <v>115</v>
      </c>
      <c r="BG41" t="s">
        <v>120</v>
      </c>
      <c r="BH41" t="s">
        <v>295</v>
      </c>
      <c r="BI41">
        <v>7241</v>
      </c>
      <c r="BJ41">
        <v>3</v>
      </c>
      <c r="BK41" t="s">
        <v>234</v>
      </c>
      <c r="BL41" t="s">
        <v>236</v>
      </c>
      <c r="BM41">
        <v>0.69929415043849996</v>
      </c>
      <c r="BN41" t="s">
        <v>68</v>
      </c>
      <c r="BO41" t="s">
        <v>183</v>
      </c>
      <c r="BP41">
        <v>2399.9049999999997</v>
      </c>
    </row>
    <row r="42" spans="1:68" ht="16.5" x14ac:dyDescent="0.25">
      <c r="A42" s="110" t="str">
        <f t="shared" si="18"/>
        <v>인천교통공사</v>
      </c>
      <c r="B42" s="111" t="str">
        <f t="shared" si="19"/>
        <v>박종원</v>
      </c>
      <c r="C42" s="112" t="str">
        <f t="shared" si="20"/>
        <v>F</v>
      </c>
      <c r="D42" s="113">
        <f t="shared" si="21"/>
        <v>0.66836041673000712</v>
      </c>
      <c r="E42" s="114">
        <f t="shared" si="22"/>
        <v>9824</v>
      </c>
      <c r="F42" s="115" t="str">
        <f t="shared" si="23"/>
        <v>순환42</v>
      </c>
      <c r="G42" s="116" t="str">
        <f t="shared" si="24"/>
        <v>70바4933</v>
      </c>
      <c r="H42" s="117">
        <f t="shared" si="25"/>
        <v>2</v>
      </c>
      <c r="I42" s="118">
        <f t="shared" si="26"/>
        <v>2542.009</v>
      </c>
      <c r="J42" s="119">
        <f t="shared" si="27"/>
        <v>4.542149130560974E-3</v>
      </c>
      <c r="K42" s="119">
        <f t="shared" si="28"/>
        <v>0.34433353035929881</v>
      </c>
      <c r="L42" s="119">
        <f t="shared" si="29"/>
        <v>0.15420873804931454</v>
      </c>
      <c r="M42" s="120">
        <f t="shared" si="30"/>
        <v>5.8979999999999997</v>
      </c>
      <c r="N42" s="121">
        <f t="shared" si="31"/>
        <v>3.8671195837123112E-2</v>
      </c>
      <c r="O42" s="121">
        <f t="shared" si="32"/>
        <v>1.2374782667879396</v>
      </c>
      <c r="P42" s="220">
        <f t="shared" si="33"/>
        <v>0</v>
      </c>
      <c r="Q42" s="221">
        <f t="shared" si="34"/>
        <v>1</v>
      </c>
      <c r="R42" s="221">
        <f t="shared" si="35"/>
        <v>32</v>
      </c>
      <c r="T42">
        <v>528</v>
      </c>
      <c r="U42">
        <v>9824</v>
      </c>
      <c r="V42" t="s">
        <v>192</v>
      </c>
      <c r="W42">
        <v>2585.904</v>
      </c>
      <c r="X42">
        <v>1104.211</v>
      </c>
      <c r="Y42">
        <v>2.3420000000000001</v>
      </c>
      <c r="Z42">
        <v>5.8979999999999997</v>
      </c>
      <c r="AA42">
        <v>170.490219</v>
      </c>
      <c r="AB42">
        <v>0.77439199999999997</v>
      </c>
      <c r="AC42">
        <v>58.705499000000003</v>
      </c>
      <c r="AD42" s="1">
        <v>392</v>
      </c>
      <c r="AE42">
        <v>1</v>
      </c>
      <c r="AF42">
        <v>32</v>
      </c>
      <c r="AG42">
        <v>63</v>
      </c>
      <c r="AH42">
        <v>15.167462</v>
      </c>
      <c r="AI42">
        <v>13.4</v>
      </c>
      <c r="AJ42">
        <v>0</v>
      </c>
      <c r="AK42">
        <v>0</v>
      </c>
      <c r="AL42">
        <v>0</v>
      </c>
      <c r="AM42" t="s">
        <v>297</v>
      </c>
      <c r="AN42" t="s">
        <v>510</v>
      </c>
      <c r="AO42">
        <v>2456.2040000000002</v>
      </c>
      <c r="AR42" t="s">
        <v>115</v>
      </c>
      <c r="AS42" t="s">
        <v>118</v>
      </c>
      <c r="AT42" t="s">
        <v>225</v>
      </c>
      <c r="AU42" t="s">
        <v>192</v>
      </c>
      <c r="AV42" t="s">
        <v>217</v>
      </c>
      <c r="AW42">
        <v>2</v>
      </c>
      <c r="BB42">
        <v>0.66836041673000712</v>
      </c>
      <c r="BC42" t="s">
        <v>68</v>
      </c>
      <c r="BF42" t="s">
        <v>115</v>
      </c>
      <c r="BG42" t="s">
        <v>118</v>
      </c>
      <c r="BH42" t="s">
        <v>192</v>
      </c>
      <c r="BI42">
        <v>9824</v>
      </c>
      <c r="BJ42">
        <v>2</v>
      </c>
      <c r="BK42" t="s">
        <v>225</v>
      </c>
      <c r="BL42" t="s">
        <v>228</v>
      </c>
      <c r="BM42">
        <v>0.66836041673000712</v>
      </c>
      <c r="BN42" t="s">
        <v>68</v>
      </c>
      <c r="BO42" t="s">
        <v>183</v>
      </c>
      <c r="BP42">
        <v>2542.009</v>
      </c>
    </row>
    <row r="43" spans="1:68" ht="16.5" x14ac:dyDescent="0.25">
      <c r="A43" s="127" t="str">
        <f t="shared" si="18"/>
        <v>인천교통공사</v>
      </c>
      <c r="B43" s="128" t="str">
        <f t="shared" si="19"/>
        <v>박창웅</v>
      </c>
      <c r="C43" s="129" t="str">
        <f t="shared" si="20"/>
        <v>F</v>
      </c>
      <c r="D43" s="130">
        <f t="shared" si="21"/>
        <v>0.73713005309959467</v>
      </c>
      <c r="E43" s="131">
        <f t="shared" si="22"/>
        <v>9912</v>
      </c>
      <c r="F43" s="132" t="str">
        <f t="shared" si="23"/>
        <v>순환41</v>
      </c>
      <c r="G43" s="133" t="str">
        <f t="shared" si="24"/>
        <v>70바4927</v>
      </c>
      <c r="H43" s="134">
        <f t="shared" si="25"/>
        <v>3</v>
      </c>
      <c r="I43" s="135">
        <f t="shared" si="26"/>
        <v>2010.8239999999998</v>
      </c>
      <c r="J43" s="136">
        <f t="shared" si="27"/>
        <v>1.1903511468523005E-2</v>
      </c>
      <c r="K43" s="136">
        <f t="shared" si="28"/>
        <v>0.36282651654419229</v>
      </c>
      <c r="L43" s="136">
        <f t="shared" si="29"/>
        <v>8.4542456226900028E-2</v>
      </c>
      <c r="M43" s="137">
        <f t="shared" si="30"/>
        <v>7.3819999999999997</v>
      </c>
      <c r="N43" s="138">
        <f t="shared" si="31"/>
        <v>0</v>
      </c>
      <c r="O43" s="138">
        <f t="shared" si="32"/>
        <v>2.7351971132232356</v>
      </c>
      <c r="P43" s="218">
        <f t="shared" si="33"/>
        <v>0</v>
      </c>
      <c r="Q43" s="219">
        <f t="shared" si="34"/>
        <v>0</v>
      </c>
      <c r="R43" s="219">
        <f t="shared" si="35"/>
        <v>55</v>
      </c>
      <c r="T43">
        <v>528</v>
      </c>
      <c r="U43">
        <v>9912</v>
      </c>
      <c r="V43" t="s">
        <v>298</v>
      </c>
      <c r="W43">
        <v>2010.8240000000001</v>
      </c>
      <c r="X43">
        <v>850.923</v>
      </c>
      <c r="Y43">
        <v>2.363</v>
      </c>
      <c r="Z43">
        <v>7.3819999999999997</v>
      </c>
      <c r="AA43">
        <v>132.49661699999999</v>
      </c>
      <c r="AB43">
        <v>1.577175</v>
      </c>
      <c r="AC43">
        <v>48.073286000000003</v>
      </c>
      <c r="AD43" s="1">
        <v>170</v>
      </c>
      <c r="AE43">
        <v>0</v>
      </c>
      <c r="AF43">
        <v>55</v>
      </c>
      <c r="AG43">
        <v>67</v>
      </c>
      <c r="AH43">
        <v>15.176417000000001</v>
      </c>
      <c r="AI43">
        <v>8.8000000000000007</v>
      </c>
      <c r="AJ43">
        <v>0</v>
      </c>
      <c r="AK43">
        <v>0</v>
      </c>
      <c r="AL43">
        <v>0</v>
      </c>
      <c r="AM43" t="s">
        <v>299</v>
      </c>
      <c r="AN43" t="s">
        <v>511</v>
      </c>
      <c r="AO43">
        <v>1654.4169999999999</v>
      </c>
      <c r="AR43" t="s">
        <v>115</v>
      </c>
      <c r="AS43" t="s">
        <v>117</v>
      </c>
      <c r="AT43" t="s">
        <v>219</v>
      </c>
      <c r="AU43" t="s">
        <v>298</v>
      </c>
      <c r="AV43" t="s">
        <v>217</v>
      </c>
      <c r="AW43">
        <v>3</v>
      </c>
      <c r="BB43">
        <v>0.73713005309959467</v>
      </c>
      <c r="BC43" t="s">
        <v>68</v>
      </c>
      <c r="BF43" t="s">
        <v>115</v>
      </c>
      <c r="BG43" t="s">
        <v>117</v>
      </c>
      <c r="BH43" t="s">
        <v>298</v>
      </c>
      <c r="BI43">
        <v>9912</v>
      </c>
      <c r="BJ43">
        <v>3</v>
      </c>
      <c r="BK43" t="s">
        <v>219</v>
      </c>
      <c r="BL43" t="s">
        <v>216</v>
      </c>
      <c r="BM43">
        <v>0.73713005309959467</v>
      </c>
      <c r="BN43" t="s">
        <v>68</v>
      </c>
      <c r="BO43" t="s">
        <v>183</v>
      </c>
      <c r="BP43">
        <v>2010.8239999999998</v>
      </c>
    </row>
    <row r="44" spans="1:68" ht="16.5" x14ac:dyDescent="0.25">
      <c r="A44" s="110" t="str">
        <f t="shared" si="18"/>
        <v>인천교통공사</v>
      </c>
      <c r="B44" s="111" t="str">
        <f t="shared" si="19"/>
        <v>박희진</v>
      </c>
      <c r="C44" s="112" t="str">
        <f t="shared" si="20"/>
        <v>D</v>
      </c>
      <c r="D44" s="113">
        <f t="shared" si="21"/>
        <v>0.81643637466621133</v>
      </c>
      <c r="E44" s="114">
        <f t="shared" si="22"/>
        <v>2300</v>
      </c>
      <c r="F44" s="115" t="str">
        <f t="shared" si="23"/>
        <v>순환43</v>
      </c>
      <c r="G44" s="116" t="str">
        <f t="shared" si="24"/>
        <v>70바4937</v>
      </c>
      <c r="H44" s="117">
        <f t="shared" si="25"/>
        <v>4</v>
      </c>
      <c r="I44" s="118">
        <f t="shared" si="26"/>
        <v>3130.3489999999997</v>
      </c>
      <c r="J44" s="119">
        <f t="shared" si="27"/>
        <v>4.7795300463141753E-3</v>
      </c>
      <c r="K44" s="119">
        <f t="shared" si="28"/>
        <v>0.27827987863167714</v>
      </c>
      <c r="L44" s="119">
        <f t="shared" si="29"/>
        <v>0.12235057496783906</v>
      </c>
      <c r="M44" s="120">
        <f t="shared" si="30"/>
        <v>3.9169999999999998</v>
      </c>
      <c r="N44" s="121">
        <f t="shared" si="31"/>
        <v>0</v>
      </c>
      <c r="O44" s="121">
        <f t="shared" si="32"/>
        <v>4.536235416562179</v>
      </c>
      <c r="P44" s="220">
        <f t="shared" si="33"/>
        <v>0</v>
      </c>
      <c r="Q44" s="221">
        <f t="shared" si="34"/>
        <v>0</v>
      </c>
      <c r="R44" s="221">
        <f t="shared" si="35"/>
        <v>142</v>
      </c>
      <c r="T44">
        <v>528</v>
      </c>
      <c r="U44">
        <v>2300</v>
      </c>
      <c r="V44" t="s">
        <v>300</v>
      </c>
      <c r="W44">
        <v>3130.3490000000002</v>
      </c>
      <c r="X44">
        <v>968.38900000000001</v>
      </c>
      <c r="Y44">
        <v>3.2330000000000001</v>
      </c>
      <c r="Z44">
        <v>3.9169999999999998</v>
      </c>
      <c r="AA44">
        <v>175.56244899999999</v>
      </c>
      <c r="AB44">
        <v>0.83910600000000002</v>
      </c>
      <c r="AC44">
        <v>48.855497</v>
      </c>
      <c r="AD44" s="1">
        <v>383</v>
      </c>
      <c r="AE44">
        <v>0</v>
      </c>
      <c r="AF44">
        <v>142</v>
      </c>
      <c r="AG44">
        <v>62</v>
      </c>
      <c r="AH44">
        <v>17.830400999999998</v>
      </c>
      <c r="AI44">
        <v>0</v>
      </c>
      <c r="AJ44">
        <v>0</v>
      </c>
      <c r="AK44">
        <v>0</v>
      </c>
      <c r="AL44">
        <v>0</v>
      </c>
      <c r="AM44" t="s">
        <v>301</v>
      </c>
      <c r="AN44" t="s">
        <v>512</v>
      </c>
      <c r="AO44">
        <v>2688.1489999999999</v>
      </c>
      <c r="AR44" t="s">
        <v>115</v>
      </c>
      <c r="AS44" t="s">
        <v>119</v>
      </c>
      <c r="AT44" t="s">
        <v>229</v>
      </c>
      <c r="AU44" t="s">
        <v>300</v>
      </c>
      <c r="AV44" t="s">
        <v>217</v>
      </c>
      <c r="AW44">
        <v>4</v>
      </c>
      <c r="BB44">
        <v>0.81643637466621133</v>
      </c>
      <c r="BC44" t="s">
        <v>66</v>
      </c>
      <c r="BF44" t="s">
        <v>115</v>
      </c>
      <c r="BG44" t="s">
        <v>119</v>
      </c>
      <c r="BH44" t="s">
        <v>300</v>
      </c>
      <c r="BI44">
        <v>2300</v>
      </c>
      <c r="BJ44">
        <v>4</v>
      </c>
      <c r="BK44" t="s">
        <v>229</v>
      </c>
      <c r="BL44" t="s">
        <v>233</v>
      </c>
      <c r="BM44">
        <v>0.81643637466621133</v>
      </c>
      <c r="BN44" t="s">
        <v>66</v>
      </c>
      <c r="BO44" t="s">
        <v>174</v>
      </c>
      <c r="BP44">
        <v>3130.3489999999997</v>
      </c>
    </row>
    <row r="45" spans="1:68" ht="16.5" x14ac:dyDescent="0.25">
      <c r="A45" s="127" t="str">
        <f t="shared" si="18"/>
        <v>인천교통공사</v>
      </c>
      <c r="B45" s="128" t="str">
        <f t="shared" si="19"/>
        <v>방수남</v>
      </c>
      <c r="C45" s="129" t="str">
        <f t="shared" si="20"/>
        <v>F</v>
      </c>
      <c r="D45" s="130">
        <f t="shared" si="21"/>
        <v>0.6934654845475805</v>
      </c>
      <c r="E45" s="131">
        <f t="shared" si="22"/>
        <v>1335</v>
      </c>
      <c r="F45" s="132" t="str">
        <f t="shared" si="23"/>
        <v>순환41</v>
      </c>
      <c r="G45" s="133" t="str">
        <f t="shared" si="24"/>
        <v>70바4925</v>
      </c>
      <c r="H45" s="134">
        <f t="shared" si="25"/>
        <v>8</v>
      </c>
      <c r="I45" s="135">
        <f t="shared" si="26"/>
        <v>2401.2689999999998</v>
      </c>
      <c r="J45" s="136">
        <f t="shared" si="27"/>
        <v>2.0370139260996185E-2</v>
      </c>
      <c r="K45" s="136">
        <f t="shared" si="28"/>
        <v>0.33358337671404709</v>
      </c>
      <c r="L45" s="136">
        <f t="shared" si="29"/>
        <v>0.22946200529803201</v>
      </c>
      <c r="M45" s="137">
        <f t="shared" si="30"/>
        <v>8.952</v>
      </c>
      <c r="N45" s="138">
        <f t="shared" si="31"/>
        <v>0</v>
      </c>
      <c r="O45" s="138">
        <f t="shared" si="32"/>
        <v>4.622555823608268</v>
      </c>
      <c r="P45" s="218">
        <f t="shared" si="33"/>
        <v>0</v>
      </c>
      <c r="Q45" s="219">
        <f t="shared" si="34"/>
        <v>0</v>
      </c>
      <c r="R45" s="219">
        <f t="shared" si="35"/>
        <v>111</v>
      </c>
      <c r="T45">
        <v>528</v>
      </c>
      <c r="U45">
        <v>1335</v>
      </c>
      <c r="V45" t="s">
        <v>412</v>
      </c>
      <c r="W45">
        <v>2401.2689999999998</v>
      </c>
      <c r="X45">
        <v>1105.248</v>
      </c>
      <c r="Y45">
        <v>2.173</v>
      </c>
      <c r="Z45">
        <v>8.952</v>
      </c>
      <c r="AA45">
        <v>157.21271999999999</v>
      </c>
      <c r="AB45">
        <v>3.202445</v>
      </c>
      <c r="AC45">
        <v>52.443550000000002</v>
      </c>
      <c r="AD45" s="1">
        <v>551</v>
      </c>
      <c r="AE45">
        <v>0</v>
      </c>
      <c r="AF45">
        <v>111</v>
      </c>
      <c r="AG45">
        <v>70</v>
      </c>
      <c r="AH45">
        <v>15.274012000000001</v>
      </c>
      <c r="AI45">
        <v>72.3</v>
      </c>
      <c r="AJ45">
        <v>0</v>
      </c>
      <c r="AK45">
        <v>0</v>
      </c>
      <c r="AL45">
        <v>0</v>
      </c>
      <c r="AM45" t="s">
        <v>413</v>
      </c>
      <c r="AN45" t="s">
        <v>513</v>
      </c>
      <c r="AO45">
        <v>1068.6189999999999</v>
      </c>
      <c r="AR45" t="s">
        <v>115</v>
      </c>
      <c r="AS45" t="s">
        <v>117</v>
      </c>
      <c r="AT45" t="s">
        <v>404</v>
      </c>
      <c r="AU45" t="s">
        <v>412</v>
      </c>
      <c r="AV45" t="s">
        <v>217</v>
      </c>
      <c r="AW45">
        <v>8</v>
      </c>
      <c r="BB45">
        <v>0.6934654845475805</v>
      </c>
      <c r="BC45" t="s">
        <v>68</v>
      </c>
      <c r="BF45" t="s">
        <v>115</v>
      </c>
      <c r="BG45" t="s">
        <v>117</v>
      </c>
      <c r="BH45" t="s">
        <v>412</v>
      </c>
      <c r="BI45">
        <v>1335</v>
      </c>
      <c r="BJ45">
        <v>8</v>
      </c>
      <c r="BK45" t="s">
        <v>404</v>
      </c>
      <c r="BL45" t="s">
        <v>216</v>
      </c>
      <c r="BM45">
        <v>0.6934654845475805</v>
      </c>
      <c r="BN45" t="s">
        <v>68</v>
      </c>
      <c r="BO45" t="s">
        <v>183</v>
      </c>
      <c r="BP45">
        <v>2401.2689999999998</v>
      </c>
    </row>
    <row r="46" spans="1:68" ht="16.5" x14ac:dyDescent="0.25">
      <c r="A46" s="110" t="str">
        <f t="shared" si="18"/>
        <v>인천교통공사</v>
      </c>
      <c r="B46" s="111" t="str">
        <f t="shared" si="19"/>
        <v>배성호</v>
      </c>
      <c r="C46" s="112" t="str">
        <f t="shared" si="20"/>
        <v>F</v>
      </c>
      <c r="D46" s="113">
        <f t="shared" si="21"/>
        <v>0.73543911994066924</v>
      </c>
      <c r="E46" s="114">
        <f t="shared" si="22"/>
        <v>1223</v>
      </c>
      <c r="F46" s="115" t="str">
        <f t="shared" si="23"/>
        <v>순환41</v>
      </c>
      <c r="G46" s="116" t="str">
        <f t="shared" si="24"/>
        <v>70바4919</v>
      </c>
      <c r="H46" s="117">
        <f t="shared" si="25"/>
        <v>4</v>
      </c>
      <c r="I46" s="118">
        <f t="shared" si="26"/>
        <v>2550.2220000000002</v>
      </c>
      <c r="J46" s="119">
        <f t="shared" si="27"/>
        <v>2.2849449657656444E-2</v>
      </c>
      <c r="K46" s="119">
        <f t="shared" si="28"/>
        <v>0.36194278158834653</v>
      </c>
      <c r="L46" s="119">
        <f t="shared" si="29"/>
        <v>0.13567446285068516</v>
      </c>
      <c r="M46" s="120">
        <f t="shared" si="30"/>
        <v>10.476000000000001</v>
      </c>
      <c r="N46" s="121">
        <f t="shared" si="31"/>
        <v>0</v>
      </c>
      <c r="O46" s="121">
        <f t="shared" si="32"/>
        <v>5.5283369795872925</v>
      </c>
      <c r="P46" s="220">
        <f t="shared" si="33"/>
        <v>0</v>
      </c>
      <c r="Q46" s="221">
        <f t="shared" si="34"/>
        <v>0</v>
      </c>
      <c r="R46" s="221">
        <f t="shared" si="35"/>
        <v>143</v>
      </c>
      <c r="T46">
        <v>528</v>
      </c>
      <c r="U46">
        <v>1223</v>
      </c>
      <c r="V46" t="s">
        <v>302</v>
      </c>
      <c r="W46">
        <v>2586.6729999999998</v>
      </c>
      <c r="X46">
        <v>1070.913</v>
      </c>
      <c r="Y46">
        <v>2.415</v>
      </c>
      <c r="Z46">
        <v>10.476000000000001</v>
      </c>
      <c r="AA46">
        <v>170.49714800000001</v>
      </c>
      <c r="AB46">
        <v>3.8957660000000001</v>
      </c>
      <c r="AC46">
        <v>61.710211999999999</v>
      </c>
      <c r="AD46" s="1">
        <v>346</v>
      </c>
      <c r="AE46">
        <v>0</v>
      </c>
      <c r="AF46">
        <v>143</v>
      </c>
      <c r="AG46">
        <v>60</v>
      </c>
      <c r="AH46">
        <v>15.171355999999999</v>
      </c>
      <c r="AI46">
        <v>0</v>
      </c>
      <c r="AJ46">
        <v>0</v>
      </c>
      <c r="AK46">
        <v>0</v>
      </c>
      <c r="AL46">
        <v>0</v>
      </c>
      <c r="AM46" t="s">
        <v>303</v>
      </c>
      <c r="AN46" t="s">
        <v>514</v>
      </c>
      <c r="AO46">
        <v>2130.7049999999999</v>
      </c>
      <c r="AR46" t="s">
        <v>115</v>
      </c>
      <c r="AS46" t="s">
        <v>117</v>
      </c>
      <c r="AT46" t="s">
        <v>211</v>
      </c>
      <c r="AU46" t="s">
        <v>302</v>
      </c>
      <c r="AV46" t="s">
        <v>48</v>
      </c>
      <c r="AW46">
        <v>4</v>
      </c>
      <c r="BB46">
        <v>0.73543911994066924</v>
      </c>
      <c r="BC46" t="s">
        <v>68</v>
      </c>
      <c r="BF46" t="s">
        <v>115</v>
      </c>
      <c r="BG46" t="s">
        <v>117</v>
      </c>
      <c r="BH46" t="s">
        <v>302</v>
      </c>
      <c r="BI46">
        <v>1223</v>
      </c>
      <c r="BJ46">
        <v>4</v>
      </c>
      <c r="BK46" t="s">
        <v>211</v>
      </c>
      <c r="BL46" t="s">
        <v>212</v>
      </c>
      <c r="BM46">
        <v>0.73543911994066924</v>
      </c>
      <c r="BN46" t="s">
        <v>68</v>
      </c>
      <c r="BO46" t="s">
        <v>183</v>
      </c>
      <c r="BP46">
        <v>2550.2220000000002</v>
      </c>
    </row>
    <row r="47" spans="1:68" ht="16.5" x14ac:dyDescent="0.25">
      <c r="A47" s="127" t="str">
        <f t="shared" si="18"/>
        <v>인천교통공사</v>
      </c>
      <c r="B47" s="128" t="str">
        <f t="shared" si="19"/>
        <v>서한호</v>
      </c>
      <c r="C47" s="129" t="str">
        <f t="shared" si="20"/>
        <v>F</v>
      </c>
      <c r="D47" s="130">
        <f t="shared" si="21"/>
        <v>0.74789611503468723</v>
      </c>
      <c r="E47" s="131">
        <f t="shared" si="22"/>
        <v>1612</v>
      </c>
      <c r="F47" s="132" t="str">
        <f t="shared" si="23"/>
        <v>순환41</v>
      </c>
      <c r="G47" s="133" t="str">
        <f t="shared" si="24"/>
        <v>70바4923</v>
      </c>
      <c r="H47" s="134">
        <f t="shared" si="25"/>
        <v>3</v>
      </c>
      <c r="I47" s="135">
        <f t="shared" si="26"/>
        <v>2288.3679999999999</v>
      </c>
      <c r="J47" s="136">
        <f t="shared" si="27"/>
        <v>5.0647618592019944E-3</v>
      </c>
      <c r="K47" s="136">
        <f t="shared" si="28"/>
        <v>0.33666189487324139</v>
      </c>
      <c r="L47" s="136">
        <f t="shared" si="29"/>
        <v>0.19446172993154948</v>
      </c>
      <c r="M47" s="137">
        <f t="shared" si="30"/>
        <v>9.5449999999999999</v>
      </c>
      <c r="N47" s="138">
        <f t="shared" si="31"/>
        <v>0</v>
      </c>
      <c r="O47" s="138">
        <f t="shared" si="32"/>
        <v>9.526439803388266</v>
      </c>
      <c r="P47" s="218">
        <f t="shared" si="33"/>
        <v>0</v>
      </c>
      <c r="Q47" s="219">
        <f t="shared" si="34"/>
        <v>0</v>
      </c>
      <c r="R47" s="219">
        <f t="shared" si="35"/>
        <v>218</v>
      </c>
      <c r="T47">
        <v>528</v>
      </c>
      <c r="U47">
        <v>1612</v>
      </c>
      <c r="V47" t="s">
        <v>304</v>
      </c>
      <c r="W47">
        <v>2288.3679999999999</v>
      </c>
      <c r="X47">
        <v>929.01199999999994</v>
      </c>
      <c r="Y47">
        <v>2.4630000000000001</v>
      </c>
      <c r="Z47">
        <v>9.5449999999999999</v>
      </c>
      <c r="AA47">
        <v>150.59187800000001</v>
      </c>
      <c r="AB47">
        <v>0.76271199999999995</v>
      </c>
      <c r="AC47">
        <v>50.698546999999998</v>
      </c>
      <c r="AD47" s="1">
        <v>445</v>
      </c>
      <c r="AE47">
        <v>0</v>
      </c>
      <c r="AF47">
        <v>218</v>
      </c>
      <c r="AG47">
        <v>60</v>
      </c>
      <c r="AH47">
        <v>15.195826</v>
      </c>
      <c r="AI47">
        <v>0</v>
      </c>
      <c r="AJ47">
        <v>0</v>
      </c>
      <c r="AK47">
        <v>0</v>
      </c>
      <c r="AL47">
        <v>0</v>
      </c>
      <c r="AM47" t="s">
        <v>305</v>
      </c>
      <c r="AN47" t="s">
        <v>515</v>
      </c>
      <c r="AO47">
        <v>1960.2170000000001</v>
      </c>
      <c r="AR47" t="s">
        <v>115</v>
      </c>
      <c r="AS47" t="s">
        <v>117</v>
      </c>
      <c r="AT47" t="s">
        <v>215</v>
      </c>
      <c r="AU47" t="s">
        <v>304</v>
      </c>
      <c r="AV47" t="s">
        <v>48</v>
      </c>
      <c r="AW47">
        <v>3</v>
      </c>
      <c r="BB47">
        <v>0.74789611503468723</v>
      </c>
      <c r="BC47" t="s">
        <v>68</v>
      </c>
      <c r="BF47" t="s">
        <v>115</v>
      </c>
      <c r="BG47" t="s">
        <v>117</v>
      </c>
      <c r="BH47" t="s">
        <v>304</v>
      </c>
      <c r="BI47">
        <v>1612</v>
      </c>
      <c r="BJ47">
        <v>3</v>
      </c>
      <c r="BK47" t="s">
        <v>215</v>
      </c>
      <c r="BL47" t="s">
        <v>214</v>
      </c>
      <c r="BM47">
        <v>0.74789611503468723</v>
      </c>
      <c r="BN47" t="s">
        <v>68</v>
      </c>
      <c r="BO47" t="s">
        <v>183</v>
      </c>
      <c r="BP47">
        <v>2288.3679999999999</v>
      </c>
    </row>
    <row r="48" spans="1:68" ht="16.5" x14ac:dyDescent="0.25">
      <c r="A48" s="110" t="str">
        <f t="shared" si="18"/>
        <v>인천교통공사</v>
      </c>
      <c r="B48" s="111" t="str">
        <f t="shared" si="19"/>
        <v>송대건</v>
      </c>
      <c r="C48" s="112" t="str">
        <f t="shared" si="20"/>
        <v>F</v>
      </c>
      <c r="D48" s="113">
        <f t="shared" si="21"/>
        <v>0.73479729822006512</v>
      </c>
      <c r="E48" s="114">
        <f t="shared" si="22"/>
        <v>742</v>
      </c>
      <c r="F48" s="115" t="str">
        <f t="shared" si="23"/>
        <v>순환43</v>
      </c>
      <c r="G48" s="116" t="str">
        <f t="shared" si="24"/>
        <v>70바4941</v>
      </c>
      <c r="H48" s="117">
        <f t="shared" si="25"/>
        <v>2</v>
      </c>
      <c r="I48" s="118">
        <f t="shared" si="26"/>
        <v>2958.1979999999999</v>
      </c>
      <c r="J48" s="119">
        <f t="shared" si="27"/>
        <v>5.0375721001749878E-3</v>
      </c>
      <c r="K48" s="119">
        <f t="shared" si="28"/>
        <v>0.2568909644415196</v>
      </c>
      <c r="L48" s="119">
        <f t="shared" si="29"/>
        <v>9.4990260962924053E-2</v>
      </c>
      <c r="M48" s="120">
        <f t="shared" si="30"/>
        <v>4.7290000000000001</v>
      </c>
      <c r="N48" s="121">
        <f t="shared" si="31"/>
        <v>0</v>
      </c>
      <c r="O48" s="121">
        <f t="shared" si="32"/>
        <v>1.3521745332800577</v>
      </c>
      <c r="P48" s="220">
        <f t="shared" si="33"/>
        <v>0</v>
      </c>
      <c r="Q48" s="221">
        <f t="shared" si="34"/>
        <v>0</v>
      </c>
      <c r="R48" s="221">
        <f t="shared" si="35"/>
        <v>40</v>
      </c>
      <c r="T48">
        <v>528</v>
      </c>
      <c r="U48">
        <v>742</v>
      </c>
      <c r="V48" t="s">
        <v>306</v>
      </c>
      <c r="W48">
        <v>2958.1979999999999</v>
      </c>
      <c r="X48">
        <v>1028.873</v>
      </c>
      <c r="Y48">
        <v>2.875</v>
      </c>
      <c r="Z48">
        <v>4.7290000000000001</v>
      </c>
      <c r="AA48">
        <v>162.65633199999999</v>
      </c>
      <c r="AB48">
        <v>0.81939300000000004</v>
      </c>
      <c r="AC48">
        <v>41.784942000000001</v>
      </c>
      <c r="AD48" s="1">
        <v>281</v>
      </c>
      <c r="AE48">
        <v>0</v>
      </c>
      <c r="AF48">
        <v>40</v>
      </c>
      <c r="AG48">
        <v>65</v>
      </c>
      <c r="AH48">
        <v>18.186798</v>
      </c>
      <c r="AI48">
        <v>9.4</v>
      </c>
      <c r="AJ48">
        <v>0</v>
      </c>
      <c r="AK48">
        <v>0</v>
      </c>
      <c r="AL48">
        <v>0</v>
      </c>
      <c r="AM48" t="s">
        <v>307</v>
      </c>
      <c r="AN48" t="s">
        <v>516</v>
      </c>
      <c r="AO48">
        <v>2475.5819999999999</v>
      </c>
      <c r="AR48" t="s">
        <v>115</v>
      </c>
      <c r="AS48" t="s">
        <v>119</v>
      </c>
      <c r="AT48" t="s">
        <v>233</v>
      </c>
      <c r="AU48" t="s">
        <v>306</v>
      </c>
      <c r="AV48" t="s">
        <v>217</v>
      </c>
      <c r="AW48">
        <v>2</v>
      </c>
      <c r="BB48">
        <v>0.73479729822006512</v>
      </c>
      <c r="BC48" t="s">
        <v>68</v>
      </c>
      <c r="BF48" t="s">
        <v>115</v>
      </c>
      <c r="BG48" t="s">
        <v>119</v>
      </c>
      <c r="BH48" t="s">
        <v>306</v>
      </c>
      <c r="BI48">
        <v>742</v>
      </c>
      <c r="BJ48">
        <v>2</v>
      </c>
      <c r="BK48" t="s">
        <v>233</v>
      </c>
      <c r="BL48" t="s">
        <v>238</v>
      </c>
      <c r="BM48">
        <v>0.73479729822006512</v>
      </c>
      <c r="BN48" t="s">
        <v>68</v>
      </c>
      <c r="BO48" t="s">
        <v>183</v>
      </c>
      <c r="BP48">
        <v>2958.1979999999999</v>
      </c>
    </row>
    <row r="49" spans="1:68" ht="16.5" x14ac:dyDescent="0.25">
      <c r="A49" s="127" t="str">
        <f t="shared" si="18"/>
        <v>인천교통공사</v>
      </c>
      <c r="B49" s="128" t="str">
        <f t="shared" si="19"/>
        <v>송생근</v>
      </c>
      <c r="C49" s="129" t="str">
        <f t="shared" si="20"/>
        <v>F</v>
      </c>
      <c r="D49" s="130">
        <f t="shared" si="21"/>
        <v>0.75788094961958352</v>
      </c>
      <c r="E49" s="131">
        <f t="shared" si="22"/>
        <v>3718</v>
      </c>
      <c r="F49" s="132" t="str">
        <f t="shared" si="23"/>
        <v>순환41</v>
      </c>
      <c r="G49" s="133" t="str">
        <f t="shared" si="24"/>
        <v>70바4926</v>
      </c>
      <c r="H49" s="134">
        <f t="shared" si="25"/>
        <v>7</v>
      </c>
      <c r="I49" s="135">
        <f t="shared" si="26"/>
        <v>2516.9459999999999</v>
      </c>
      <c r="J49" s="136">
        <f t="shared" si="27"/>
        <v>8.8783619290744246E-3</v>
      </c>
      <c r="K49" s="136">
        <f t="shared" si="28"/>
        <v>0.32046981037662536</v>
      </c>
      <c r="L49" s="136">
        <f t="shared" si="29"/>
        <v>9.4956347891452575E-2</v>
      </c>
      <c r="M49" s="137">
        <f t="shared" si="30"/>
        <v>6.944</v>
      </c>
      <c r="N49" s="138">
        <f t="shared" si="31"/>
        <v>0</v>
      </c>
      <c r="O49" s="138">
        <f t="shared" si="32"/>
        <v>1.3713449249854734</v>
      </c>
      <c r="P49" s="218">
        <f t="shared" si="33"/>
        <v>1</v>
      </c>
      <c r="Q49" s="219">
        <f t="shared" si="34"/>
        <v>0</v>
      </c>
      <c r="R49" s="219">
        <f t="shared" si="35"/>
        <v>35</v>
      </c>
      <c r="T49">
        <v>528</v>
      </c>
      <c r="U49">
        <v>3718</v>
      </c>
      <c r="V49" t="s">
        <v>414</v>
      </c>
      <c r="W49">
        <v>2552.239</v>
      </c>
      <c r="X49">
        <v>1044.7560000000001</v>
      </c>
      <c r="Y49">
        <v>2.4430000000000001</v>
      </c>
      <c r="Z49">
        <v>6.944</v>
      </c>
      <c r="AA49">
        <v>169.66215299999999</v>
      </c>
      <c r="AB49">
        <v>1.5063219999999999</v>
      </c>
      <c r="AC49">
        <v>54.371597999999999</v>
      </c>
      <c r="AD49" s="1">
        <v>239</v>
      </c>
      <c r="AE49">
        <v>0</v>
      </c>
      <c r="AF49">
        <v>35</v>
      </c>
      <c r="AG49">
        <v>63</v>
      </c>
      <c r="AH49">
        <v>15.043066</v>
      </c>
      <c r="AI49">
        <v>0</v>
      </c>
      <c r="AJ49">
        <v>0</v>
      </c>
      <c r="AK49">
        <v>1</v>
      </c>
      <c r="AL49">
        <v>5</v>
      </c>
      <c r="AM49" t="s">
        <v>415</v>
      </c>
      <c r="AN49" t="s">
        <v>517</v>
      </c>
      <c r="AO49">
        <v>1088.6990000000001</v>
      </c>
      <c r="AR49" t="s">
        <v>115</v>
      </c>
      <c r="AS49" t="s">
        <v>117</v>
      </c>
      <c r="AT49" t="s">
        <v>218</v>
      </c>
      <c r="AU49" t="s">
        <v>414</v>
      </c>
      <c r="AV49" t="s">
        <v>217</v>
      </c>
      <c r="AW49">
        <v>7</v>
      </c>
      <c r="BB49">
        <v>0.75788094961958352</v>
      </c>
      <c r="BC49" t="s">
        <v>68</v>
      </c>
      <c r="BF49" t="s">
        <v>115</v>
      </c>
      <c r="BG49" t="s">
        <v>117</v>
      </c>
      <c r="BH49" t="s">
        <v>414</v>
      </c>
      <c r="BI49">
        <v>3718</v>
      </c>
      <c r="BJ49">
        <v>7</v>
      </c>
      <c r="BK49" t="s">
        <v>218</v>
      </c>
      <c r="BL49" t="s">
        <v>404</v>
      </c>
      <c r="BM49">
        <v>0.75788094961958352</v>
      </c>
      <c r="BN49" t="s">
        <v>68</v>
      </c>
      <c r="BO49" t="s">
        <v>183</v>
      </c>
      <c r="BP49">
        <v>2516.9459999999999</v>
      </c>
    </row>
    <row r="50" spans="1:68" ht="16.5" x14ac:dyDescent="0.25">
      <c r="A50" s="110" t="str">
        <f t="shared" si="18"/>
        <v>인천교통공사</v>
      </c>
      <c r="B50" s="111" t="str">
        <f t="shared" si="19"/>
        <v>송윤호</v>
      </c>
      <c r="C50" s="112" t="str">
        <f t="shared" si="20"/>
        <v>C</v>
      </c>
      <c r="D50" s="113">
        <f t="shared" si="21"/>
        <v>0.88193046260648345</v>
      </c>
      <c r="E50" s="114">
        <f t="shared" si="22"/>
        <v>7552</v>
      </c>
      <c r="F50" s="115" t="str">
        <f t="shared" si="23"/>
        <v>순환47</v>
      </c>
      <c r="G50" s="116" t="str">
        <f t="shared" si="24"/>
        <v>70바4943</v>
      </c>
      <c r="H50" s="117">
        <f t="shared" si="25"/>
        <v>2</v>
      </c>
      <c r="I50" s="118">
        <f t="shared" si="26"/>
        <v>1946.9960000000001</v>
      </c>
      <c r="J50" s="119">
        <f t="shared" si="27"/>
        <v>5.0472524827536933E-3</v>
      </c>
      <c r="K50" s="119">
        <f t="shared" si="28"/>
        <v>0.21826863807930075</v>
      </c>
      <c r="L50" s="119">
        <f t="shared" si="29"/>
        <v>5.4956455996827934E-2</v>
      </c>
      <c r="M50" s="120">
        <f t="shared" si="30"/>
        <v>2.7919999999999998</v>
      </c>
      <c r="N50" s="121">
        <f t="shared" si="31"/>
        <v>5.3702999109847456</v>
      </c>
      <c r="O50" s="121">
        <f t="shared" si="32"/>
        <v>3.495761262810825</v>
      </c>
      <c r="P50" s="220">
        <f t="shared" si="33"/>
        <v>1</v>
      </c>
      <c r="Q50" s="221">
        <f t="shared" si="34"/>
        <v>106</v>
      </c>
      <c r="R50" s="221">
        <f t="shared" si="35"/>
        <v>69</v>
      </c>
      <c r="T50">
        <v>528</v>
      </c>
      <c r="U50">
        <v>7552</v>
      </c>
      <c r="V50" t="s">
        <v>308</v>
      </c>
      <c r="W50">
        <v>1973.819</v>
      </c>
      <c r="X50">
        <v>607.13199999999995</v>
      </c>
      <c r="Y50">
        <v>3.2509999999999999</v>
      </c>
      <c r="Z50">
        <v>2.7919999999999998</v>
      </c>
      <c r="AA50">
        <v>112.63672699999999</v>
      </c>
      <c r="AB50">
        <v>0.56850599999999996</v>
      </c>
      <c r="AC50">
        <v>24.585065</v>
      </c>
      <c r="AD50" s="1">
        <v>107</v>
      </c>
      <c r="AE50">
        <v>106</v>
      </c>
      <c r="AF50">
        <v>69</v>
      </c>
      <c r="AG50">
        <v>62</v>
      </c>
      <c r="AH50">
        <v>17.523759999999999</v>
      </c>
      <c r="AI50">
        <v>0</v>
      </c>
      <c r="AJ50">
        <v>0</v>
      </c>
      <c r="AK50">
        <v>1</v>
      </c>
      <c r="AL50">
        <v>147</v>
      </c>
      <c r="AM50" t="s">
        <v>309</v>
      </c>
      <c r="AN50" t="s">
        <v>518</v>
      </c>
      <c r="AO50">
        <v>1846.8610000000001</v>
      </c>
      <c r="AR50" t="s">
        <v>115</v>
      </c>
      <c r="AS50" t="s">
        <v>120</v>
      </c>
      <c r="AT50" t="s">
        <v>235</v>
      </c>
      <c r="AU50" t="s">
        <v>308</v>
      </c>
      <c r="AV50" t="s">
        <v>217</v>
      </c>
      <c r="AW50">
        <v>2</v>
      </c>
      <c r="BB50">
        <v>0.88193046260648345</v>
      </c>
      <c r="BC50" t="s">
        <v>67</v>
      </c>
      <c r="BF50" t="s">
        <v>115</v>
      </c>
      <c r="BG50" t="s">
        <v>120</v>
      </c>
      <c r="BH50" t="s">
        <v>308</v>
      </c>
      <c r="BI50">
        <v>7552</v>
      </c>
      <c r="BJ50">
        <v>2</v>
      </c>
      <c r="BK50" t="s">
        <v>235</v>
      </c>
      <c r="BL50" t="s">
        <v>236</v>
      </c>
      <c r="BM50">
        <v>0.88193046260648345</v>
      </c>
      <c r="BN50" t="s">
        <v>67</v>
      </c>
      <c r="BO50" t="s">
        <v>173</v>
      </c>
      <c r="BP50">
        <v>1946.9960000000001</v>
      </c>
    </row>
    <row r="51" spans="1:68" ht="16.5" x14ac:dyDescent="0.25">
      <c r="A51" s="127" t="str">
        <f t="shared" si="18"/>
        <v>인천교통공사</v>
      </c>
      <c r="B51" s="128" t="str">
        <f t="shared" si="19"/>
        <v>신동민</v>
      </c>
      <c r="C51" s="129" t="str">
        <f t="shared" si="20"/>
        <v>F</v>
      </c>
      <c r="D51" s="130">
        <f t="shared" si="21"/>
        <v>0.66265814289542679</v>
      </c>
      <c r="E51" s="131">
        <f t="shared" si="22"/>
        <v>2709</v>
      </c>
      <c r="F51" s="132" t="str">
        <f t="shared" si="23"/>
        <v>순환43</v>
      </c>
      <c r="G51" s="133" t="str">
        <f t="shared" si="24"/>
        <v>70바4939</v>
      </c>
      <c r="H51" s="134">
        <f t="shared" si="25"/>
        <v>3</v>
      </c>
      <c r="I51" s="135">
        <f t="shared" si="26"/>
        <v>2854.605</v>
      </c>
      <c r="J51" s="136">
        <f t="shared" si="27"/>
        <v>1.1875267794279602E-2</v>
      </c>
      <c r="K51" s="136">
        <f t="shared" si="28"/>
        <v>0.29570571179427274</v>
      </c>
      <c r="L51" s="136">
        <f t="shared" si="29"/>
        <v>7.9520634203331109E-2</v>
      </c>
      <c r="M51" s="137">
        <f t="shared" si="30"/>
        <v>6.7080000000000002</v>
      </c>
      <c r="N51" s="138">
        <f t="shared" si="31"/>
        <v>3.5031116389132644E-2</v>
      </c>
      <c r="O51" s="138">
        <f t="shared" si="32"/>
        <v>1.4362757719544386</v>
      </c>
      <c r="P51" s="218">
        <f t="shared" si="33"/>
        <v>1</v>
      </c>
      <c r="Q51" s="219">
        <f t="shared" si="34"/>
        <v>1</v>
      </c>
      <c r="R51" s="219">
        <f t="shared" si="35"/>
        <v>41</v>
      </c>
      <c r="T51">
        <v>528</v>
      </c>
      <c r="U51">
        <v>2709</v>
      </c>
      <c r="V51" t="s">
        <v>310</v>
      </c>
      <c r="W51">
        <v>2854.605</v>
      </c>
      <c r="X51">
        <v>1082.597</v>
      </c>
      <c r="Y51">
        <v>2.637</v>
      </c>
      <c r="Z51">
        <v>6.7080000000000002</v>
      </c>
      <c r="AA51">
        <v>171.94635400000001</v>
      </c>
      <c r="AB51">
        <v>2.041909</v>
      </c>
      <c r="AC51">
        <v>50.845519000000003</v>
      </c>
      <c r="AD51" s="1">
        <v>227</v>
      </c>
      <c r="AE51">
        <v>1</v>
      </c>
      <c r="AF51">
        <v>41</v>
      </c>
      <c r="AG51">
        <v>61</v>
      </c>
      <c r="AH51">
        <v>16.601718000000002</v>
      </c>
      <c r="AI51">
        <v>0</v>
      </c>
      <c r="AJ51">
        <v>0</v>
      </c>
      <c r="AK51">
        <v>1</v>
      </c>
      <c r="AL51">
        <v>41</v>
      </c>
      <c r="AM51" t="s">
        <v>311</v>
      </c>
      <c r="AN51" t="s">
        <v>519</v>
      </c>
      <c r="AO51">
        <v>2568.241</v>
      </c>
      <c r="AR51" t="s">
        <v>115</v>
      </c>
      <c r="AS51" t="s">
        <v>119</v>
      </c>
      <c r="AT51" t="s">
        <v>231</v>
      </c>
      <c r="AU51" t="s">
        <v>310</v>
      </c>
      <c r="AV51" t="s">
        <v>217</v>
      </c>
      <c r="AW51">
        <v>3</v>
      </c>
      <c r="BB51">
        <v>0.66265814289542679</v>
      </c>
      <c r="BC51" t="s">
        <v>68</v>
      </c>
      <c r="BF51" t="s">
        <v>115</v>
      </c>
      <c r="BG51" t="s">
        <v>119</v>
      </c>
      <c r="BH51" t="s">
        <v>310</v>
      </c>
      <c r="BI51">
        <v>2709</v>
      </c>
      <c r="BJ51">
        <v>3</v>
      </c>
      <c r="BK51" t="s">
        <v>231</v>
      </c>
      <c r="BL51" t="s">
        <v>233</v>
      </c>
      <c r="BM51">
        <v>0.66265814289542679</v>
      </c>
      <c r="BN51" t="s">
        <v>68</v>
      </c>
      <c r="BO51" t="s">
        <v>183</v>
      </c>
      <c r="BP51">
        <v>2854.605</v>
      </c>
    </row>
    <row r="52" spans="1:68" ht="16.5" x14ac:dyDescent="0.25">
      <c r="A52" s="110" t="str">
        <f t="shared" si="18"/>
        <v>인천교통공사</v>
      </c>
      <c r="B52" s="111" t="str">
        <f t="shared" si="19"/>
        <v>신숙현</v>
      </c>
      <c r="C52" s="112" t="str">
        <f t="shared" si="20"/>
        <v>F</v>
      </c>
      <c r="D52" s="113">
        <f t="shared" si="21"/>
        <v>0.75878741677531747</v>
      </c>
      <c r="E52" s="114">
        <f t="shared" si="22"/>
        <v>1839</v>
      </c>
      <c r="F52" s="115" t="str">
        <f t="shared" si="23"/>
        <v>순환42</v>
      </c>
      <c r="G52" s="116" t="str">
        <f t="shared" si="24"/>
        <v>70바4929</v>
      </c>
      <c r="H52" s="117">
        <f t="shared" si="25"/>
        <v>4</v>
      </c>
      <c r="I52" s="118">
        <f t="shared" si="26"/>
        <v>2319.7960000000003</v>
      </c>
      <c r="J52" s="119">
        <f t="shared" si="27"/>
        <v>1.0662620007986238E-2</v>
      </c>
      <c r="K52" s="119">
        <f t="shared" si="28"/>
        <v>0.35716049650795412</v>
      </c>
      <c r="L52" s="119">
        <f t="shared" si="29"/>
        <v>5.1728686487949795E-2</v>
      </c>
      <c r="M52" s="120">
        <f t="shared" si="30"/>
        <v>4.0229999999999997</v>
      </c>
      <c r="N52" s="121">
        <f t="shared" si="31"/>
        <v>58.324094015163404</v>
      </c>
      <c r="O52" s="121">
        <f t="shared" si="32"/>
        <v>11.380311027348958</v>
      </c>
      <c r="P52" s="220">
        <f t="shared" si="33"/>
        <v>0</v>
      </c>
      <c r="Q52" s="221">
        <f t="shared" si="34"/>
        <v>1353</v>
      </c>
      <c r="R52" s="221">
        <f t="shared" si="35"/>
        <v>264</v>
      </c>
      <c r="T52">
        <v>528</v>
      </c>
      <c r="U52">
        <v>1839</v>
      </c>
      <c r="V52" t="s">
        <v>312</v>
      </c>
      <c r="W52">
        <v>2319.7959999999998</v>
      </c>
      <c r="X52">
        <v>875.69100000000003</v>
      </c>
      <c r="Y52">
        <v>2.649</v>
      </c>
      <c r="Z52">
        <v>4.0229999999999997</v>
      </c>
      <c r="AA52">
        <v>180.66328899999999</v>
      </c>
      <c r="AB52">
        <v>1.9263440000000001</v>
      </c>
      <c r="AC52">
        <v>64.525790000000001</v>
      </c>
      <c r="AD52" s="1">
        <v>120</v>
      </c>
      <c r="AE52">
        <v>1353</v>
      </c>
      <c r="AF52">
        <v>264</v>
      </c>
      <c r="AG52">
        <v>100</v>
      </c>
      <c r="AH52">
        <v>12.840439</v>
      </c>
      <c r="AI52">
        <v>0</v>
      </c>
      <c r="AJ52">
        <v>0</v>
      </c>
      <c r="AK52">
        <v>0</v>
      </c>
      <c r="AL52">
        <v>0</v>
      </c>
      <c r="AM52" t="s">
        <v>313</v>
      </c>
      <c r="AN52" t="s">
        <v>520</v>
      </c>
      <c r="AO52">
        <v>1995.65</v>
      </c>
      <c r="AR52" t="s">
        <v>115</v>
      </c>
      <c r="AS52" t="s">
        <v>118</v>
      </c>
      <c r="AT52" t="s">
        <v>221</v>
      </c>
      <c r="AU52" t="s">
        <v>312</v>
      </c>
      <c r="AV52" t="s">
        <v>217</v>
      </c>
      <c r="AW52">
        <v>4</v>
      </c>
      <c r="BB52">
        <v>0.75878741677531747</v>
      </c>
      <c r="BC52" t="s">
        <v>68</v>
      </c>
      <c r="BF52" t="s">
        <v>115</v>
      </c>
      <c r="BG52" t="s">
        <v>118</v>
      </c>
      <c r="BH52" t="s">
        <v>312</v>
      </c>
      <c r="BI52">
        <v>1839</v>
      </c>
      <c r="BJ52">
        <v>4</v>
      </c>
      <c r="BK52" t="s">
        <v>221</v>
      </c>
      <c r="BL52" t="s">
        <v>228</v>
      </c>
      <c r="BM52">
        <v>0.75878741677531747</v>
      </c>
      <c r="BN52" t="s">
        <v>68</v>
      </c>
      <c r="BO52" t="s">
        <v>183</v>
      </c>
      <c r="BP52">
        <v>2319.7960000000003</v>
      </c>
    </row>
    <row r="53" spans="1:68" ht="16.5" x14ac:dyDescent="0.25">
      <c r="A53" s="127" t="str">
        <f t="shared" si="18"/>
        <v>인천교통공사</v>
      </c>
      <c r="B53" s="128" t="str">
        <f t="shared" si="19"/>
        <v>신정호</v>
      </c>
      <c r="C53" s="129" t="str">
        <f t="shared" si="20"/>
        <v>F</v>
      </c>
      <c r="D53" s="130">
        <f t="shared" si="21"/>
        <v>0.65892241997713741</v>
      </c>
      <c r="E53" s="131">
        <f t="shared" si="22"/>
        <v>5990</v>
      </c>
      <c r="F53" s="132" t="str">
        <f t="shared" si="23"/>
        <v>순환42</v>
      </c>
      <c r="G53" s="133" t="str">
        <f t="shared" si="24"/>
        <v>70바4928</v>
      </c>
      <c r="H53" s="134">
        <f t="shared" si="25"/>
        <v>8</v>
      </c>
      <c r="I53" s="135">
        <f t="shared" si="26"/>
        <v>2576.1109999999994</v>
      </c>
      <c r="J53" s="136">
        <f t="shared" si="27"/>
        <v>4.1695252501371726E-3</v>
      </c>
      <c r="K53" s="136">
        <f t="shared" si="28"/>
        <v>0.37556804578740738</v>
      </c>
      <c r="L53" s="136">
        <f t="shared" si="29"/>
        <v>0.15876645066924527</v>
      </c>
      <c r="M53" s="137">
        <f t="shared" si="30"/>
        <v>7.8780000000000001</v>
      </c>
      <c r="N53" s="138">
        <f t="shared" si="31"/>
        <v>9.9374599929894334</v>
      </c>
      <c r="O53" s="138">
        <f t="shared" si="32"/>
        <v>15.177917411167455</v>
      </c>
      <c r="P53" s="218">
        <f t="shared" si="33"/>
        <v>0</v>
      </c>
      <c r="Q53" s="219">
        <f t="shared" si="34"/>
        <v>256</v>
      </c>
      <c r="R53" s="219">
        <f t="shared" si="35"/>
        <v>391</v>
      </c>
      <c r="T53">
        <v>528</v>
      </c>
      <c r="U53">
        <v>5990</v>
      </c>
      <c r="V53" t="s">
        <v>416</v>
      </c>
      <c r="W53">
        <v>2576.1109999999999</v>
      </c>
      <c r="X53">
        <v>1156.857</v>
      </c>
      <c r="Y53">
        <v>2.2269999999999999</v>
      </c>
      <c r="Z53">
        <v>7.8780000000000001</v>
      </c>
      <c r="AA53">
        <v>175.00217799999999</v>
      </c>
      <c r="AB53">
        <v>0.72967599999999999</v>
      </c>
      <c r="AC53">
        <v>65.725226000000006</v>
      </c>
      <c r="AD53" s="1">
        <v>409</v>
      </c>
      <c r="AE53">
        <v>256</v>
      </c>
      <c r="AF53">
        <v>391</v>
      </c>
      <c r="AG53">
        <v>64</v>
      </c>
      <c r="AH53">
        <v>14.720451000000001</v>
      </c>
      <c r="AI53">
        <v>4.8</v>
      </c>
      <c r="AJ53">
        <v>0</v>
      </c>
      <c r="AK53">
        <v>0</v>
      </c>
      <c r="AL53">
        <v>0</v>
      </c>
      <c r="AM53" t="s">
        <v>417</v>
      </c>
      <c r="AN53" t="s">
        <v>521</v>
      </c>
      <c r="AO53">
        <v>617.46199999999999</v>
      </c>
      <c r="AR53" t="s">
        <v>115</v>
      </c>
      <c r="AS53" t="s">
        <v>118</v>
      </c>
      <c r="AT53" t="s">
        <v>220</v>
      </c>
      <c r="AU53" t="s">
        <v>416</v>
      </c>
      <c r="AV53" t="s">
        <v>217</v>
      </c>
      <c r="AW53">
        <v>8</v>
      </c>
      <c r="BB53">
        <v>0.65892241997713741</v>
      </c>
      <c r="BC53" t="s">
        <v>68</v>
      </c>
      <c r="BF53" t="s">
        <v>115</v>
      </c>
      <c r="BG53" t="s">
        <v>118</v>
      </c>
      <c r="BH53" t="s">
        <v>416</v>
      </c>
      <c r="BI53">
        <v>5990</v>
      </c>
      <c r="BJ53">
        <v>8</v>
      </c>
      <c r="BK53" t="s">
        <v>220</v>
      </c>
      <c r="BL53" t="s">
        <v>227</v>
      </c>
      <c r="BM53">
        <v>0.65892241997713741</v>
      </c>
      <c r="BN53" t="s">
        <v>68</v>
      </c>
      <c r="BO53" t="s">
        <v>183</v>
      </c>
      <c r="BP53">
        <v>2576.1109999999994</v>
      </c>
    </row>
    <row r="54" spans="1:68" ht="16.5" x14ac:dyDescent="0.25">
      <c r="A54" s="110" t="str">
        <f t="shared" si="18"/>
        <v>인천교통공사</v>
      </c>
      <c r="B54" s="111" t="str">
        <f t="shared" si="19"/>
        <v>심순기</v>
      </c>
      <c r="C54" s="112" t="str">
        <f t="shared" si="20"/>
        <v>F</v>
      </c>
      <c r="D54" s="113">
        <f t="shared" si="21"/>
        <v>0.71383477102973081</v>
      </c>
      <c r="E54" s="114">
        <f t="shared" si="22"/>
        <v>8552</v>
      </c>
      <c r="F54" s="115" t="str">
        <f t="shared" si="23"/>
        <v>63</v>
      </c>
      <c r="G54" s="116" t="str">
        <f t="shared" si="24"/>
        <v>70바4905</v>
      </c>
      <c r="H54" s="117">
        <f t="shared" si="25"/>
        <v>4</v>
      </c>
      <c r="I54" s="118">
        <f t="shared" si="26"/>
        <v>2422.4549999999999</v>
      </c>
      <c r="J54" s="119">
        <f t="shared" si="27"/>
        <v>8.0542027880180257E-3</v>
      </c>
      <c r="K54" s="119">
        <f t="shared" si="28"/>
        <v>0.33822636002862888</v>
      </c>
      <c r="L54" s="119">
        <f t="shared" si="29"/>
        <v>0.14984798479228717</v>
      </c>
      <c r="M54" s="120">
        <f t="shared" si="30"/>
        <v>9.1950000000000003</v>
      </c>
      <c r="N54" s="121">
        <f t="shared" si="31"/>
        <v>4.1280436581897291E-2</v>
      </c>
      <c r="O54" s="121">
        <f t="shared" si="32"/>
        <v>1.4035348437845079</v>
      </c>
      <c r="P54" s="220">
        <f t="shared" si="33"/>
        <v>0</v>
      </c>
      <c r="Q54" s="221">
        <f t="shared" si="34"/>
        <v>1</v>
      </c>
      <c r="R54" s="221">
        <f t="shared" si="35"/>
        <v>34</v>
      </c>
      <c r="T54">
        <v>528</v>
      </c>
      <c r="U54">
        <v>8552</v>
      </c>
      <c r="V54" t="s">
        <v>314</v>
      </c>
      <c r="W54">
        <v>2422.4549999999999</v>
      </c>
      <c r="X54">
        <v>955.26099999999997</v>
      </c>
      <c r="Y54">
        <v>2.536</v>
      </c>
      <c r="Z54">
        <v>9.1950000000000003</v>
      </c>
      <c r="AA54">
        <v>145.74217100000001</v>
      </c>
      <c r="AB54">
        <v>1.173837</v>
      </c>
      <c r="AC54">
        <v>49.293844</v>
      </c>
      <c r="AD54" s="1">
        <v>363</v>
      </c>
      <c r="AE54">
        <v>1</v>
      </c>
      <c r="AF54">
        <v>34</v>
      </c>
      <c r="AG54">
        <v>77</v>
      </c>
      <c r="AH54">
        <v>16.621510000000001</v>
      </c>
      <c r="AI54">
        <v>200.3</v>
      </c>
      <c r="AJ54">
        <v>0</v>
      </c>
      <c r="AK54">
        <v>0</v>
      </c>
      <c r="AL54">
        <v>0</v>
      </c>
      <c r="AM54" t="s">
        <v>315</v>
      </c>
      <c r="AN54" t="s">
        <v>522</v>
      </c>
      <c r="AO54">
        <v>1454.213</v>
      </c>
      <c r="AR54" t="s">
        <v>115</v>
      </c>
      <c r="AS54" t="s">
        <v>116</v>
      </c>
      <c r="AT54" t="s">
        <v>196</v>
      </c>
      <c r="AU54" t="s">
        <v>314</v>
      </c>
      <c r="AV54" t="s">
        <v>48</v>
      </c>
      <c r="AW54">
        <v>4</v>
      </c>
      <c r="BB54">
        <v>0.71383477102973081</v>
      </c>
      <c r="BC54" t="s">
        <v>68</v>
      </c>
      <c r="BF54" t="s">
        <v>115</v>
      </c>
      <c r="BG54" t="s">
        <v>116</v>
      </c>
      <c r="BH54" t="s">
        <v>314</v>
      </c>
      <c r="BI54">
        <v>8552</v>
      </c>
      <c r="BJ54">
        <v>4</v>
      </c>
      <c r="BK54" t="s">
        <v>196</v>
      </c>
      <c r="BL54" t="s">
        <v>237</v>
      </c>
      <c r="BM54">
        <v>0.71383477102973081</v>
      </c>
      <c r="BN54" t="s">
        <v>68</v>
      </c>
      <c r="BO54" t="s">
        <v>183</v>
      </c>
      <c r="BP54">
        <v>2422.4549999999999</v>
      </c>
    </row>
    <row r="55" spans="1:68" ht="16.5" x14ac:dyDescent="0.25">
      <c r="A55" s="127" t="str">
        <f t="shared" si="18"/>
        <v>인천교통공사</v>
      </c>
      <c r="B55" s="128" t="str">
        <f t="shared" si="19"/>
        <v>안길도</v>
      </c>
      <c r="C55" s="129" t="str">
        <f t="shared" si="20"/>
        <v>D</v>
      </c>
      <c r="D55" s="130">
        <f t="shared" si="21"/>
        <v>0.81324324324324315</v>
      </c>
      <c r="E55" s="131">
        <f t="shared" si="22"/>
        <v>7731</v>
      </c>
      <c r="F55" s="132" t="str">
        <f t="shared" si="23"/>
        <v>순환47</v>
      </c>
      <c r="G55" s="133" t="str">
        <f t="shared" si="24"/>
        <v>70바4942</v>
      </c>
      <c r="H55" s="134">
        <f t="shared" si="25"/>
        <v>1</v>
      </c>
      <c r="I55" s="135">
        <f t="shared" si="26"/>
        <v>1960.3889999999999</v>
      </c>
      <c r="J55" s="136">
        <f t="shared" si="27"/>
        <v>3.9353598066630647E-3</v>
      </c>
      <c r="K55" s="136">
        <f t="shared" si="28"/>
        <v>0.2773698527679041</v>
      </c>
      <c r="L55" s="136">
        <f t="shared" si="29"/>
        <v>7.549522059142344E-2</v>
      </c>
      <c r="M55" s="137">
        <f t="shared" si="30"/>
        <v>3.59</v>
      </c>
      <c r="N55" s="138">
        <f t="shared" si="31"/>
        <v>0</v>
      </c>
      <c r="O55" s="138">
        <f t="shared" si="32"/>
        <v>1.0712159678512785</v>
      </c>
      <c r="P55" s="218">
        <f t="shared" si="33"/>
        <v>0</v>
      </c>
      <c r="Q55" s="219">
        <f t="shared" si="34"/>
        <v>0</v>
      </c>
      <c r="R55" s="219">
        <f t="shared" si="35"/>
        <v>21</v>
      </c>
      <c r="T55">
        <v>528</v>
      </c>
      <c r="U55">
        <v>7731</v>
      </c>
      <c r="V55" t="s">
        <v>316</v>
      </c>
      <c r="W55">
        <v>1960.3889999999999</v>
      </c>
      <c r="X55">
        <v>651.452</v>
      </c>
      <c r="Y55">
        <v>3.0089999999999999</v>
      </c>
      <c r="Z55">
        <v>3.59</v>
      </c>
      <c r="AA55">
        <v>120.682993</v>
      </c>
      <c r="AB55">
        <v>0.47493099999999999</v>
      </c>
      <c r="AC55">
        <v>33.473824</v>
      </c>
      <c r="AD55" s="1">
        <v>148</v>
      </c>
      <c r="AE55">
        <v>0</v>
      </c>
      <c r="AF55">
        <v>21</v>
      </c>
      <c r="AG55">
        <v>58</v>
      </c>
      <c r="AH55">
        <v>16.244119000000001</v>
      </c>
      <c r="AI55">
        <v>0</v>
      </c>
      <c r="AJ55">
        <v>0</v>
      </c>
      <c r="AK55">
        <v>0</v>
      </c>
      <c r="AL55">
        <v>0</v>
      </c>
      <c r="AM55" t="s">
        <v>317</v>
      </c>
      <c r="AN55" t="s">
        <v>523</v>
      </c>
      <c r="AO55">
        <v>1960.3889999999999</v>
      </c>
      <c r="AR55" t="s">
        <v>115</v>
      </c>
      <c r="AS55" t="s">
        <v>120</v>
      </c>
      <c r="AT55" t="s">
        <v>234</v>
      </c>
      <c r="AU55" t="s">
        <v>316</v>
      </c>
      <c r="AV55" t="s">
        <v>217</v>
      </c>
      <c r="AW55">
        <v>1</v>
      </c>
      <c r="BB55">
        <v>0.81324324324324315</v>
      </c>
      <c r="BC55" t="s">
        <v>66</v>
      </c>
      <c r="BF55" t="s">
        <v>115</v>
      </c>
      <c r="BG55" t="s">
        <v>120</v>
      </c>
      <c r="BH55" t="s">
        <v>316</v>
      </c>
      <c r="BI55">
        <v>7731</v>
      </c>
      <c r="BJ55">
        <v>1</v>
      </c>
      <c r="BK55" t="s">
        <v>234</v>
      </c>
      <c r="BL55" t="s">
        <v>172</v>
      </c>
      <c r="BM55">
        <v>0.81324324324324315</v>
      </c>
      <c r="BN55" t="s">
        <v>66</v>
      </c>
      <c r="BO55" t="s">
        <v>174</v>
      </c>
      <c r="BP55">
        <v>1960.3889999999999</v>
      </c>
    </row>
    <row r="56" spans="1:68" ht="16.5" x14ac:dyDescent="0.25">
      <c r="A56" s="110" t="str">
        <f t="shared" si="18"/>
        <v>인천교통공사</v>
      </c>
      <c r="B56" s="111" t="str">
        <f t="shared" si="19"/>
        <v>안험</v>
      </c>
      <c r="C56" s="112" t="str">
        <f t="shared" si="20"/>
        <v>F</v>
      </c>
      <c r="D56" s="113">
        <f t="shared" si="21"/>
        <v>0.68671688505924022</v>
      </c>
      <c r="E56" s="114">
        <f t="shared" si="22"/>
        <v>1092</v>
      </c>
      <c r="F56" s="115" t="str">
        <f t="shared" si="23"/>
        <v>63</v>
      </c>
      <c r="G56" s="116" t="str">
        <f t="shared" si="24"/>
        <v>70바4913</v>
      </c>
      <c r="H56" s="117">
        <f t="shared" si="25"/>
        <v>7</v>
      </c>
      <c r="I56" s="118">
        <f t="shared" si="26"/>
        <v>2411.4399999999996</v>
      </c>
      <c r="J56" s="119">
        <f t="shared" si="27"/>
        <v>3.3887313495555578E-2</v>
      </c>
      <c r="K56" s="119">
        <f t="shared" si="28"/>
        <v>0.37512541158243684</v>
      </c>
      <c r="L56" s="119">
        <f t="shared" si="29"/>
        <v>0.21729754835285145</v>
      </c>
      <c r="M56" s="120">
        <f t="shared" si="30"/>
        <v>13.661</v>
      </c>
      <c r="N56" s="121">
        <f t="shared" si="31"/>
        <v>4.1468997777261721E-2</v>
      </c>
      <c r="O56" s="121">
        <f t="shared" si="32"/>
        <v>11.652788375410543</v>
      </c>
      <c r="P56" s="220">
        <f t="shared" si="33"/>
        <v>13</v>
      </c>
      <c r="Q56" s="221">
        <f t="shared" si="34"/>
        <v>1</v>
      </c>
      <c r="R56" s="221">
        <f t="shared" si="35"/>
        <v>281</v>
      </c>
      <c r="T56">
        <v>528</v>
      </c>
      <c r="U56">
        <v>1092</v>
      </c>
      <c r="V56" t="s">
        <v>318</v>
      </c>
      <c r="W56">
        <v>2411.44</v>
      </c>
      <c r="X56">
        <v>1006.867</v>
      </c>
      <c r="Y56">
        <v>2.395</v>
      </c>
      <c r="Z56">
        <v>13.661</v>
      </c>
      <c r="AA56">
        <v>144.054677</v>
      </c>
      <c r="AB56">
        <v>4.8816259999999998</v>
      </c>
      <c r="AC56">
        <v>54.03857</v>
      </c>
      <c r="AD56" s="1">
        <v>524</v>
      </c>
      <c r="AE56">
        <v>1</v>
      </c>
      <c r="AF56">
        <v>281</v>
      </c>
      <c r="AG56">
        <v>71</v>
      </c>
      <c r="AH56">
        <v>16.739754999999999</v>
      </c>
      <c r="AI56">
        <v>92.9</v>
      </c>
      <c r="AJ56">
        <v>0</v>
      </c>
      <c r="AK56">
        <v>13</v>
      </c>
      <c r="AL56">
        <v>2843</v>
      </c>
      <c r="AM56" t="s">
        <v>319</v>
      </c>
      <c r="AN56" t="s">
        <v>524</v>
      </c>
      <c r="AO56">
        <v>1062.296</v>
      </c>
      <c r="AR56" t="s">
        <v>115</v>
      </c>
      <c r="AS56" t="s">
        <v>116</v>
      </c>
      <c r="AT56" t="s">
        <v>204</v>
      </c>
      <c r="AU56" t="s">
        <v>318</v>
      </c>
      <c r="AV56" t="s">
        <v>48</v>
      </c>
      <c r="AW56">
        <v>7</v>
      </c>
      <c r="BB56">
        <v>0.68671688505924022</v>
      </c>
      <c r="BC56" t="s">
        <v>68</v>
      </c>
      <c r="BF56" t="s">
        <v>115</v>
      </c>
      <c r="BG56" t="s">
        <v>116</v>
      </c>
      <c r="BH56" t="s">
        <v>318</v>
      </c>
      <c r="BI56">
        <v>1092</v>
      </c>
      <c r="BJ56">
        <v>7</v>
      </c>
      <c r="BK56" t="s">
        <v>204</v>
      </c>
      <c r="BL56" t="s">
        <v>237</v>
      </c>
      <c r="BM56">
        <v>0.68671688505924022</v>
      </c>
      <c r="BN56" t="s">
        <v>68</v>
      </c>
      <c r="BO56" t="s">
        <v>183</v>
      </c>
      <c r="BP56">
        <v>2411.4399999999996</v>
      </c>
    </row>
    <row r="57" spans="1:68" ht="16.5" x14ac:dyDescent="0.25">
      <c r="A57" s="127" t="str">
        <f t="shared" si="18"/>
        <v>인천교통공사</v>
      </c>
      <c r="B57" s="128" t="str">
        <f t="shared" si="19"/>
        <v>안희열</v>
      </c>
      <c r="C57" s="129" t="str">
        <f t="shared" si="20"/>
        <v>D</v>
      </c>
      <c r="D57" s="130">
        <f t="shared" si="21"/>
        <v>0.81931164596912287</v>
      </c>
      <c r="E57" s="131">
        <f t="shared" si="22"/>
        <v>8233</v>
      </c>
      <c r="F57" s="132" t="str">
        <f t="shared" si="23"/>
        <v>63</v>
      </c>
      <c r="G57" s="133" t="str">
        <f t="shared" si="24"/>
        <v>70바4909</v>
      </c>
      <c r="H57" s="134">
        <f t="shared" si="25"/>
        <v>8</v>
      </c>
      <c r="I57" s="135">
        <f t="shared" si="26"/>
        <v>2361.7560000000003</v>
      </c>
      <c r="J57" s="136">
        <f t="shared" si="27"/>
        <v>4.6650211098690341E-3</v>
      </c>
      <c r="K57" s="136">
        <f t="shared" si="28"/>
        <v>0.29827047211446239</v>
      </c>
      <c r="L57" s="136">
        <f t="shared" si="29"/>
        <v>9.2304200772645423E-2</v>
      </c>
      <c r="M57" s="137">
        <f t="shared" si="30"/>
        <v>7.9429999999999996</v>
      </c>
      <c r="N57" s="138">
        <f t="shared" si="31"/>
        <v>0.16936550600485403</v>
      </c>
      <c r="O57" s="138">
        <f t="shared" si="32"/>
        <v>4.5305272856298453</v>
      </c>
      <c r="P57" s="218">
        <f t="shared" si="33"/>
        <v>1</v>
      </c>
      <c r="Q57" s="219">
        <f t="shared" si="34"/>
        <v>4</v>
      </c>
      <c r="R57" s="219">
        <f t="shared" si="35"/>
        <v>107</v>
      </c>
      <c r="T57">
        <v>528</v>
      </c>
      <c r="U57">
        <v>8233</v>
      </c>
      <c r="V57" t="s">
        <v>320</v>
      </c>
      <c r="W57">
        <v>2361.7559999999999</v>
      </c>
      <c r="X57">
        <v>821.35900000000004</v>
      </c>
      <c r="Y57">
        <v>2.875</v>
      </c>
      <c r="Z57">
        <v>7.9429999999999996</v>
      </c>
      <c r="AA57">
        <v>138.43217100000001</v>
      </c>
      <c r="AB57">
        <v>0.64578899999999995</v>
      </c>
      <c r="AC57">
        <v>41.290228999999997</v>
      </c>
      <c r="AD57" s="1">
        <v>218</v>
      </c>
      <c r="AE57">
        <v>4</v>
      </c>
      <c r="AF57">
        <v>107</v>
      </c>
      <c r="AG57">
        <v>68</v>
      </c>
      <c r="AH57">
        <v>17.060745000000001</v>
      </c>
      <c r="AI57">
        <v>193.7</v>
      </c>
      <c r="AJ57">
        <v>0</v>
      </c>
      <c r="AK57">
        <v>1</v>
      </c>
      <c r="AL57">
        <v>147</v>
      </c>
      <c r="AM57" t="s">
        <v>321</v>
      </c>
      <c r="AN57" t="s">
        <v>525</v>
      </c>
      <c r="AO57">
        <v>513.78300000000002</v>
      </c>
      <c r="AR57" t="s">
        <v>115</v>
      </c>
      <c r="AS57" t="s">
        <v>116</v>
      </c>
      <c r="AT57" t="s">
        <v>200</v>
      </c>
      <c r="AU57" t="s">
        <v>320</v>
      </c>
      <c r="AV57" t="s">
        <v>48</v>
      </c>
      <c r="AW57">
        <v>8</v>
      </c>
      <c r="BB57">
        <v>0.81931164596912287</v>
      </c>
      <c r="BC57" t="s">
        <v>66</v>
      </c>
      <c r="BF57" t="s">
        <v>115</v>
      </c>
      <c r="BG57" t="s">
        <v>116</v>
      </c>
      <c r="BH57" t="s">
        <v>320</v>
      </c>
      <c r="BI57">
        <v>8233</v>
      </c>
      <c r="BJ57">
        <v>8</v>
      </c>
      <c r="BK57" t="s">
        <v>200</v>
      </c>
      <c r="BL57" t="s">
        <v>209</v>
      </c>
      <c r="BM57">
        <v>0.81931164596912287</v>
      </c>
      <c r="BN57" t="s">
        <v>66</v>
      </c>
      <c r="BO57" t="s">
        <v>174</v>
      </c>
      <c r="BP57">
        <v>2361.7560000000003</v>
      </c>
    </row>
    <row r="58" spans="1:68" ht="16.5" x14ac:dyDescent="0.25">
      <c r="A58" s="110" t="str">
        <f t="shared" si="18"/>
        <v>인천교통공사</v>
      </c>
      <c r="B58" s="111" t="str">
        <f t="shared" si="19"/>
        <v>오경택</v>
      </c>
      <c r="C58" s="112" t="str">
        <f t="shared" si="20"/>
        <v>F</v>
      </c>
      <c r="D58" s="113">
        <f t="shared" si="21"/>
        <v>0.78330273508072701</v>
      </c>
      <c r="E58" s="114">
        <f t="shared" si="22"/>
        <v>6899</v>
      </c>
      <c r="F58" s="115" t="str">
        <f t="shared" si="23"/>
        <v>63</v>
      </c>
      <c r="G58" s="116" t="str">
        <f t="shared" si="24"/>
        <v>70바4912</v>
      </c>
      <c r="H58" s="117">
        <f t="shared" si="25"/>
        <v>4</v>
      </c>
      <c r="I58" s="118">
        <f t="shared" si="26"/>
        <v>1047.71</v>
      </c>
      <c r="J58" s="119">
        <f t="shared" si="27"/>
        <v>6.577834501269403E-3</v>
      </c>
      <c r="K58" s="119">
        <f t="shared" si="28"/>
        <v>0.31216484253423438</v>
      </c>
      <c r="L58" s="119">
        <f t="shared" si="29"/>
        <v>0.28442985177195979</v>
      </c>
      <c r="M58" s="120">
        <f t="shared" si="30"/>
        <v>8.9730000000000008</v>
      </c>
      <c r="N58" s="121">
        <f t="shared" si="31"/>
        <v>0</v>
      </c>
      <c r="O58" s="121">
        <f t="shared" si="32"/>
        <v>5.6313292800488686</v>
      </c>
      <c r="P58" s="220">
        <f t="shared" si="33"/>
        <v>0</v>
      </c>
      <c r="Q58" s="221">
        <f t="shared" si="34"/>
        <v>0</v>
      </c>
      <c r="R58" s="221">
        <f t="shared" si="35"/>
        <v>59</v>
      </c>
      <c r="T58">
        <v>528</v>
      </c>
      <c r="U58">
        <v>6899</v>
      </c>
      <c r="V58" t="s">
        <v>322</v>
      </c>
      <c r="W58">
        <v>1047.71</v>
      </c>
      <c r="X58">
        <v>383.00700000000001</v>
      </c>
      <c r="Y58">
        <v>2.7349999999999999</v>
      </c>
      <c r="Z58">
        <v>8.9730000000000008</v>
      </c>
      <c r="AA58">
        <v>59.921087999999997</v>
      </c>
      <c r="AB58">
        <v>0.39415099999999997</v>
      </c>
      <c r="AC58">
        <v>18.705257</v>
      </c>
      <c r="AD58" s="1">
        <v>298</v>
      </c>
      <c r="AE58">
        <v>0</v>
      </c>
      <c r="AF58">
        <v>59</v>
      </c>
      <c r="AG58">
        <v>73</v>
      </c>
      <c r="AH58">
        <v>17.484829000000001</v>
      </c>
      <c r="AI58">
        <v>174.1</v>
      </c>
      <c r="AJ58">
        <v>0</v>
      </c>
      <c r="AK58">
        <v>0</v>
      </c>
      <c r="AL58">
        <v>0</v>
      </c>
      <c r="AM58" t="s">
        <v>323</v>
      </c>
      <c r="AN58" t="s">
        <v>526</v>
      </c>
      <c r="AO58">
        <v>363.23399999999998</v>
      </c>
      <c r="AR58" t="s">
        <v>115</v>
      </c>
      <c r="AS58" t="s">
        <v>116</v>
      </c>
      <c r="AT58" t="s">
        <v>203</v>
      </c>
      <c r="AU58" t="s">
        <v>322</v>
      </c>
      <c r="AV58" t="s">
        <v>48</v>
      </c>
      <c r="AW58">
        <v>4</v>
      </c>
      <c r="BB58">
        <v>0.78330273508072701</v>
      </c>
      <c r="BC58" t="s">
        <v>68</v>
      </c>
      <c r="BF58" t="s">
        <v>115</v>
      </c>
      <c r="BG58" t="s">
        <v>116</v>
      </c>
      <c r="BH58" t="s">
        <v>322</v>
      </c>
      <c r="BI58">
        <v>6899</v>
      </c>
      <c r="BJ58">
        <v>4</v>
      </c>
      <c r="BK58" t="s">
        <v>203</v>
      </c>
      <c r="BL58" t="s">
        <v>210</v>
      </c>
      <c r="BM58">
        <v>0.78330273508072701</v>
      </c>
      <c r="BN58" t="s">
        <v>68</v>
      </c>
      <c r="BO58" t="s">
        <v>183</v>
      </c>
      <c r="BP58">
        <v>1047.71</v>
      </c>
    </row>
    <row r="59" spans="1:68" ht="16.5" x14ac:dyDescent="0.25">
      <c r="A59" s="127" t="str">
        <f t="shared" si="18"/>
        <v>인천교통공사</v>
      </c>
      <c r="B59" s="128" t="str">
        <f t="shared" si="19"/>
        <v>윤세경</v>
      </c>
      <c r="C59" s="129" t="str">
        <f t="shared" si="20"/>
        <v>F</v>
      </c>
      <c r="D59" s="130">
        <f t="shared" si="21"/>
        <v>0.75513778998605363</v>
      </c>
      <c r="E59" s="131">
        <f t="shared" si="22"/>
        <v>8809</v>
      </c>
      <c r="F59" s="132" t="str">
        <f t="shared" si="23"/>
        <v>순환42</v>
      </c>
      <c r="G59" s="133" t="str">
        <f t="shared" si="24"/>
        <v>70바4934</v>
      </c>
      <c r="H59" s="134">
        <f t="shared" si="25"/>
        <v>8</v>
      </c>
      <c r="I59" s="135">
        <f t="shared" si="26"/>
        <v>2566.6689999999999</v>
      </c>
      <c r="J59" s="136">
        <f t="shared" si="27"/>
        <v>5.4329969334002935E-3</v>
      </c>
      <c r="K59" s="136">
        <f t="shared" si="28"/>
        <v>0.34043325140550146</v>
      </c>
      <c r="L59" s="136">
        <f t="shared" si="29"/>
        <v>9.2727188429828702E-2</v>
      </c>
      <c r="M59" s="137">
        <f t="shared" si="30"/>
        <v>5.3479999999999999</v>
      </c>
      <c r="N59" s="138">
        <f t="shared" si="31"/>
        <v>5.0649304604528282</v>
      </c>
      <c r="O59" s="138">
        <f t="shared" si="32"/>
        <v>5.4545404958722772</v>
      </c>
      <c r="P59" s="218">
        <f t="shared" si="33"/>
        <v>0</v>
      </c>
      <c r="Q59" s="219">
        <f t="shared" si="34"/>
        <v>130</v>
      </c>
      <c r="R59" s="219">
        <f t="shared" si="35"/>
        <v>140</v>
      </c>
      <c r="T59">
        <v>528</v>
      </c>
      <c r="U59">
        <v>8809</v>
      </c>
      <c r="V59" t="s">
        <v>418</v>
      </c>
      <c r="W59">
        <v>2566.6689999999999</v>
      </c>
      <c r="X59">
        <v>972.93799999999999</v>
      </c>
      <c r="Y59">
        <v>2.6379999999999999</v>
      </c>
      <c r="Z59">
        <v>5.3479999999999999</v>
      </c>
      <c r="AA59">
        <v>170.70633599999999</v>
      </c>
      <c r="AB59">
        <v>0.92744700000000002</v>
      </c>
      <c r="AC59">
        <v>58.114113000000003</v>
      </c>
      <c r="AD59" s="1">
        <v>238</v>
      </c>
      <c r="AE59">
        <v>130</v>
      </c>
      <c r="AF59">
        <v>140</v>
      </c>
      <c r="AG59">
        <v>64</v>
      </c>
      <c r="AH59">
        <v>15.035581000000001</v>
      </c>
      <c r="AI59">
        <v>0</v>
      </c>
      <c r="AJ59">
        <v>0</v>
      </c>
      <c r="AK59">
        <v>0</v>
      </c>
      <c r="AL59">
        <v>0</v>
      </c>
      <c r="AM59" t="s">
        <v>419</v>
      </c>
      <c r="AN59" t="s">
        <v>527</v>
      </c>
      <c r="AO59">
        <v>724.51099999999997</v>
      </c>
      <c r="AR59" t="s">
        <v>115</v>
      </c>
      <c r="AS59" t="s">
        <v>118</v>
      </c>
      <c r="AT59" t="s">
        <v>226</v>
      </c>
      <c r="AU59" t="s">
        <v>418</v>
      </c>
      <c r="AV59" t="s">
        <v>217</v>
      </c>
      <c r="AW59">
        <v>8</v>
      </c>
      <c r="BB59">
        <v>0.75513778998605363</v>
      </c>
      <c r="BC59" t="s">
        <v>68</v>
      </c>
      <c r="BF59" t="s">
        <v>115</v>
      </c>
      <c r="BG59" t="s">
        <v>118</v>
      </c>
      <c r="BH59" t="s">
        <v>418</v>
      </c>
      <c r="BI59">
        <v>8809</v>
      </c>
      <c r="BJ59">
        <v>8</v>
      </c>
      <c r="BK59" t="s">
        <v>226</v>
      </c>
      <c r="BL59" t="s">
        <v>220</v>
      </c>
      <c r="BM59">
        <v>0.75513778998605363</v>
      </c>
      <c r="BN59" t="s">
        <v>68</v>
      </c>
      <c r="BO59" t="s">
        <v>183</v>
      </c>
      <c r="BP59">
        <v>2566.6689999999999</v>
      </c>
    </row>
    <row r="60" spans="1:68" ht="16.5" x14ac:dyDescent="0.25">
      <c r="A60" s="110" t="str">
        <f t="shared" si="18"/>
        <v>인천교통공사</v>
      </c>
      <c r="B60" s="111" t="str">
        <f t="shared" si="19"/>
        <v>이대일</v>
      </c>
      <c r="C60" s="112" t="str">
        <f t="shared" si="20"/>
        <v>F</v>
      </c>
      <c r="D60" s="113">
        <f t="shared" si="21"/>
        <v>0.68807219284496535</v>
      </c>
      <c r="E60" s="114">
        <f t="shared" si="22"/>
        <v>1371</v>
      </c>
      <c r="F60" s="115" t="str">
        <f t="shared" si="23"/>
        <v>순환43</v>
      </c>
      <c r="G60" s="116" t="str">
        <f t="shared" si="24"/>
        <v>70바4939</v>
      </c>
      <c r="H60" s="117">
        <f t="shared" si="25"/>
        <v>3</v>
      </c>
      <c r="I60" s="118">
        <f t="shared" si="26"/>
        <v>2858.0309999999995</v>
      </c>
      <c r="J60" s="119">
        <f t="shared" si="27"/>
        <v>6.1200091925783804E-3</v>
      </c>
      <c r="K60" s="119">
        <f t="shared" si="28"/>
        <v>0.3119228368136151</v>
      </c>
      <c r="L60" s="119">
        <f t="shared" si="29"/>
        <v>0.10146845852966607</v>
      </c>
      <c r="M60" s="120">
        <f t="shared" si="30"/>
        <v>7.0979999999999999</v>
      </c>
      <c r="N60" s="121">
        <f t="shared" si="31"/>
        <v>6.9978247261838655E-2</v>
      </c>
      <c r="O60" s="121">
        <f t="shared" si="32"/>
        <v>0.83973896714206386</v>
      </c>
      <c r="P60" s="220">
        <f t="shared" si="33"/>
        <v>0</v>
      </c>
      <c r="Q60" s="221">
        <f t="shared" si="34"/>
        <v>2</v>
      </c>
      <c r="R60" s="221">
        <f t="shared" si="35"/>
        <v>24</v>
      </c>
      <c r="T60">
        <v>528</v>
      </c>
      <c r="U60">
        <v>1371</v>
      </c>
      <c r="V60" t="s">
        <v>324</v>
      </c>
      <c r="W60">
        <v>2858.0309999999999</v>
      </c>
      <c r="X60">
        <v>1047.019</v>
      </c>
      <c r="Y60">
        <v>2.73</v>
      </c>
      <c r="Z60">
        <v>7.0979999999999999</v>
      </c>
      <c r="AA60">
        <v>163.753839</v>
      </c>
      <c r="AB60">
        <v>1.002175</v>
      </c>
      <c r="AC60">
        <v>51.078561999999998</v>
      </c>
      <c r="AD60" s="1">
        <v>290</v>
      </c>
      <c r="AE60">
        <v>2</v>
      </c>
      <c r="AF60">
        <v>24</v>
      </c>
      <c r="AG60">
        <v>62</v>
      </c>
      <c r="AH60">
        <v>17.453215</v>
      </c>
      <c r="AI60">
        <v>0</v>
      </c>
      <c r="AJ60">
        <v>0</v>
      </c>
      <c r="AK60">
        <v>0</v>
      </c>
      <c r="AL60">
        <v>0</v>
      </c>
      <c r="AM60" t="s">
        <v>325</v>
      </c>
      <c r="AN60" t="s">
        <v>528</v>
      </c>
      <c r="AO60">
        <v>2545.6289999999999</v>
      </c>
      <c r="AR60" t="s">
        <v>115</v>
      </c>
      <c r="AS60" t="s">
        <v>119</v>
      </c>
      <c r="AT60" t="s">
        <v>231</v>
      </c>
      <c r="AU60" t="s">
        <v>324</v>
      </c>
      <c r="AV60" t="s">
        <v>217</v>
      </c>
      <c r="AW60">
        <v>3</v>
      </c>
      <c r="BB60">
        <v>0.68807219284496535</v>
      </c>
      <c r="BC60" t="s">
        <v>68</v>
      </c>
      <c r="BF60" t="s">
        <v>115</v>
      </c>
      <c r="BG60" t="s">
        <v>119</v>
      </c>
      <c r="BH60" t="s">
        <v>324</v>
      </c>
      <c r="BI60">
        <v>1371</v>
      </c>
      <c r="BJ60">
        <v>3</v>
      </c>
      <c r="BK60" t="s">
        <v>231</v>
      </c>
      <c r="BL60" t="s">
        <v>238</v>
      </c>
      <c r="BM60">
        <v>0.68807219284496535</v>
      </c>
      <c r="BN60" t="s">
        <v>68</v>
      </c>
      <c r="BO60" t="s">
        <v>183</v>
      </c>
      <c r="BP60">
        <v>2858.0309999999995</v>
      </c>
    </row>
    <row r="61" spans="1:68" ht="16.5" x14ac:dyDescent="0.25">
      <c r="A61" s="127" t="str">
        <f t="shared" si="18"/>
        <v>인천교통공사</v>
      </c>
      <c r="B61" s="128" t="str">
        <f t="shared" si="19"/>
        <v>이명덕</v>
      </c>
      <c r="C61" s="129" t="str">
        <f t="shared" si="20"/>
        <v>D</v>
      </c>
      <c r="D61" s="130">
        <f t="shared" si="21"/>
        <v>0.83729729729729718</v>
      </c>
      <c r="E61" s="131">
        <f t="shared" si="22"/>
        <v>1768</v>
      </c>
      <c r="F61" s="132" t="str">
        <f t="shared" si="23"/>
        <v>순환47</v>
      </c>
      <c r="G61" s="133" t="str">
        <f t="shared" si="24"/>
        <v>70바4942</v>
      </c>
      <c r="H61" s="134">
        <f t="shared" si="25"/>
        <v>1</v>
      </c>
      <c r="I61" s="135">
        <f t="shared" si="26"/>
        <v>2435.4209999999998</v>
      </c>
      <c r="J61" s="136">
        <f t="shared" si="27"/>
        <v>3.9844272559342569E-3</v>
      </c>
      <c r="K61" s="136">
        <f t="shared" si="28"/>
        <v>0.28824452626055097</v>
      </c>
      <c r="L61" s="136">
        <f t="shared" si="29"/>
        <v>2.5457610819648844E-2</v>
      </c>
      <c r="M61" s="137">
        <f t="shared" si="30"/>
        <v>3.2320000000000002</v>
      </c>
      <c r="N61" s="138">
        <f t="shared" si="31"/>
        <v>0</v>
      </c>
      <c r="O61" s="138">
        <f t="shared" si="32"/>
        <v>0.12318198783701052</v>
      </c>
      <c r="P61" s="218">
        <f t="shared" si="33"/>
        <v>0</v>
      </c>
      <c r="Q61" s="219">
        <f t="shared" si="34"/>
        <v>0</v>
      </c>
      <c r="R61" s="219">
        <f t="shared" si="35"/>
        <v>3</v>
      </c>
      <c r="T61">
        <v>528</v>
      </c>
      <c r="U61">
        <v>1768</v>
      </c>
      <c r="V61" t="s">
        <v>326</v>
      </c>
      <c r="W61">
        <v>2435.4209999999998</v>
      </c>
      <c r="X61">
        <v>786.20500000000004</v>
      </c>
      <c r="Y61">
        <v>3.0979999999999999</v>
      </c>
      <c r="Z61">
        <v>3.2320000000000002</v>
      </c>
      <c r="AA61">
        <v>153.07771</v>
      </c>
      <c r="AB61">
        <v>0.609927</v>
      </c>
      <c r="AC61">
        <v>44.123812000000001</v>
      </c>
      <c r="AD61" s="1">
        <v>62</v>
      </c>
      <c r="AE61">
        <v>0</v>
      </c>
      <c r="AF61">
        <v>3</v>
      </c>
      <c r="AG61">
        <v>53</v>
      </c>
      <c r="AH61">
        <v>15.909703</v>
      </c>
      <c r="AI61">
        <v>0</v>
      </c>
      <c r="AJ61">
        <v>0</v>
      </c>
      <c r="AK61">
        <v>0</v>
      </c>
      <c r="AL61">
        <v>0</v>
      </c>
      <c r="AM61" t="s">
        <v>327</v>
      </c>
      <c r="AN61" t="s">
        <v>529</v>
      </c>
      <c r="AO61">
        <v>2435.4209999999998</v>
      </c>
      <c r="AR61" t="s">
        <v>115</v>
      </c>
      <c r="AS61" t="s">
        <v>120</v>
      </c>
      <c r="AT61" t="s">
        <v>234</v>
      </c>
      <c r="AU61" t="s">
        <v>326</v>
      </c>
      <c r="AV61" t="s">
        <v>217</v>
      </c>
      <c r="AW61">
        <v>1</v>
      </c>
      <c r="BB61">
        <v>0.83729729729729718</v>
      </c>
      <c r="BC61" t="s">
        <v>66</v>
      </c>
      <c r="BF61" t="s">
        <v>115</v>
      </c>
      <c r="BG61" t="s">
        <v>120</v>
      </c>
      <c r="BH61" t="s">
        <v>326</v>
      </c>
      <c r="BI61">
        <v>1768</v>
      </c>
      <c r="BJ61">
        <v>1</v>
      </c>
      <c r="BK61" t="s">
        <v>234</v>
      </c>
      <c r="BL61" t="s">
        <v>172</v>
      </c>
      <c r="BM61">
        <v>0.83729729729729718</v>
      </c>
      <c r="BN61" t="s">
        <v>66</v>
      </c>
      <c r="BO61" t="s">
        <v>174</v>
      </c>
      <c r="BP61">
        <v>2435.4209999999998</v>
      </c>
    </row>
    <row r="62" spans="1:68" ht="16.5" x14ac:dyDescent="0.25">
      <c r="A62" s="110" t="str">
        <f t="shared" si="18"/>
        <v>인천교통공사</v>
      </c>
      <c r="B62" s="111" t="str">
        <f t="shared" si="19"/>
        <v>이민호</v>
      </c>
      <c r="C62" s="112" t="str">
        <f t="shared" si="20"/>
        <v>F</v>
      </c>
      <c r="D62" s="113">
        <f t="shared" si="21"/>
        <v>0.66869724613439874</v>
      </c>
      <c r="E62" s="114">
        <f t="shared" si="22"/>
        <v>2271</v>
      </c>
      <c r="F62" s="115" t="str">
        <f t="shared" si="23"/>
        <v>순환41</v>
      </c>
      <c r="G62" s="116" t="str">
        <f t="shared" si="24"/>
        <v>70바4920</v>
      </c>
      <c r="H62" s="117">
        <f t="shared" si="25"/>
        <v>3</v>
      </c>
      <c r="I62" s="118">
        <f t="shared" si="26"/>
        <v>2362.5</v>
      </c>
      <c r="J62" s="119">
        <f t="shared" si="27"/>
        <v>5.3374946581714287E-3</v>
      </c>
      <c r="K62" s="119">
        <f t="shared" si="28"/>
        <v>0.35081380185531813</v>
      </c>
      <c r="L62" s="119">
        <f t="shared" si="29"/>
        <v>0.14222222222222222</v>
      </c>
      <c r="M62" s="120">
        <f t="shared" si="30"/>
        <v>11.576000000000001</v>
      </c>
      <c r="N62" s="121">
        <f t="shared" si="31"/>
        <v>4.2328042328042326E-2</v>
      </c>
      <c r="O62" s="121">
        <f t="shared" si="32"/>
        <v>32.507936507936506</v>
      </c>
      <c r="P62" s="220">
        <f t="shared" si="33"/>
        <v>0</v>
      </c>
      <c r="Q62" s="221">
        <f t="shared" si="34"/>
        <v>1</v>
      </c>
      <c r="R62" s="221">
        <f t="shared" si="35"/>
        <v>768</v>
      </c>
      <c r="T62">
        <v>528</v>
      </c>
      <c r="U62">
        <v>2271</v>
      </c>
      <c r="V62" t="s">
        <v>420</v>
      </c>
      <c r="W62">
        <v>2362.5</v>
      </c>
      <c r="X62">
        <v>1139.7449999999999</v>
      </c>
      <c r="Y62">
        <v>2.073</v>
      </c>
      <c r="Z62">
        <v>11.576000000000001</v>
      </c>
      <c r="AA62">
        <v>156.32521499999999</v>
      </c>
      <c r="AB62">
        <v>0.83438500000000004</v>
      </c>
      <c r="AC62">
        <v>54.841042999999999</v>
      </c>
      <c r="AD62" s="1">
        <v>336</v>
      </c>
      <c r="AE62">
        <v>1</v>
      </c>
      <c r="AF62">
        <v>768</v>
      </c>
      <c r="AG62">
        <v>64</v>
      </c>
      <c r="AH62">
        <v>15.112724999999999</v>
      </c>
      <c r="AI62">
        <v>5</v>
      </c>
      <c r="AJ62">
        <v>0</v>
      </c>
      <c r="AK62">
        <v>0</v>
      </c>
      <c r="AL62">
        <v>0</v>
      </c>
      <c r="AM62" t="s">
        <v>421</v>
      </c>
      <c r="AN62" t="s">
        <v>530</v>
      </c>
      <c r="AO62">
        <v>2062.6759999999999</v>
      </c>
      <c r="AR62" t="s">
        <v>115</v>
      </c>
      <c r="AS62" t="s">
        <v>117</v>
      </c>
      <c r="AT62" t="s">
        <v>212</v>
      </c>
      <c r="AU62" t="s">
        <v>420</v>
      </c>
      <c r="AV62" t="s">
        <v>48</v>
      </c>
      <c r="AW62">
        <v>3</v>
      </c>
      <c r="BB62">
        <v>0.66869724613439874</v>
      </c>
      <c r="BC62" t="s">
        <v>68</v>
      </c>
      <c r="BF62" t="s">
        <v>115</v>
      </c>
      <c r="BG62" t="s">
        <v>117</v>
      </c>
      <c r="BH62" t="s">
        <v>420</v>
      </c>
      <c r="BI62">
        <v>2271</v>
      </c>
      <c r="BJ62">
        <v>3</v>
      </c>
      <c r="BK62" t="s">
        <v>212</v>
      </c>
      <c r="BL62" t="s">
        <v>216</v>
      </c>
      <c r="BM62">
        <v>0.66869724613439874</v>
      </c>
      <c r="BN62" t="s">
        <v>68</v>
      </c>
      <c r="BO62" t="s">
        <v>183</v>
      </c>
      <c r="BP62">
        <v>2362.5</v>
      </c>
    </row>
    <row r="63" spans="1:68" ht="16.5" x14ac:dyDescent="0.25">
      <c r="A63" s="127" t="str">
        <f t="shared" si="18"/>
        <v>인천교통공사</v>
      </c>
      <c r="B63" s="128" t="str">
        <f t="shared" si="19"/>
        <v>이병범</v>
      </c>
      <c r="C63" s="129" t="str">
        <f t="shared" si="20"/>
        <v>F</v>
      </c>
      <c r="D63" s="130">
        <f t="shared" si="21"/>
        <v>0.68934651937989178</v>
      </c>
      <c r="E63" s="131">
        <f t="shared" si="22"/>
        <v>1733</v>
      </c>
      <c r="F63" s="132" t="str">
        <f t="shared" si="23"/>
        <v>순환42</v>
      </c>
      <c r="G63" s="133" t="str">
        <f t="shared" si="24"/>
        <v>70바4928</v>
      </c>
      <c r="H63" s="134">
        <f t="shared" si="25"/>
        <v>4</v>
      </c>
      <c r="I63" s="135">
        <f t="shared" si="26"/>
        <v>2551.5509999999995</v>
      </c>
      <c r="J63" s="136">
        <f t="shared" si="27"/>
        <v>6.8963189989109542E-3</v>
      </c>
      <c r="K63" s="136">
        <f t="shared" si="28"/>
        <v>0.34087945328023445</v>
      </c>
      <c r="L63" s="136">
        <f t="shared" si="29"/>
        <v>9.5628110118120335E-2</v>
      </c>
      <c r="M63" s="137">
        <f t="shared" si="30"/>
        <v>6.4669999999999996</v>
      </c>
      <c r="N63" s="138">
        <f t="shared" si="31"/>
        <v>3.9191848409065699E-2</v>
      </c>
      <c r="O63" s="138">
        <f t="shared" si="32"/>
        <v>7.603218591358746</v>
      </c>
      <c r="P63" s="218">
        <f t="shared" si="33"/>
        <v>0</v>
      </c>
      <c r="Q63" s="219">
        <f t="shared" si="34"/>
        <v>1</v>
      </c>
      <c r="R63" s="219">
        <f t="shared" si="35"/>
        <v>194</v>
      </c>
      <c r="T63">
        <v>528</v>
      </c>
      <c r="U63">
        <v>1733</v>
      </c>
      <c r="V63" t="s">
        <v>423</v>
      </c>
      <c r="W63">
        <v>2551.5509999999999</v>
      </c>
      <c r="X63">
        <v>1070.2929999999999</v>
      </c>
      <c r="Y63">
        <v>2.3839999999999999</v>
      </c>
      <c r="Z63">
        <v>6.4669999999999996</v>
      </c>
      <c r="AA63">
        <v>172.58772400000001</v>
      </c>
      <c r="AB63">
        <v>1.1902200000000001</v>
      </c>
      <c r="AC63">
        <v>58.831609</v>
      </c>
      <c r="AD63" s="1">
        <v>244</v>
      </c>
      <c r="AE63">
        <v>1</v>
      </c>
      <c r="AF63">
        <v>194</v>
      </c>
      <c r="AG63">
        <v>68</v>
      </c>
      <c r="AH63">
        <v>14.784081</v>
      </c>
      <c r="AI63">
        <v>22.1</v>
      </c>
      <c r="AJ63">
        <v>0</v>
      </c>
      <c r="AK63">
        <v>0</v>
      </c>
      <c r="AL63">
        <v>0</v>
      </c>
      <c r="AM63" t="s">
        <v>424</v>
      </c>
      <c r="AN63" t="s">
        <v>531</v>
      </c>
      <c r="AO63">
        <v>2173.5309999999999</v>
      </c>
      <c r="AR63" t="s">
        <v>115</v>
      </c>
      <c r="AS63" t="s">
        <v>118</v>
      </c>
      <c r="AT63" t="s">
        <v>220</v>
      </c>
      <c r="AU63" t="s">
        <v>423</v>
      </c>
      <c r="AV63" t="s">
        <v>217</v>
      </c>
      <c r="AW63">
        <v>4</v>
      </c>
      <c r="BB63">
        <v>0.68934651937989178</v>
      </c>
      <c r="BC63" t="s">
        <v>68</v>
      </c>
      <c r="BF63" t="s">
        <v>115</v>
      </c>
      <c r="BG63" t="s">
        <v>118</v>
      </c>
      <c r="BH63" t="s">
        <v>423</v>
      </c>
      <c r="BI63">
        <v>1733</v>
      </c>
      <c r="BJ63">
        <v>4</v>
      </c>
      <c r="BK63" t="s">
        <v>220</v>
      </c>
      <c r="BL63" t="s">
        <v>228</v>
      </c>
      <c r="BM63">
        <v>0.68934651937989178</v>
      </c>
      <c r="BN63" t="s">
        <v>68</v>
      </c>
      <c r="BO63" t="s">
        <v>183</v>
      </c>
      <c r="BP63">
        <v>2551.5509999999995</v>
      </c>
    </row>
    <row r="64" spans="1:68" ht="16.5" x14ac:dyDescent="0.25">
      <c r="A64" s="110" t="str">
        <f t="shared" si="18"/>
        <v>인천교통공사</v>
      </c>
      <c r="B64" s="111" t="str">
        <f t="shared" si="19"/>
        <v>이봉춘</v>
      </c>
      <c r="C64" s="112" t="str">
        <f t="shared" si="20"/>
        <v>F</v>
      </c>
      <c r="D64" s="113">
        <f t="shared" si="21"/>
        <v>0.74556815196718929</v>
      </c>
      <c r="E64" s="114">
        <f t="shared" si="22"/>
        <v>3637</v>
      </c>
      <c r="F64" s="115" t="str">
        <f t="shared" si="23"/>
        <v>63</v>
      </c>
      <c r="G64" s="116" t="str">
        <f t="shared" si="24"/>
        <v>70바4906</v>
      </c>
      <c r="H64" s="117">
        <f t="shared" si="25"/>
        <v>5</v>
      </c>
      <c r="I64" s="118">
        <f t="shared" si="26"/>
        <v>2090.3609999999999</v>
      </c>
      <c r="J64" s="119">
        <f t="shared" si="27"/>
        <v>6.2406571185827028E-3</v>
      </c>
      <c r="K64" s="119">
        <f t="shared" si="28"/>
        <v>0.34323337134260196</v>
      </c>
      <c r="L64" s="119">
        <f t="shared" si="29"/>
        <v>0.10955045563900208</v>
      </c>
      <c r="M64" s="120">
        <f t="shared" si="30"/>
        <v>9.6660000000000004</v>
      </c>
      <c r="N64" s="121">
        <f t="shared" si="31"/>
        <v>4.7838626916594795E-2</v>
      </c>
      <c r="O64" s="121">
        <f t="shared" si="32"/>
        <v>3.3008652572450408</v>
      </c>
      <c r="P64" s="220">
        <f t="shared" si="33"/>
        <v>0</v>
      </c>
      <c r="Q64" s="221">
        <f t="shared" si="34"/>
        <v>1</v>
      </c>
      <c r="R64" s="221">
        <f t="shared" si="35"/>
        <v>69</v>
      </c>
      <c r="T64">
        <v>528</v>
      </c>
      <c r="U64">
        <v>3637</v>
      </c>
      <c r="V64" t="s">
        <v>392</v>
      </c>
      <c r="W64">
        <v>2090.3609999999999</v>
      </c>
      <c r="X64">
        <v>801.54899999999998</v>
      </c>
      <c r="Y64">
        <v>2.6080000000000001</v>
      </c>
      <c r="Z64">
        <v>9.6660000000000004</v>
      </c>
      <c r="AA64">
        <v>127.428568</v>
      </c>
      <c r="AB64">
        <v>0.795238</v>
      </c>
      <c r="AC64">
        <v>43.737737000000003</v>
      </c>
      <c r="AD64" s="1">
        <v>229</v>
      </c>
      <c r="AE64">
        <v>1</v>
      </c>
      <c r="AF64">
        <v>69</v>
      </c>
      <c r="AG64">
        <v>65</v>
      </c>
      <c r="AH64">
        <v>16.404178000000002</v>
      </c>
      <c r="AI64">
        <v>18.5</v>
      </c>
      <c r="AJ64">
        <v>0</v>
      </c>
      <c r="AK64">
        <v>0</v>
      </c>
      <c r="AL64">
        <v>0</v>
      </c>
      <c r="AM64" t="s">
        <v>393</v>
      </c>
      <c r="AN64" t="s">
        <v>532</v>
      </c>
      <c r="AO64">
        <v>1578.152</v>
      </c>
      <c r="AR64" t="s">
        <v>115</v>
      </c>
      <c r="AS64" t="s">
        <v>116</v>
      </c>
      <c r="AT64" t="s">
        <v>431</v>
      </c>
      <c r="AU64" t="s">
        <v>392</v>
      </c>
      <c r="AV64" t="s">
        <v>48</v>
      </c>
      <c r="AW64">
        <v>5</v>
      </c>
      <c r="BB64">
        <v>0.74556815196718929</v>
      </c>
      <c r="BC64" t="s">
        <v>68</v>
      </c>
      <c r="BF64" t="s">
        <v>115</v>
      </c>
      <c r="BG64" t="s">
        <v>116</v>
      </c>
      <c r="BH64" t="s">
        <v>392</v>
      </c>
      <c r="BI64">
        <v>3637</v>
      </c>
      <c r="BJ64">
        <v>5</v>
      </c>
      <c r="BK64" t="s">
        <v>431</v>
      </c>
      <c r="BL64" t="s">
        <v>210</v>
      </c>
      <c r="BM64">
        <v>0.74556815196718929</v>
      </c>
      <c r="BN64" t="s">
        <v>68</v>
      </c>
      <c r="BO64" t="s">
        <v>183</v>
      </c>
      <c r="BP64">
        <v>2090.3609999999999</v>
      </c>
    </row>
    <row r="65" spans="1:68" ht="16.5" x14ac:dyDescent="0.25">
      <c r="A65" s="127" t="str">
        <f t="shared" si="18"/>
        <v>인천교통공사</v>
      </c>
      <c r="B65" s="128" t="str">
        <f t="shared" si="19"/>
        <v>이상훈</v>
      </c>
      <c r="C65" s="129" t="str">
        <f t="shared" si="20"/>
        <v>F</v>
      </c>
      <c r="D65" s="130">
        <f t="shared" si="21"/>
        <v>0.68688244406639642</v>
      </c>
      <c r="E65" s="131">
        <f t="shared" si="22"/>
        <v>7958</v>
      </c>
      <c r="F65" s="132" t="str">
        <f t="shared" si="23"/>
        <v>63</v>
      </c>
      <c r="G65" s="133" t="str">
        <f t="shared" si="24"/>
        <v>70바4910</v>
      </c>
      <c r="H65" s="134">
        <f t="shared" si="25"/>
        <v>6</v>
      </c>
      <c r="I65" s="135">
        <f t="shared" si="26"/>
        <v>2521.674</v>
      </c>
      <c r="J65" s="136">
        <f t="shared" si="27"/>
        <v>1.5094481936197557E-2</v>
      </c>
      <c r="K65" s="136">
        <f t="shared" si="28"/>
        <v>0.37870749038522128</v>
      </c>
      <c r="L65" s="136">
        <f t="shared" si="29"/>
        <v>0.22643688280086957</v>
      </c>
      <c r="M65" s="137">
        <f t="shared" si="30"/>
        <v>12.012</v>
      </c>
      <c r="N65" s="138">
        <f t="shared" si="31"/>
        <v>0.15862478655052159</v>
      </c>
      <c r="O65" s="138">
        <f t="shared" si="32"/>
        <v>12.650326727404098</v>
      </c>
      <c r="P65" s="218">
        <f t="shared" si="33"/>
        <v>8</v>
      </c>
      <c r="Q65" s="219">
        <f t="shared" si="34"/>
        <v>4</v>
      </c>
      <c r="R65" s="219">
        <f t="shared" si="35"/>
        <v>319</v>
      </c>
      <c r="T65">
        <v>528</v>
      </c>
      <c r="U65">
        <v>7958</v>
      </c>
      <c r="V65" t="s">
        <v>328</v>
      </c>
      <c r="W65">
        <v>2521.674</v>
      </c>
      <c r="X65">
        <v>1056.182</v>
      </c>
      <c r="Y65">
        <v>2.3879999999999999</v>
      </c>
      <c r="Z65">
        <v>12.012</v>
      </c>
      <c r="AA65">
        <v>154.13745299999999</v>
      </c>
      <c r="AB65">
        <v>2.3266249999999999</v>
      </c>
      <c r="AC65">
        <v>58.373007999999999</v>
      </c>
      <c r="AD65" s="1">
        <v>571</v>
      </c>
      <c r="AE65">
        <v>4</v>
      </c>
      <c r="AF65">
        <v>319</v>
      </c>
      <c r="AG65">
        <v>70</v>
      </c>
      <c r="AH65">
        <v>16.359904</v>
      </c>
      <c r="AI65">
        <v>292.3</v>
      </c>
      <c r="AJ65">
        <v>0</v>
      </c>
      <c r="AK65">
        <v>8</v>
      </c>
      <c r="AL65">
        <v>2372</v>
      </c>
      <c r="AM65" t="s">
        <v>329</v>
      </c>
      <c r="AN65" t="s">
        <v>533</v>
      </c>
      <c r="AO65">
        <v>1355.8440000000001</v>
      </c>
      <c r="AR65" t="s">
        <v>115</v>
      </c>
      <c r="AS65" t="s">
        <v>116</v>
      </c>
      <c r="AT65" t="s">
        <v>201</v>
      </c>
      <c r="AU65" t="s">
        <v>328</v>
      </c>
      <c r="AV65" t="s">
        <v>48</v>
      </c>
      <c r="AW65">
        <v>6</v>
      </c>
      <c r="BB65">
        <v>0.68688244406639642</v>
      </c>
      <c r="BC65" t="s">
        <v>68</v>
      </c>
      <c r="BF65" t="s">
        <v>115</v>
      </c>
      <c r="BG65" t="s">
        <v>116</v>
      </c>
      <c r="BH65" t="s">
        <v>328</v>
      </c>
      <c r="BI65">
        <v>7958</v>
      </c>
      <c r="BJ65">
        <v>6</v>
      </c>
      <c r="BK65" t="s">
        <v>201</v>
      </c>
      <c r="BL65" t="s">
        <v>202</v>
      </c>
      <c r="BM65">
        <v>0.68688244406639642</v>
      </c>
      <c r="BN65" t="s">
        <v>68</v>
      </c>
      <c r="BO65" t="s">
        <v>183</v>
      </c>
      <c r="BP65">
        <v>2521.674</v>
      </c>
    </row>
    <row r="66" spans="1:68" ht="16.5" x14ac:dyDescent="0.25">
      <c r="A66" s="110" t="str">
        <f t="shared" si="18"/>
        <v>인천교통공사</v>
      </c>
      <c r="B66" s="111" t="str">
        <f t="shared" si="19"/>
        <v>이숙향</v>
      </c>
      <c r="C66" s="112" t="str">
        <f t="shared" si="20"/>
        <v>F</v>
      </c>
      <c r="D66" s="113">
        <f t="shared" si="21"/>
        <v>0.69771428571428573</v>
      </c>
      <c r="E66" s="114">
        <f t="shared" si="22"/>
        <v>292</v>
      </c>
      <c r="F66" s="115" t="str">
        <f t="shared" si="23"/>
        <v>순환42</v>
      </c>
      <c r="G66" s="116" t="str">
        <f t="shared" si="24"/>
        <v>70바4934</v>
      </c>
      <c r="H66" s="117">
        <f t="shared" si="25"/>
        <v>2</v>
      </c>
      <c r="I66" s="118">
        <f t="shared" si="26"/>
        <v>2332.3250000000003</v>
      </c>
      <c r="J66" s="119">
        <f t="shared" si="27"/>
        <v>7.1132930717717506E-3</v>
      </c>
      <c r="K66" s="119">
        <f t="shared" si="28"/>
        <v>0.3320303116669302</v>
      </c>
      <c r="L66" s="119">
        <f t="shared" si="29"/>
        <v>0.10847544831873773</v>
      </c>
      <c r="M66" s="120">
        <f t="shared" si="30"/>
        <v>7.0529999999999999</v>
      </c>
      <c r="N66" s="121">
        <f t="shared" si="31"/>
        <v>8.5751342544456724E-2</v>
      </c>
      <c r="O66" s="121">
        <f t="shared" si="32"/>
        <v>36.744450280299702</v>
      </c>
      <c r="P66" s="220">
        <f t="shared" si="33"/>
        <v>0</v>
      </c>
      <c r="Q66" s="221">
        <f t="shared" si="34"/>
        <v>2</v>
      </c>
      <c r="R66" s="221">
        <f t="shared" si="35"/>
        <v>857</v>
      </c>
      <c r="T66">
        <v>528</v>
      </c>
      <c r="U66">
        <v>292</v>
      </c>
      <c r="V66" t="s">
        <v>330</v>
      </c>
      <c r="W66">
        <v>2332.3249999999998</v>
      </c>
      <c r="X66">
        <v>962.12199999999996</v>
      </c>
      <c r="Y66">
        <v>2.4239999999999999</v>
      </c>
      <c r="Z66">
        <v>7.0529999999999999</v>
      </c>
      <c r="AA66">
        <v>145.41661500000001</v>
      </c>
      <c r="AB66">
        <v>1.0343910000000001</v>
      </c>
      <c r="AC66">
        <v>48.282724000000002</v>
      </c>
      <c r="AD66" s="1">
        <v>253</v>
      </c>
      <c r="AE66">
        <v>2</v>
      </c>
      <c r="AF66">
        <v>857</v>
      </c>
      <c r="AG66">
        <v>71</v>
      </c>
      <c r="AH66">
        <v>16.038916</v>
      </c>
      <c r="AI66">
        <v>18</v>
      </c>
      <c r="AJ66">
        <v>0</v>
      </c>
      <c r="AK66">
        <v>0</v>
      </c>
      <c r="AL66">
        <v>0</v>
      </c>
      <c r="AM66" t="s">
        <v>331</v>
      </c>
      <c r="AN66" t="s">
        <v>534</v>
      </c>
      <c r="AO66">
        <v>2222.5120000000002</v>
      </c>
      <c r="AR66" t="s">
        <v>115</v>
      </c>
      <c r="AS66" t="s">
        <v>118</v>
      </c>
      <c r="AT66" t="s">
        <v>226</v>
      </c>
      <c r="AU66" t="s">
        <v>330</v>
      </c>
      <c r="AV66" t="s">
        <v>217</v>
      </c>
      <c r="AW66">
        <v>2</v>
      </c>
      <c r="BB66">
        <v>0.69771428571428573</v>
      </c>
      <c r="BC66" t="s">
        <v>68</v>
      </c>
      <c r="BF66" t="s">
        <v>115</v>
      </c>
      <c r="BG66" t="s">
        <v>118</v>
      </c>
      <c r="BH66" t="s">
        <v>330</v>
      </c>
      <c r="BI66">
        <v>292</v>
      </c>
      <c r="BJ66">
        <v>2</v>
      </c>
      <c r="BK66" t="s">
        <v>226</v>
      </c>
      <c r="BL66" t="s">
        <v>225</v>
      </c>
      <c r="BM66">
        <v>0.69771428571428573</v>
      </c>
      <c r="BN66" t="s">
        <v>68</v>
      </c>
      <c r="BO66" t="s">
        <v>183</v>
      </c>
      <c r="BP66">
        <v>2332.3250000000003</v>
      </c>
    </row>
    <row r="67" spans="1:68" ht="16.5" x14ac:dyDescent="0.25">
      <c r="A67" s="127" t="str">
        <f t="shared" si="18"/>
        <v>인천교통공사</v>
      </c>
      <c r="B67" s="128" t="str">
        <f t="shared" si="19"/>
        <v>이영식</v>
      </c>
      <c r="C67" s="129" t="str">
        <f t="shared" si="20"/>
        <v>F</v>
      </c>
      <c r="D67" s="130">
        <f t="shared" si="21"/>
        <v>0.69307081903049772</v>
      </c>
      <c r="E67" s="131">
        <f t="shared" si="22"/>
        <v>8356</v>
      </c>
      <c r="F67" s="132" t="str">
        <f t="shared" si="23"/>
        <v>순환43</v>
      </c>
      <c r="G67" s="133" t="str">
        <f t="shared" si="24"/>
        <v>70바4940</v>
      </c>
      <c r="H67" s="134">
        <f t="shared" si="25"/>
        <v>2</v>
      </c>
      <c r="I67" s="135">
        <f t="shared" si="26"/>
        <v>2119.335</v>
      </c>
      <c r="J67" s="136">
        <f t="shared" si="27"/>
        <v>3.749914709832893E-3</v>
      </c>
      <c r="K67" s="136">
        <f t="shared" si="28"/>
        <v>0.28380292932157514</v>
      </c>
      <c r="L67" s="136">
        <f t="shared" si="29"/>
        <v>7.3607994960683418E-2</v>
      </c>
      <c r="M67" s="137">
        <f t="shared" si="30"/>
        <v>7.0019999999999998</v>
      </c>
      <c r="N67" s="138">
        <f t="shared" si="31"/>
        <v>0</v>
      </c>
      <c r="O67" s="138">
        <f t="shared" si="32"/>
        <v>4.8600150518912768</v>
      </c>
      <c r="P67" s="218">
        <f t="shared" si="33"/>
        <v>0</v>
      </c>
      <c r="Q67" s="219">
        <f t="shared" si="34"/>
        <v>0</v>
      </c>
      <c r="R67" s="219">
        <f t="shared" si="35"/>
        <v>103</v>
      </c>
      <c r="T67">
        <v>528</v>
      </c>
      <c r="U67">
        <v>8356</v>
      </c>
      <c r="V67" t="s">
        <v>332</v>
      </c>
      <c r="W67">
        <v>2119.335</v>
      </c>
      <c r="X67">
        <v>764.57799999999997</v>
      </c>
      <c r="Y67">
        <v>2.7719999999999998</v>
      </c>
      <c r="Z67">
        <v>7.0019999999999998</v>
      </c>
      <c r="AA67">
        <v>116.73385500000001</v>
      </c>
      <c r="AB67">
        <v>0.43774200000000002</v>
      </c>
      <c r="AC67">
        <v>33.12941</v>
      </c>
      <c r="AD67" s="1">
        <v>156</v>
      </c>
      <c r="AE67">
        <v>0</v>
      </c>
      <c r="AF67">
        <v>103</v>
      </c>
      <c r="AG67">
        <v>61</v>
      </c>
      <c r="AH67">
        <v>18.155272</v>
      </c>
      <c r="AI67">
        <v>0</v>
      </c>
      <c r="AJ67">
        <v>0</v>
      </c>
      <c r="AK67">
        <v>0</v>
      </c>
      <c r="AL67">
        <v>0</v>
      </c>
      <c r="AM67" t="s">
        <v>333</v>
      </c>
      <c r="AN67" t="s">
        <v>535</v>
      </c>
      <c r="AO67">
        <v>1992.096</v>
      </c>
      <c r="AR67" t="s">
        <v>115</v>
      </c>
      <c r="AS67" t="s">
        <v>119</v>
      </c>
      <c r="AT67" t="s">
        <v>232</v>
      </c>
      <c r="AU67" t="s">
        <v>332</v>
      </c>
      <c r="AV67" t="s">
        <v>217</v>
      </c>
      <c r="AW67">
        <v>2</v>
      </c>
      <c r="BB67">
        <v>0.69307081903049772</v>
      </c>
      <c r="BC67" t="s">
        <v>68</v>
      </c>
      <c r="BF67" t="s">
        <v>115</v>
      </c>
      <c r="BG67" t="s">
        <v>119</v>
      </c>
      <c r="BH67" t="s">
        <v>332</v>
      </c>
      <c r="BI67">
        <v>8356</v>
      </c>
      <c r="BJ67">
        <v>2</v>
      </c>
      <c r="BK67" t="s">
        <v>232</v>
      </c>
      <c r="BL67" t="s">
        <v>229</v>
      </c>
      <c r="BM67">
        <v>0.69307081903049772</v>
      </c>
      <c r="BN67" t="s">
        <v>68</v>
      </c>
      <c r="BO67" t="s">
        <v>183</v>
      </c>
      <c r="BP67">
        <v>2119.335</v>
      </c>
    </row>
    <row r="68" spans="1:68" ht="16.5" x14ac:dyDescent="0.25">
      <c r="A68" s="110" t="str">
        <f t="shared" si="18"/>
        <v>인천교통공사</v>
      </c>
      <c r="B68" s="111" t="str">
        <f t="shared" si="19"/>
        <v>이우진</v>
      </c>
      <c r="C68" s="112" t="str">
        <f t="shared" si="20"/>
        <v>D</v>
      </c>
      <c r="D68" s="113">
        <f t="shared" si="21"/>
        <v>0.81132672248179616</v>
      </c>
      <c r="E68" s="114">
        <f t="shared" si="22"/>
        <v>8010</v>
      </c>
      <c r="F68" s="115" t="str">
        <f t="shared" si="23"/>
        <v>순환41</v>
      </c>
      <c r="G68" s="116" t="str">
        <f t="shared" si="24"/>
        <v>70바4925</v>
      </c>
      <c r="H68" s="117">
        <f t="shared" si="25"/>
        <v>5</v>
      </c>
      <c r="I68" s="118">
        <f t="shared" si="26"/>
        <v>2671.3549999999996</v>
      </c>
      <c r="J68" s="119">
        <f t="shared" si="27"/>
        <v>3.2361849097147866E-3</v>
      </c>
      <c r="K68" s="119">
        <f t="shared" si="28"/>
        <v>0.30532685389711045</v>
      </c>
      <c r="L68" s="119">
        <f t="shared" si="29"/>
        <v>5.7648646473418927E-2</v>
      </c>
      <c r="M68" s="120">
        <f t="shared" si="30"/>
        <v>5.3029999999999999</v>
      </c>
      <c r="N68" s="121">
        <f t="shared" si="31"/>
        <v>3.7434186021700594E-2</v>
      </c>
      <c r="O68" s="121">
        <f t="shared" si="32"/>
        <v>4.3797997645389701</v>
      </c>
      <c r="P68" s="220">
        <f t="shared" si="33"/>
        <v>0</v>
      </c>
      <c r="Q68" s="221">
        <f t="shared" si="34"/>
        <v>1</v>
      </c>
      <c r="R68" s="221">
        <f t="shared" si="35"/>
        <v>117</v>
      </c>
      <c r="T68">
        <v>528</v>
      </c>
      <c r="U68">
        <v>8010</v>
      </c>
      <c r="V68" t="s">
        <v>334</v>
      </c>
      <c r="W68">
        <v>2671.355</v>
      </c>
      <c r="X68">
        <v>1025.4880000000001</v>
      </c>
      <c r="Y68">
        <v>2.605</v>
      </c>
      <c r="Z68">
        <v>5.3029999999999999</v>
      </c>
      <c r="AA68">
        <v>168.21381199999999</v>
      </c>
      <c r="AB68">
        <v>0.54437100000000005</v>
      </c>
      <c r="AC68">
        <v>51.360194</v>
      </c>
      <c r="AD68" s="1">
        <v>154</v>
      </c>
      <c r="AE68">
        <v>1</v>
      </c>
      <c r="AF68">
        <v>117</v>
      </c>
      <c r="AG68">
        <v>62</v>
      </c>
      <c r="AH68">
        <v>15.880711</v>
      </c>
      <c r="AI68">
        <v>12.6</v>
      </c>
      <c r="AJ68">
        <v>0</v>
      </c>
      <c r="AK68">
        <v>0</v>
      </c>
      <c r="AL68">
        <v>0</v>
      </c>
      <c r="AM68" t="s">
        <v>335</v>
      </c>
      <c r="AN68" t="s">
        <v>536</v>
      </c>
      <c r="AO68">
        <v>1860.625</v>
      </c>
      <c r="AR68" t="s">
        <v>115</v>
      </c>
      <c r="AS68" t="s">
        <v>117</v>
      </c>
      <c r="AT68" t="s">
        <v>404</v>
      </c>
      <c r="AU68" t="s">
        <v>334</v>
      </c>
      <c r="AV68" t="s">
        <v>217</v>
      </c>
      <c r="AW68">
        <v>5</v>
      </c>
      <c r="BB68">
        <v>0.81132672248179616</v>
      </c>
      <c r="BC68" t="s">
        <v>66</v>
      </c>
      <c r="BF68" t="s">
        <v>115</v>
      </c>
      <c r="BG68" t="s">
        <v>117</v>
      </c>
      <c r="BH68" t="s">
        <v>334</v>
      </c>
      <c r="BI68">
        <v>8010</v>
      </c>
      <c r="BJ68">
        <v>5</v>
      </c>
      <c r="BK68" t="s">
        <v>404</v>
      </c>
      <c r="BL68" t="s">
        <v>218</v>
      </c>
      <c r="BM68">
        <v>0.81132672248179616</v>
      </c>
      <c r="BN68" t="s">
        <v>66</v>
      </c>
      <c r="BO68" t="s">
        <v>174</v>
      </c>
      <c r="BP68">
        <v>2671.3549999999996</v>
      </c>
    </row>
    <row r="69" spans="1:68" ht="16.5" x14ac:dyDescent="0.25">
      <c r="A69" s="127" t="str">
        <f t="shared" si="18"/>
        <v>인천교통공사</v>
      </c>
      <c r="B69" s="128" t="str">
        <f t="shared" si="19"/>
        <v>이정찬</v>
      </c>
      <c r="C69" s="129" t="str">
        <f t="shared" si="20"/>
        <v>F</v>
      </c>
      <c r="D69" s="130">
        <f t="shared" si="21"/>
        <v>0.67056202799455367</v>
      </c>
      <c r="E69" s="131">
        <f t="shared" si="22"/>
        <v>2140</v>
      </c>
      <c r="F69" s="132" t="str">
        <f t="shared" si="23"/>
        <v>63</v>
      </c>
      <c r="G69" s="133" t="str">
        <f t="shared" si="24"/>
        <v>70바4905</v>
      </c>
      <c r="H69" s="134">
        <f t="shared" si="25"/>
        <v>4</v>
      </c>
      <c r="I69" s="135">
        <f t="shared" si="26"/>
        <v>1686.8429999999998</v>
      </c>
      <c r="J69" s="136">
        <f t="shared" si="27"/>
        <v>1.5894920171963325E-2</v>
      </c>
      <c r="K69" s="136">
        <f t="shared" si="28"/>
        <v>0.35725461758982363</v>
      </c>
      <c r="L69" s="136">
        <f t="shared" si="29"/>
        <v>0.16895466857318672</v>
      </c>
      <c r="M69" s="137">
        <f t="shared" si="30"/>
        <v>11.853</v>
      </c>
      <c r="N69" s="138">
        <f t="shared" si="31"/>
        <v>0.11586230228822254</v>
      </c>
      <c r="O69" s="138">
        <f t="shared" si="32"/>
        <v>11.528299077678144</v>
      </c>
      <c r="P69" s="218">
        <f t="shared" si="33"/>
        <v>0</v>
      </c>
      <c r="Q69" s="219">
        <f t="shared" si="34"/>
        <v>2</v>
      </c>
      <c r="R69" s="219">
        <f t="shared" si="35"/>
        <v>199</v>
      </c>
      <c r="T69">
        <v>528</v>
      </c>
      <c r="U69">
        <v>2140</v>
      </c>
      <c r="V69" t="s">
        <v>336</v>
      </c>
      <c r="W69">
        <v>1726.1869999999999</v>
      </c>
      <c r="X69">
        <v>728.62199999999996</v>
      </c>
      <c r="Y69">
        <v>2.3690000000000002</v>
      </c>
      <c r="Z69">
        <v>11.853</v>
      </c>
      <c r="AA69">
        <v>98.334687000000002</v>
      </c>
      <c r="AB69">
        <v>1.5630219999999999</v>
      </c>
      <c r="AC69">
        <v>35.130521000000002</v>
      </c>
      <c r="AD69" s="1">
        <v>285</v>
      </c>
      <c r="AE69">
        <v>2</v>
      </c>
      <c r="AF69">
        <v>199</v>
      </c>
      <c r="AG69">
        <v>76</v>
      </c>
      <c r="AH69">
        <v>17.554202</v>
      </c>
      <c r="AI69">
        <v>433.4</v>
      </c>
      <c r="AJ69">
        <v>0</v>
      </c>
      <c r="AK69">
        <v>0</v>
      </c>
      <c r="AL69">
        <v>0</v>
      </c>
      <c r="AM69" t="s">
        <v>337</v>
      </c>
      <c r="AN69" t="s">
        <v>537</v>
      </c>
      <c r="AO69">
        <v>1330.646</v>
      </c>
      <c r="AR69" t="s">
        <v>115</v>
      </c>
      <c r="AS69" t="s">
        <v>116</v>
      </c>
      <c r="AT69" t="s">
        <v>196</v>
      </c>
      <c r="AU69" t="s">
        <v>336</v>
      </c>
      <c r="AV69" t="s">
        <v>48</v>
      </c>
      <c r="AW69">
        <v>4</v>
      </c>
      <c r="BB69">
        <v>0.67056202799455367</v>
      </c>
      <c r="BC69" t="s">
        <v>68</v>
      </c>
      <c r="BF69" t="s">
        <v>115</v>
      </c>
      <c r="BG69" t="s">
        <v>116</v>
      </c>
      <c r="BH69" t="s">
        <v>336</v>
      </c>
      <c r="BI69">
        <v>2140</v>
      </c>
      <c r="BJ69">
        <v>4</v>
      </c>
      <c r="BK69" t="s">
        <v>196</v>
      </c>
      <c r="BL69" t="s">
        <v>204</v>
      </c>
      <c r="BM69">
        <v>0.67056202799455367</v>
      </c>
      <c r="BN69" t="s">
        <v>68</v>
      </c>
      <c r="BO69" t="s">
        <v>183</v>
      </c>
      <c r="BP69">
        <v>1686.8429999999998</v>
      </c>
    </row>
    <row r="70" spans="1:68" ht="16.5" x14ac:dyDescent="0.25">
      <c r="A70" s="110" t="str">
        <f t="shared" si="18"/>
        <v>인천교통공사</v>
      </c>
      <c r="B70" s="111" t="str">
        <f t="shared" si="19"/>
        <v>이정현</v>
      </c>
      <c r="C70" s="112" t="str">
        <f t="shared" si="20"/>
        <v>D</v>
      </c>
      <c r="D70" s="113">
        <f t="shared" si="21"/>
        <v>0.80716410250017312</v>
      </c>
      <c r="E70" s="114">
        <f t="shared" si="22"/>
        <v>1799</v>
      </c>
      <c r="F70" s="115" t="str">
        <f t="shared" si="23"/>
        <v>순환41</v>
      </c>
      <c r="G70" s="116" t="str">
        <f t="shared" si="24"/>
        <v>70바4921</v>
      </c>
      <c r="H70" s="117">
        <f t="shared" si="25"/>
        <v>5</v>
      </c>
      <c r="I70" s="118">
        <f t="shared" si="26"/>
        <v>2439.7740000000003</v>
      </c>
      <c r="J70" s="119">
        <f t="shared" si="27"/>
        <v>1.1393253848240904E-2</v>
      </c>
      <c r="K70" s="119">
        <f t="shared" si="28"/>
        <v>0.30312963847085583</v>
      </c>
      <c r="L70" s="119">
        <f t="shared" si="29"/>
        <v>5.6972490074900371E-2</v>
      </c>
      <c r="M70" s="120">
        <f t="shared" si="30"/>
        <v>7.1360000000000001</v>
      </c>
      <c r="N70" s="121">
        <f t="shared" si="31"/>
        <v>0</v>
      </c>
      <c r="O70" s="121">
        <f t="shared" si="32"/>
        <v>4.9184883517899607</v>
      </c>
      <c r="P70" s="220">
        <f t="shared" si="33"/>
        <v>0</v>
      </c>
      <c r="Q70" s="221">
        <f t="shared" si="34"/>
        <v>0</v>
      </c>
      <c r="R70" s="221">
        <f t="shared" si="35"/>
        <v>120</v>
      </c>
      <c r="T70">
        <v>528</v>
      </c>
      <c r="U70">
        <v>1799</v>
      </c>
      <c r="V70" t="s">
        <v>338</v>
      </c>
      <c r="W70">
        <v>2439.7739999999999</v>
      </c>
      <c r="X70">
        <v>922.15499999999997</v>
      </c>
      <c r="Y70">
        <v>2.6459999999999999</v>
      </c>
      <c r="Z70">
        <v>7.1360000000000001</v>
      </c>
      <c r="AA70">
        <v>154.52021199999999</v>
      </c>
      <c r="AB70">
        <v>1.7604880000000001</v>
      </c>
      <c r="AC70">
        <v>46.839655999999998</v>
      </c>
      <c r="AD70" s="1">
        <v>139</v>
      </c>
      <c r="AE70">
        <v>0</v>
      </c>
      <c r="AF70">
        <v>120</v>
      </c>
      <c r="AG70">
        <v>62</v>
      </c>
      <c r="AH70">
        <v>15.789351</v>
      </c>
      <c r="AI70">
        <v>0</v>
      </c>
      <c r="AJ70">
        <v>0</v>
      </c>
      <c r="AK70">
        <v>0</v>
      </c>
      <c r="AL70">
        <v>0</v>
      </c>
      <c r="AM70" t="s">
        <v>339</v>
      </c>
      <c r="AN70" t="s">
        <v>538</v>
      </c>
      <c r="AO70">
        <v>1862.3150000000001</v>
      </c>
      <c r="AR70" t="s">
        <v>115</v>
      </c>
      <c r="AS70" t="s">
        <v>117</v>
      </c>
      <c r="AT70" t="s">
        <v>213</v>
      </c>
      <c r="AU70" t="s">
        <v>338</v>
      </c>
      <c r="AV70" t="s">
        <v>48</v>
      </c>
      <c r="AW70">
        <v>5</v>
      </c>
      <c r="BB70">
        <v>0.80716410250017312</v>
      </c>
      <c r="BC70" t="s">
        <v>66</v>
      </c>
      <c r="BF70" t="s">
        <v>115</v>
      </c>
      <c r="BG70" t="s">
        <v>117</v>
      </c>
      <c r="BH70" t="s">
        <v>338</v>
      </c>
      <c r="BI70">
        <v>1799</v>
      </c>
      <c r="BJ70">
        <v>5</v>
      </c>
      <c r="BK70" t="s">
        <v>213</v>
      </c>
      <c r="BL70" t="s">
        <v>219</v>
      </c>
      <c r="BM70">
        <v>0.80716410250017312</v>
      </c>
      <c r="BN70" t="s">
        <v>66</v>
      </c>
      <c r="BO70" t="s">
        <v>174</v>
      </c>
      <c r="BP70">
        <v>2439.7740000000003</v>
      </c>
    </row>
    <row r="71" spans="1:68" ht="16.5" x14ac:dyDescent="0.25">
      <c r="A71" s="127" t="str">
        <f t="shared" si="18"/>
        <v>인천교통공사</v>
      </c>
      <c r="B71" s="128" t="str">
        <f t="shared" si="19"/>
        <v>이주온</v>
      </c>
      <c r="C71" s="129" t="str">
        <f t="shared" si="20"/>
        <v>C</v>
      </c>
      <c r="D71" s="130">
        <f t="shared" si="21"/>
        <v>0.89892928489194324</v>
      </c>
      <c r="E71" s="131">
        <f t="shared" si="22"/>
        <v>2912</v>
      </c>
      <c r="F71" s="132" t="str">
        <f t="shared" si="23"/>
        <v>순환41</v>
      </c>
      <c r="G71" s="133" t="str">
        <f t="shared" si="24"/>
        <v>70바4923</v>
      </c>
      <c r="H71" s="134">
        <f t="shared" si="25"/>
        <v>4</v>
      </c>
      <c r="I71" s="135">
        <f t="shared" si="26"/>
        <v>2136.4900000000002</v>
      </c>
      <c r="J71" s="136">
        <f t="shared" si="27"/>
        <v>2.432066660902061E-3</v>
      </c>
      <c r="K71" s="136">
        <f t="shared" si="28"/>
        <v>0.29080655785483606</v>
      </c>
      <c r="L71" s="136">
        <f t="shared" si="29"/>
        <v>1.778618200880884E-2</v>
      </c>
      <c r="M71" s="137">
        <f t="shared" si="30"/>
        <v>5.6269999999999998</v>
      </c>
      <c r="N71" s="138">
        <f t="shared" si="31"/>
        <v>0</v>
      </c>
      <c r="O71" s="138">
        <f t="shared" si="32"/>
        <v>2.3402871064222159</v>
      </c>
      <c r="P71" s="218">
        <f t="shared" si="33"/>
        <v>0</v>
      </c>
      <c r="Q71" s="219">
        <f t="shared" si="34"/>
        <v>0</v>
      </c>
      <c r="R71" s="219">
        <f t="shared" si="35"/>
        <v>50</v>
      </c>
      <c r="T71">
        <v>528</v>
      </c>
      <c r="U71">
        <v>2912</v>
      </c>
      <c r="V71" t="s">
        <v>340</v>
      </c>
      <c r="W71">
        <v>2136.4899999999998</v>
      </c>
      <c r="X71">
        <v>725.11699999999996</v>
      </c>
      <c r="Y71">
        <v>2.9460000000000002</v>
      </c>
      <c r="Z71">
        <v>5.6269999999999998</v>
      </c>
      <c r="AA71">
        <v>140.59359699999999</v>
      </c>
      <c r="AB71">
        <v>0.34193299999999999</v>
      </c>
      <c r="AC71">
        <v>40.885539999999999</v>
      </c>
      <c r="AD71" s="1">
        <v>38</v>
      </c>
      <c r="AE71">
        <v>0</v>
      </c>
      <c r="AF71">
        <v>50</v>
      </c>
      <c r="AG71">
        <v>58</v>
      </c>
      <c r="AH71">
        <v>15.196211</v>
      </c>
      <c r="AI71">
        <v>0</v>
      </c>
      <c r="AJ71">
        <v>0</v>
      </c>
      <c r="AK71">
        <v>0</v>
      </c>
      <c r="AL71">
        <v>0</v>
      </c>
      <c r="AM71" t="s">
        <v>341</v>
      </c>
      <c r="AN71" t="s">
        <v>539</v>
      </c>
      <c r="AO71">
        <v>1779.3920000000001</v>
      </c>
      <c r="AR71" t="s">
        <v>115</v>
      </c>
      <c r="AS71" t="s">
        <v>117</v>
      </c>
      <c r="AT71" t="s">
        <v>215</v>
      </c>
      <c r="AU71" t="s">
        <v>340</v>
      </c>
      <c r="AV71" t="s">
        <v>48</v>
      </c>
      <c r="AW71">
        <v>4</v>
      </c>
      <c r="BB71">
        <v>0.89892928489194324</v>
      </c>
      <c r="BC71" t="s">
        <v>67</v>
      </c>
      <c r="BF71" t="s">
        <v>115</v>
      </c>
      <c r="BG71" t="s">
        <v>117</v>
      </c>
      <c r="BH71" t="s">
        <v>340</v>
      </c>
      <c r="BI71">
        <v>2912</v>
      </c>
      <c r="BJ71">
        <v>4</v>
      </c>
      <c r="BK71" t="s">
        <v>215</v>
      </c>
      <c r="BL71" t="s">
        <v>216</v>
      </c>
      <c r="BM71">
        <v>0.89892928489194324</v>
      </c>
      <c r="BN71" t="s">
        <v>67</v>
      </c>
      <c r="BO71" t="s">
        <v>173</v>
      </c>
      <c r="BP71">
        <v>2136.4900000000002</v>
      </c>
    </row>
    <row r="72" spans="1:68" ht="16.5" x14ac:dyDescent="0.25">
      <c r="A72" s="110" t="str">
        <f t="shared" ref="A72:A87" si="36">BF72</f>
        <v>인천교통공사</v>
      </c>
      <c r="B72" s="111" t="str">
        <f t="shared" ref="B72:B87" si="37">BH72</f>
        <v>이찬영</v>
      </c>
      <c r="C72" s="112" t="str">
        <f t="shared" ref="C72:C87" si="38">BN72</f>
        <v>F</v>
      </c>
      <c r="D72" s="113">
        <f t="shared" ref="D72:D87" si="39">BM72</f>
        <v>0.7754815995165395</v>
      </c>
      <c r="E72" s="114">
        <f t="shared" ref="E72:E87" si="40">U72</f>
        <v>7664</v>
      </c>
      <c r="F72" s="115" t="str">
        <f t="shared" ref="F72:F87" si="41">BG72</f>
        <v>63</v>
      </c>
      <c r="G72" s="116" t="str">
        <f t="shared" ref="G72:G87" si="42">BK72</f>
        <v>70바4912</v>
      </c>
      <c r="H72" s="117">
        <f t="shared" ref="H72:H87" si="43">BJ72</f>
        <v>2</v>
      </c>
      <c r="I72" s="118">
        <f t="shared" ref="I72:I87" si="44">BP72</f>
        <v>2016.8880000000001</v>
      </c>
      <c r="J72" s="119">
        <f t="shared" ref="J72:J87" si="45">AB72/AA72</f>
        <v>5.736134519107608E-3</v>
      </c>
      <c r="K72" s="119">
        <f t="shared" ref="K72:K87" si="46">AC72/AA72</f>
        <v>0.33946097056164759</v>
      </c>
      <c r="L72" s="119">
        <f t="shared" ref="L72:L87" si="47">AD72/I72</f>
        <v>6.1480855654850439E-2</v>
      </c>
      <c r="M72" s="120">
        <f t="shared" ref="M72:M87" si="48">Z72</f>
        <v>9.3970000000000002</v>
      </c>
      <c r="N72" s="121">
        <f t="shared" ref="N72:N87" si="49">AE72*100/W72</f>
        <v>0.14686221533819185</v>
      </c>
      <c r="O72" s="121">
        <f t="shared" ref="O72:O87" si="50">AF72*100/W72</f>
        <v>1.1259436509261376</v>
      </c>
      <c r="P72" s="220">
        <f t="shared" ref="P72:P87" si="51">AK72</f>
        <v>0</v>
      </c>
      <c r="Q72" s="221">
        <f t="shared" ref="Q72:Q87" si="52">AE72</f>
        <v>3</v>
      </c>
      <c r="R72" s="221">
        <f t="shared" ref="R72:R87" si="53">AF72</f>
        <v>23</v>
      </c>
      <c r="T72">
        <v>528</v>
      </c>
      <c r="U72">
        <v>7664</v>
      </c>
      <c r="V72" t="s">
        <v>342</v>
      </c>
      <c r="W72">
        <v>2042.731</v>
      </c>
      <c r="X72">
        <v>752.19299999999998</v>
      </c>
      <c r="Y72">
        <v>2.7160000000000002</v>
      </c>
      <c r="Z72">
        <v>9.3970000000000002</v>
      </c>
      <c r="AA72">
        <v>122.076635</v>
      </c>
      <c r="AB72">
        <v>0.70024799999999998</v>
      </c>
      <c r="AC72">
        <v>41.440252999999998</v>
      </c>
      <c r="AD72" s="1">
        <v>124</v>
      </c>
      <c r="AE72">
        <v>3</v>
      </c>
      <c r="AF72">
        <v>23</v>
      </c>
      <c r="AG72">
        <v>68</v>
      </c>
      <c r="AH72">
        <v>16.733184999999999</v>
      </c>
      <c r="AI72">
        <v>448.1</v>
      </c>
      <c r="AJ72">
        <v>0</v>
      </c>
      <c r="AK72">
        <v>0</v>
      </c>
      <c r="AL72">
        <v>0</v>
      </c>
      <c r="AM72" t="s">
        <v>343</v>
      </c>
      <c r="AN72" t="s">
        <v>540</v>
      </c>
      <c r="AO72">
        <v>1911.1110000000001</v>
      </c>
      <c r="AR72" t="s">
        <v>115</v>
      </c>
      <c r="AS72" t="s">
        <v>116</v>
      </c>
      <c r="AT72" t="s">
        <v>203</v>
      </c>
      <c r="AU72" t="s">
        <v>342</v>
      </c>
      <c r="AV72" t="s">
        <v>48</v>
      </c>
      <c r="AW72">
        <v>2</v>
      </c>
      <c r="BB72">
        <v>0.7754815995165395</v>
      </c>
      <c r="BC72" t="s">
        <v>68</v>
      </c>
      <c r="BF72" t="s">
        <v>115</v>
      </c>
      <c r="BG72" t="s">
        <v>116</v>
      </c>
      <c r="BH72" t="s">
        <v>342</v>
      </c>
      <c r="BI72">
        <v>7664</v>
      </c>
      <c r="BJ72">
        <v>2</v>
      </c>
      <c r="BK72" t="s">
        <v>203</v>
      </c>
      <c r="BL72" t="s">
        <v>200</v>
      </c>
      <c r="BM72">
        <v>0.7754815995165395</v>
      </c>
      <c r="BN72" t="s">
        <v>68</v>
      </c>
      <c r="BO72" t="s">
        <v>183</v>
      </c>
      <c r="BP72">
        <v>2016.8880000000001</v>
      </c>
    </row>
    <row r="73" spans="1:68" ht="16.5" x14ac:dyDescent="0.25">
      <c r="A73" s="127" t="str">
        <f t="shared" si="36"/>
        <v>인천교통공사</v>
      </c>
      <c r="B73" s="128" t="str">
        <f t="shared" si="37"/>
        <v>이태석</v>
      </c>
      <c r="C73" s="129" t="str">
        <f t="shared" si="38"/>
        <v>F</v>
      </c>
      <c r="D73" s="130">
        <f t="shared" si="39"/>
        <v>0.75028571428571422</v>
      </c>
      <c r="E73" s="131">
        <f t="shared" si="40"/>
        <v>5318</v>
      </c>
      <c r="F73" s="132" t="str">
        <f t="shared" si="41"/>
        <v>순환42</v>
      </c>
      <c r="G73" s="133" t="str">
        <f t="shared" si="42"/>
        <v>70바4936</v>
      </c>
      <c r="H73" s="134">
        <f t="shared" si="43"/>
        <v>2</v>
      </c>
      <c r="I73" s="135">
        <f t="shared" si="44"/>
        <v>2616.9079999999999</v>
      </c>
      <c r="J73" s="136">
        <f t="shared" si="45"/>
        <v>8.976352954327204E-3</v>
      </c>
      <c r="K73" s="136">
        <f t="shared" si="46"/>
        <v>0.30096494593956391</v>
      </c>
      <c r="L73" s="136">
        <f t="shared" si="47"/>
        <v>8.9800634947808641E-2</v>
      </c>
      <c r="M73" s="137">
        <f t="shared" si="48"/>
        <v>6.0270000000000001</v>
      </c>
      <c r="N73" s="138">
        <f t="shared" si="49"/>
        <v>0</v>
      </c>
      <c r="O73" s="138">
        <f t="shared" si="50"/>
        <v>52.810415956541078</v>
      </c>
      <c r="P73" s="218">
        <f t="shared" si="51"/>
        <v>0</v>
      </c>
      <c r="Q73" s="219">
        <f t="shared" si="52"/>
        <v>0</v>
      </c>
      <c r="R73" s="219">
        <f t="shared" si="53"/>
        <v>1382</v>
      </c>
      <c r="T73">
        <v>528</v>
      </c>
      <c r="U73">
        <v>5318</v>
      </c>
      <c r="V73" t="s">
        <v>344</v>
      </c>
      <c r="W73">
        <v>2616.9079999999999</v>
      </c>
      <c r="X73">
        <v>1008.635</v>
      </c>
      <c r="Y73">
        <v>2.5950000000000002</v>
      </c>
      <c r="Z73">
        <v>6.0270000000000001</v>
      </c>
      <c r="AA73">
        <v>163.29215300000001</v>
      </c>
      <c r="AB73">
        <v>1.465768</v>
      </c>
      <c r="AC73">
        <v>49.145214000000003</v>
      </c>
      <c r="AD73" s="1">
        <v>235</v>
      </c>
      <c r="AE73">
        <v>0</v>
      </c>
      <c r="AF73">
        <v>1382</v>
      </c>
      <c r="AG73">
        <v>66</v>
      </c>
      <c r="AH73">
        <v>16.025925999999998</v>
      </c>
      <c r="AI73">
        <v>37.5</v>
      </c>
      <c r="AJ73">
        <v>0</v>
      </c>
      <c r="AK73">
        <v>0</v>
      </c>
      <c r="AL73">
        <v>0</v>
      </c>
      <c r="AM73" t="s">
        <v>345</v>
      </c>
      <c r="AN73" t="s">
        <v>541</v>
      </c>
      <c r="AO73">
        <v>2504.4290000000001</v>
      </c>
      <c r="AR73" t="s">
        <v>115</v>
      </c>
      <c r="AS73" t="s">
        <v>118</v>
      </c>
      <c r="AT73" t="s">
        <v>228</v>
      </c>
      <c r="AU73" t="s">
        <v>344</v>
      </c>
      <c r="AV73" t="s">
        <v>217</v>
      </c>
      <c r="AW73">
        <v>2</v>
      </c>
      <c r="BB73">
        <v>0.75028571428571422</v>
      </c>
      <c r="BC73" t="s">
        <v>68</v>
      </c>
      <c r="BF73" t="s">
        <v>115</v>
      </c>
      <c r="BG73" t="s">
        <v>118</v>
      </c>
      <c r="BH73" t="s">
        <v>344</v>
      </c>
      <c r="BI73">
        <v>5318</v>
      </c>
      <c r="BJ73">
        <v>2</v>
      </c>
      <c r="BK73" t="s">
        <v>228</v>
      </c>
      <c r="BL73" t="s">
        <v>238</v>
      </c>
      <c r="BM73">
        <v>0.75028571428571422</v>
      </c>
      <c r="BN73" t="s">
        <v>68</v>
      </c>
      <c r="BO73" t="s">
        <v>183</v>
      </c>
      <c r="BP73">
        <v>2616.9079999999999</v>
      </c>
    </row>
    <row r="74" spans="1:68" ht="16.5" x14ac:dyDescent="0.25">
      <c r="A74" s="110" t="str">
        <f t="shared" si="36"/>
        <v>인천교통공사</v>
      </c>
      <c r="B74" s="111" t="str">
        <f t="shared" si="37"/>
        <v>이호봉</v>
      </c>
      <c r="C74" s="112" t="str">
        <f t="shared" si="38"/>
        <v>F</v>
      </c>
      <c r="D74" s="113">
        <f t="shared" si="39"/>
        <v>0.76657081080364287</v>
      </c>
      <c r="E74" s="114">
        <f t="shared" si="40"/>
        <v>1314</v>
      </c>
      <c r="F74" s="115" t="str">
        <f t="shared" si="41"/>
        <v>순환42</v>
      </c>
      <c r="G74" s="116" t="str">
        <f t="shared" si="42"/>
        <v>70바4932</v>
      </c>
      <c r="H74" s="117">
        <f t="shared" si="43"/>
        <v>6</v>
      </c>
      <c r="I74" s="118">
        <f t="shared" si="44"/>
        <v>2585.9</v>
      </c>
      <c r="J74" s="119">
        <f t="shared" si="45"/>
        <v>6.2478350868153754E-3</v>
      </c>
      <c r="K74" s="119">
        <f t="shared" si="46"/>
        <v>0.32303117278606824</v>
      </c>
      <c r="L74" s="119">
        <f t="shared" si="47"/>
        <v>4.5245369117135233E-2</v>
      </c>
      <c r="M74" s="120">
        <f t="shared" si="48"/>
        <v>4.907</v>
      </c>
      <c r="N74" s="121">
        <f t="shared" si="49"/>
        <v>3.8671255655671137E-2</v>
      </c>
      <c r="O74" s="121">
        <f t="shared" si="50"/>
        <v>1.7015352488495301</v>
      </c>
      <c r="P74" s="220">
        <f t="shared" si="51"/>
        <v>0</v>
      </c>
      <c r="Q74" s="221">
        <f t="shared" si="52"/>
        <v>1</v>
      </c>
      <c r="R74" s="221">
        <f t="shared" si="53"/>
        <v>44</v>
      </c>
      <c r="T74">
        <v>528</v>
      </c>
      <c r="U74">
        <v>1314</v>
      </c>
      <c r="V74" t="s">
        <v>346</v>
      </c>
      <c r="W74">
        <v>2585.9</v>
      </c>
      <c r="X74">
        <v>944.89700000000005</v>
      </c>
      <c r="Y74">
        <v>2.7370000000000001</v>
      </c>
      <c r="Z74">
        <v>4.907</v>
      </c>
      <c r="AA74">
        <v>166.00550200000001</v>
      </c>
      <c r="AB74">
        <v>1.037175</v>
      </c>
      <c r="AC74">
        <v>53.624952</v>
      </c>
      <c r="AD74" s="1">
        <v>117</v>
      </c>
      <c r="AE74">
        <v>1</v>
      </c>
      <c r="AF74">
        <v>44</v>
      </c>
      <c r="AG74">
        <v>64</v>
      </c>
      <c r="AH74">
        <v>15.577194</v>
      </c>
      <c r="AI74">
        <v>4</v>
      </c>
      <c r="AJ74">
        <v>0</v>
      </c>
      <c r="AK74">
        <v>0</v>
      </c>
      <c r="AL74">
        <v>0</v>
      </c>
      <c r="AM74" t="s">
        <v>347</v>
      </c>
      <c r="AN74" t="s">
        <v>542</v>
      </c>
      <c r="AO74">
        <v>1744.432</v>
      </c>
      <c r="AR74" t="s">
        <v>115</v>
      </c>
      <c r="AS74" t="s">
        <v>118</v>
      </c>
      <c r="AT74" t="s">
        <v>224</v>
      </c>
      <c r="AU74" t="s">
        <v>346</v>
      </c>
      <c r="AV74" t="s">
        <v>217</v>
      </c>
      <c r="AW74">
        <v>6</v>
      </c>
      <c r="BB74">
        <v>0.76657081080364287</v>
      </c>
      <c r="BC74" t="s">
        <v>68</v>
      </c>
      <c r="BF74" t="s">
        <v>115</v>
      </c>
      <c r="BG74" t="s">
        <v>118</v>
      </c>
      <c r="BH74" t="s">
        <v>346</v>
      </c>
      <c r="BI74">
        <v>1314</v>
      </c>
      <c r="BJ74">
        <v>6</v>
      </c>
      <c r="BK74" t="s">
        <v>224</v>
      </c>
      <c r="BL74" t="s">
        <v>230</v>
      </c>
      <c r="BM74">
        <v>0.76657081080364287</v>
      </c>
      <c r="BN74" t="s">
        <v>68</v>
      </c>
      <c r="BO74" t="s">
        <v>183</v>
      </c>
      <c r="BP74">
        <v>2585.9</v>
      </c>
    </row>
    <row r="75" spans="1:68" ht="16.5" x14ac:dyDescent="0.25">
      <c r="A75" s="127" t="str">
        <f t="shared" si="36"/>
        <v>인천교통공사</v>
      </c>
      <c r="B75" s="128" t="str">
        <f t="shared" si="37"/>
        <v>이호순</v>
      </c>
      <c r="C75" s="129" t="str">
        <f t="shared" si="38"/>
        <v>D</v>
      </c>
      <c r="D75" s="130">
        <f t="shared" si="39"/>
        <v>0.83834088806119189</v>
      </c>
      <c r="E75" s="131">
        <f t="shared" si="40"/>
        <v>3947</v>
      </c>
      <c r="F75" s="132" t="str">
        <f t="shared" si="41"/>
        <v>63</v>
      </c>
      <c r="G75" s="133" t="str">
        <f t="shared" si="42"/>
        <v>70바4916</v>
      </c>
      <c r="H75" s="134">
        <f t="shared" si="43"/>
        <v>6</v>
      </c>
      <c r="I75" s="135">
        <f t="shared" si="44"/>
        <v>2444.989</v>
      </c>
      <c r="J75" s="136">
        <f t="shared" si="45"/>
        <v>6.8858658468336723E-3</v>
      </c>
      <c r="K75" s="136">
        <f t="shared" si="46"/>
        <v>0.31335714065711096</v>
      </c>
      <c r="L75" s="136">
        <f t="shared" si="47"/>
        <v>0.26421386762885229</v>
      </c>
      <c r="M75" s="137">
        <f t="shared" si="48"/>
        <v>8.4489999999999998</v>
      </c>
      <c r="N75" s="138">
        <f t="shared" si="49"/>
        <v>0</v>
      </c>
      <c r="O75" s="138">
        <f t="shared" si="50"/>
        <v>3.2310983812197112</v>
      </c>
      <c r="P75" s="218">
        <f t="shared" si="51"/>
        <v>0</v>
      </c>
      <c r="Q75" s="219">
        <f t="shared" si="52"/>
        <v>0</v>
      </c>
      <c r="R75" s="219">
        <f t="shared" si="53"/>
        <v>79</v>
      </c>
      <c r="T75">
        <v>528</v>
      </c>
      <c r="U75">
        <v>3947</v>
      </c>
      <c r="V75" t="s">
        <v>348</v>
      </c>
      <c r="W75">
        <v>2444.989</v>
      </c>
      <c r="X75">
        <v>832.30899999999997</v>
      </c>
      <c r="Y75">
        <v>2.9380000000000002</v>
      </c>
      <c r="Z75">
        <v>8.4489999999999998</v>
      </c>
      <c r="AA75">
        <v>138.601887</v>
      </c>
      <c r="AB75">
        <v>0.95439399999999996</v>
      </c>
      <c r="AC75">
        <v>43.431891</v>
      </c>
      <c r="AD75" s="1">
        <v>646</v>
      </c>
      <c r="AE75">
        <v>0</v>
      </c>
      <c r="AF75">
        <v>79</v>
      </c>
      <c r="AG75">
        <v>74</v>
      </c>
      <c r="AH75">
        <v>17.640373</v>
      </c>
      <c r="AI75">
        <v>15</v>
      </c>
      <c r="AJ75">
        <v>0</v>
      </c>
      <c r="AK75">
        <v>0</v>
      </c>
      <c r="AL75">
        <v>0</v>
      </c>
      <c r="AM75" t="s">
        <v>349</v>
      </c>
      <c r="AN75" t="s">
        <v>543</v>
      </c>
      <c r="AO75">
        <v>1500.9159999999999</v>
      </c>
      <c r="AR75" t="s">
        <v>115</v>
      </c>
      <c r="AS75" t="s">
        <v>116</v>
      </c>
      <c r="AT75" t="s">
        <v>209</v>
      </c>
      <c r="AU75" t="s">
        <v>348</v>
      </c>
      <c r="AV75" t="s">
        <v>48</v>
      </c>
      <c r="AW75">
        <v>6</v>
      </c>
      <c r="BB75">
        <v>0.83834088806119189</v>
      </c>
      <c r="BC75" t="s">
        <v>66</v>
      </c>
      <c r="BF75" t="s">
        <v>115</v>
      </c>
      <c r="BG75" t="s">
        <v>116</v>
      </c>
      <c r="BH75" t="s">
        <v>348</v>
      </c>
      <c r="BI75">
        <v>3947</v>
      </c>
      <c r="BJ75">
        <v>6</v>
      </c>
      <c r="BK75" t="s">
        <v>209</v>
      </c>
      <c r="BL75" t="s">
        <v>201</v>
      </c>
      <c r="BM75">
        <v>0.83834088806119189</v>
      </c>
      <c r="BN75" t="s">
        <v>66</v>
      </c>
      <c r="BO75" t="s">
        <v>174</v>
      </c>
      <c r="BP75">
        <v>2444.989</v>
      </c>
    </row>
    <row r="76" spans="1:68" ht="16.5" x14ac:dyDescent="0.25">
      <c r="A76" s="110" t="str">
        <f t="shared" si="36"/>
        <v>인천교통공사</v>
      </c>
      <c r="B76" s="111" t="str">
        <f t="shared" si="37"/>
        <v>장형익</v>
      </c>
      <c r="C76" s="112" t="str">
        <f t="shared" si="38"/>
        <v>F</v>
      </c>
      <c r="D76" s="113">
        <f t="shared" si="39"/>
        <v>0.73974178871527252</v>
      </c>
      <c r="E76" s="114">
        <f t="shared" si="40"/>
        <v>206</v>
      </c>
      <c r="F76" s="115" t="str">
        <f t="shared" si="41"/>
        <v>순환42</v>
      </c>
      <c r="G76" s="116" t="str">
        <f t="shared" si="42"/>
        <v>70바4934</v>
      </c>
      <c r="H76" s="117">
        <f t="shared" si="43"/>
        <v>4</v>
      </c>
      <c r="I76" s="118">
        <f t="shared" si="44"/>
        <v>2359.462</v>
      </c>
      <c r="J76" s="119">
        <f t="shared" si="45"/>
        <v>6.8047530694694373E-3</v>
      </c>
      <c r="K76" s="119">
        <f t="shared" si="46"/>
        <v>0.34071998473057918</v>
      </c>
      <c r="L76" s="119">
        <f t="shared" si="47"/>
        <v>0.12375702596608888</v>
      </c>
      <c r="M76" s="120">
        <f t="shared" si="48"/>
        <v>5.827</v>
      </c>
      <c r="N76" s="121">
        <f t="shared" si="49"/>
        <v>4.6620797452978691</v>
      </c>
      <c r="O76" s="121">
        <f t="shared" si="50"/>
        <v>10.807548500463241</v>
      </c>
      <c r="P76" s="220">
        <f t="shared" si="51"/>
        <v>0</v>
      </c>
      <c r="Q76" s="221">
        <f t="shared" si="52"/>
        <v>110</v>
      </c>
      <c r="R76" s="221">
        <f t="shared" si="53"/>
        <v>255</v>
      </c>
      <c r="T76">
        <v>528</v>
      </c>
      <c r="U76">
        <v>206</v>
      </c>
      <c r="V76" t="s">
        <v>350</v>
      </c>
      <c r="W76">
        <v>2359.462</v>
      </c>
      <c r="X76">
        <v>912.62400000000002</v>
      </c>
      <c r="Y76">
        <v>2.585</v>
      </c>
      <c r="Z76">
        <v>5.827</v>
      </c>
      <c r="AA76">
        <v>152.94882699999999</v>
      </c>
      <c r="AB76">
        <v>1.0407789999999999</v>
      </c>
      <c r="AC76">
        <v>52.112721999999998</v>
      </c>
      <c r="AD76" s="1">
        <v>292</v>
      </c>
      <c r="AE76">
        <v>110</v>
      </c>
      <c r="AF76">
        <v>255</v>
      </c>
      <c r="AG76">
        <v>71</v>
      </c>
      <c r="AH76">
        <v>15.426479</v>
      </c>
      <c r="AI76">
        <v>31.2</v>
      </c>
      <c r="AJ76">
        <v>0</v>
      </c>
      <c r="AK76">
        <v>0</v>
      </c>
      <c r="AL76">
        <v>0</v>
      </c>
      <c r="AM76" t="s">
        <v>351</v>
      </c>
      <c r="AN76" t="s">
        <v>544</v>
      </c>
      <c r="AO76">
        <v>1988.33</v>
      </c>
      <c r="AR76" t="s">
        <v>115</v>
      </c>
      <c r="AS76" t="s">
        <v>118</v>
      </c>
      <c r="AT76" t="s">
        <v>226</v>
      </c>
      <c r="AU76" t="s">
        <v>350</v>
      </c>
      <c r="AV76" t="s">
        <v>217</v>
      </c>
      <c r="AW76">
        <v>4</v>
      </c>
      <c r="BB76">
        <v>0.73974178871527252</v>
      </c>
      <c r="BC76" t="s">
        <v>68</v>
      </c>
      <c r="BF76" t="s">
        <v>115</v>
      </c>
      <c r="BG76" t="s">
        <v>118</v>
      </c>
      <c r="BH76" t="s">
        <v>350</v>
      </c>
      <c r="BI76">
        <v>206</v>
      </c>
      <c r="BJ76">
        <v>4</v>
      </c>
      <c r="BK76" t="s">
        <v>226</v>
      </c>
      <c r="BL76" t="s">
        <v>225</v>
      </c>
      <c r="BM76">
        <v>0.73974178871527252</v>
      </c>
      <c r="BN76" t="s">
        <v>68</v>
      </c>
      <c r="BO76" t="s">
        <v>183</v>
      </c>
      <c r="BP76">
        <v>2359.462</v>
      </c>
    </row>
    <row r="77" spans="1:68" ht="16.5" x14ac:dyDescent="0.25">
      <c r="A77" s="127" t="str">
        <f t="shared" si="36"/>
        <v>인천교통공사</v>
      </c>
      <c r="B77" s="128" t="str">
        <f t="shared" si="37"/>
        <v>전익수</v>
      </c>
      <c r="C77" s="129" t="str">
        <f t="shared" si="38"/>
        <v>F</v>
      </c>
      <c r="D77" s="130">
        <f t="shared" si="39"/>
        <v>0.68958607660022242</v>
      </c>
      <c r="E77" s="131">
        <f t="shared" si="40"/>
        <v>7867</v>
      </c>
      <c r="F77" s="132" t="str">
        <f t="shared" si="41"/>
        <v>순환42</v>
      </c>
      <c r="G77" s="133" t="str">
        <f t="shared" si="42"/>
        <v>70바4936</v>
      </c>
      <c r="H77" s="134">
        <f t="shared" si="43"/>
        <v>3</v>
      </c>
      <c r="I77" s="135">
        <f t="shared" si="44"/>
        <v>2501.1610000000001</v>
      </c>
      <c r="J77" s="136">
        <f t="shared" si="45"/>
        <v>1.8056808955717034E-2</v>
      </c>
      <c r="K77" s="136">
        <f t="shared" si="46"/>
        <v>0.36307881031408307</v>
      </c>
      <c r="L77" s="136">
        <f t="shared" si="47"/>
        <v>0.18511403304305479</v>
      </c>
      <c r="M77" s="137">
        <f t="shared" si="48"/>
        <v>8.1590000000000007</v>
      </c>
      <c r="N77" s="138">
        <f t="shared" si="49"/>
        <v>0</v>
      </c>
      <c r="O77" s="138">
        <f t="shared" si="50"/>
        <v>11.034875403862445</v>
      </c>
      <c r="P77" s="218">
        <f t="shared" si="51"/>
        <v>10</v>
      </c>
      <c r="Q77" s="219">
        <f t="shared" si="52"/>
        <v>0</v>
      </c>
      <c r="R77" s="219">
        <f t="shared" si="53"/>
        <v>276</v>
      </c>
      <c r="T77">
        <v>528</v>
      </c>
      <c r="U77">
        <v>7867</v>
      </c>
      <c r="V77" t="s">
        <v>352</v>
      </c>
      <c r="W77">
        <v>2501.1610000000001</v>
      </c>
      <c r="X77">
        <v>1052.3320000000001</v>
      </c>
      <c r="Y77">
        <v>2.3769999999999998</v>
      </c>
      <c r="Z77">
        <v>8.1590000000000007</v>
      </c>
      <c r="AA77">
        <v>163.50967700000001</v>
      </c>
      <c r="AB77">
        <v>2.9524629999999998</v>
      </c>
      <c r="AC77">
        <v>59.366898999999997</v>
      </c>
      <c r="AD77" s="1">
        <v>463</v>
      </c>
      <c r="AE77">
        <v>0</v>
      </c>
      <c r="AF77">
        <v>276</v>
      </c>
      <c r="AG77">
        <v>61</v>
      </c>
      <c r="AH77">
        <v>15.296715000000001</v>
      </c>
      <c r="AI77">
        <v>0</v>
      </c>
      <c r="AJ77">
        <v>0</v>
      </c>
      <c r="AK77">
        <v>10</v>
      </c>
      <c r="AL77">
        <v>2815</v>
      </c>
      <c r="AM77" t="s">
        <v>353</v>
      </c>
      <c r="AN77" t="s">
        <v>545</v>
      </c>
      <c r="AO77">
        <v>2002.7550000000001</v>
      </c>
      <c r="AR77" t="s">
        <v>115</v>
      </c>
      <c r="AS77" t="s">
        <v>118</v>
      </c>
      <c r="AT77" t="s">
        <v>228</v>
      </c>
      <c r="AU77" t="s">
        <v>352</v>
      </c>
      <c r="AV77" t="s">
        <v>217</v>
      </c>
      <c r="AW77">
        <v>3</v>
      </c>
      <c r="BB77">
        <v>0.68958607660022242</v>
      </c>
      <c r="BC77" t="s">
        <v>68</v>
      </c>
      <c r="BF77" t="s">
        <v>115</v>
      </c>
      <c r="BG77" t="s">
        <v>118</v>
      </c>
      <c r="BH77" t="s">
        <v>352</v>
      </c>
      <c r="BI77">
        <v>7867</v>
      </c>
      <c r="BJ77">
        <v>3</v>
      </c>
      <c r="BK77" t="s">
        <v>228</v>
      </c>
      <c r="BL77" t="s">
        <v>223</v>
      </c>
      <c r="BM77">
        <v>0.68958607660022242</v>
      </c>
      <c r="BN77" t="s">
        <v>68</v>
      </c>
      <c r="BO77" t="s">
        <v>183</v>
      </c>
      <c r="BP77">
        <v>2501.1610000000001</v>
      </c>
    </row>
    <row r="78" spans="1:68" ht="16.5" x14ac:dyDescent="0.25">
      <c r="A78" s="110" t="str">
        <f t="shared" si="36"/>
        <v>인천교통공사</v>
      </c>
      <c r="B78" s="111" t="str">
        <f t="shared" si="37"/>
        <v>정익선</v>
      </c>
      <c r="C78" s="112" t="str">
        <f t="shared" si="38"/>
        <v>F</v>
      </c>
      <c r="D78" s="113">
        <f t="shared" si="39"/>
        <v>0.77130407474232576</v>
      </c>
      <c r="E78" s="114">
        <f t="shared" si="40"/>
        <v>2605</v>
      </c>
      <c r="F78" s="115" t="str">
        <f t="shared" si="41"/>
        <v>63</v>
      </c>
      <c r="G78" s="116" t="str">
        <f t="shared" si="42"/>
        <v>70바4914</v>
      </c>
      <c r="H78" s="117">
        <f t="shared" si="43"/>
        <v>11</v>
      </c>
      <c r="I78" s="118">
        <f t="shared" si="44"/>
        <v>2410.0630000000001</v>
      </c>
      <c r="J78" s="119">
        <f t="shared" si="45"/>
        <v>3.136923184810742E-3</v>
      </c>
      <c r="K78" s="119">
        <f t="shared" si="46"/>
        <v>0.33218276479428677</v>
      </c>
      <c r="L78" s="119">
        <f t="shared" si="47"/>
        <v>4.2322545095294185E-2</v>
      </c>
      <c r="M78" s="120">
        <f t="shared" si="48"/>
        <v>9.1669999999999998</v>
      </c>
      <c r="N78" s="121">
        <f t="shared" si="49"/>
        <v>4.1492691269896263E-2</v>
      </c>
      <c r="O78" s="121">
        <f t="shared" si="50"/>
        <v>2.1161272547647094</v>
      </c>
      <c r="P78" s="220">
        <f t="shared" si="51"/>
        <v>0</v>
      </c>
      <c r="Q78" s="221">
        <f t="shared" si="52"/>
        <v>1</v>
      </c>
      <c r="R78" s="221">
        <f t="shared" si="53"/>
        <v>51</v>
      </c>
      <c r="T78">
        <v>528</v>
      </c>
      <c r="U78">
        <v>2605</v>
      </c>
      <c r="V78" t="s">
        <v>354</v>
      </c>
      <c r="W78">
        <v>2410.0630000000001</v>
      </c>
      <c r="X78">
        <v>893.96100000000001</v>
      </c>
      <c r="Y78">
        <v>2.6960000000000002</v>
      </c>
      <c r="Z78">
        <v>9.1669999999999998</v>
      </c>
      <c r="AA78">
        <v>145.122457</v>
      </c>
      <c r="AB78">
        <v>0.45523799999999998</v>
      </c>
      <c r="AC78">
        <v>48.207178999999996</v>
      </c>
      <c r="AD78" s="1">
        <v>102</v>
      </c>
      <c r="AE78">
        <v>1</v>
      </c>
      <c r="AF78">
        <v>51</v>
      </c>
      <c r="AG78">
        <v>70</v>
      </c>
      <c r="AH78">
        <v>16.607098000000001</v>
      </c>
      <c r="AI78">
        <v>197.3</v>
      </c>
      <c r="AJ78">
        <v>0</v>
      </c>
      <c r="AK78">
        <v>0</v>
      </c>
      <c r="AL78">
        <v>0</v>
      </c>
      <c r="AM78" t="s">
        <v>355</v>
      </c>
      <c r="AN78" t="s">
        <v>546</v>
      </c>
      <c r="AO78">
        <v>629.12599999999998</v>
      </c>
      <c r="AR78" t="s">
        <v>115</v>
      </c>
      <c r="AS78" t="s">
        <v>116</v>
      </c>
      <c r="AT78" t="s">
        <v>206</v>
      </c>
      <c r="AU78" t="s">
        <v>354</v>
      </c>
      <c r="AV78" t="s">
        <v>48</v>
      </c>
      <c r="AW78">
        <v>11</v>
      </c>
      <c r="BB78">
        <v>0.77130407474232576</v>
      </c>
      <c r="BC78" t="s">
        <v>68</v>
      </c>
      <c r="BF78" t="s">
        <v>115</v>
      </c>
      <c r="BG78" t="s">
        <v>116</v>
      </c>
      <c r="BH78" t="s">
        <v>354</v>
      </c>
      <c r="BI78">
        <v>2605</v>
      </c>
      <c r="BJ78">
        <v>11</v>
      </c>
      <c r="BK78" t="s">
        <v>206</v>
      </c>
      <c r="BL78" t="s">
        <v>194</v>
      </c>
      <c r="BM78">
        <v>0.77130407474232576</v>
      </c>
      <c r="BN78" t="s">
        <v>68</v>
      </c>
      <c r="BO78" t="s">
        <v>183</v>
      </c>
      <c r="BP78">
        <v>2410.0630000000001</v>
      </c>
    </row>
    <row r="79" spans="1:68" ht="16.5" x14ac:dyDescent="0.25">
      <c r="A79" s="127" t="str">
        <f t="shared" si="36"/>
        <v>인천교통공사</v>
      </c>
      <c r="B79" s="128" t="str">
        <f t="shared" si="37"/>
        <v>정정희</v>
      </c>
      <c r="C79" s="129" t="str">
        <f t="shared" si="38"/>
        <v>F</v>
      </c>
      <c r="D79" s="130">
        <f t="shared" si="39"/>
        <v>0.71400000000000008</v>
      </c>
      <c r="E79" s="131">
        <f t="shared" si="40"/>
        <v>7714</v>
      </c>
      <c r="F79" s="132" t="str">
        <f t="shared" si="41"/>
        <v>순환42</v>
      </c>
      <c r="G79" s="133" t="str">
        <f t="shared" si="42"/>
        <v>70바4930</v>
      </c>
      <c r="H79" s="134">
        <f t="shared" si="43"/>
        <v>2</v>
      </c>
      <c r="I79" s="135">
        <f t="shared" si="44"/>
        <v>2532.9189999999999</v>
      </c>
      <c r="J79" s="136">
        <f t="shared" si="45"/>
        <v>8.46621536098012E-3</v>
      </c>
      <c r="K79" s="136">
        <f t="shared" si="46"/>
        <v>0.37107266651444043</v>
      </c>
      <c r="L79" s="136">
        <f t="shared" si="47"/>
        <v>0.14449731712699854</v>
      </c>
      <c r="M79" s="137">
        <f t="shared" si="48"/>
        <v>7.8810000000000002</v>
      </c>
      <c r="N79" s="138">
        <f t="shared" si="49"/>
        <v>0</v>
      </c>
      <c r="O79" s="138">
        <f t="shared" si="50"/>
        <v>13.462728180411613</v>
      </c>
      <c r="P79" s="218">
        <f t="shared" si="51"/>
        <v>8</v>
      </c>
      <c r="Q79" s="219">
        <f t="shared" si="52"/>
        <v>0</v>
      </c>
      <c r="R79" s="219">
        <f t="shared" si="53"/>
        <v>341</v>
      </c>
      <c r="T79">
        <v>528</v>
      </c>
      <c r="U79">
        <v>7714</v>
      </c>
      <c r="V79" t="s">
        <v>356</v>
      </c>
      <c r="W79">
        <v>2532.9189999999999</v>
      </c>
      <c r="X79">
        <v>1020.318</v>
      </c>
      <c r="Y79">
        <v>2.4820000000000002</v>
      </c>
      <c r="Z79">
        <v>7.8810000000000002</v>
      </c>
      <c r="AA79">
        <v>168.113843</v>
      </c>
      <c r="AB79">
        <v>1.4232880000000001</v>
      </c>
      <c r="AC79">
        <v>62.382452000000001</v>
      </c>
      <c r="AD79" s="1">
        <v>366</v>
      </c>
      <c r="AE79">
        <v>0</v>
      </c>
      <c r="AF79">
        <v>341</v>
      </c>
      <c r="AG79">
        <v>65</v>
      </c>
      <c r="AH79">
        <v>15.066689</v>
      </c>
      <c r="AI79">
        <v>15.8</v>
      </c>
      <c r="AJ79">
        <v>0</v>
      </c>
      <c r="AK79">
        <v>8</v>
      </c>
      <c r="AL79">
        <v>518</v>
      </c>
      <c r="AM79" t="s">
        <v>357</v>
      </c>
      <c r="AN79" t="s">
        <v>547</v>
      </c>
      <c r="AO79">
        <v>2403.75</v>
      </c>
      <c r="AR79" t="s">
        <v>115</v>
      </c>
      <c r="AS79" t="s">
        <v>118</v>
      </c>
      <c r="AT79" t="s">
        <v>222</v>
      </c>
      <c r="AU79" t="s">
        <v>356</v>
      </c>
      <c r="AV79" t="s">
        <v>217</v>
      </c>
      <c r="AW79">
        <v>2</v>
      </c>
      <c r="BB79">
        <v>0.71400000000000008</v>
      </c>
      <c r="BC79" t="s">
        <v>68</v>
      </c>
      <c r="BF79" t="s">
        <v>115</v>
      </c>
      <c r="BG79" t="s">
        <v>118</v>
      </c>
      <c r="BH79" t="s">
        <v>356</v>
      </c>
      <c r="BI79">
        <v>7714</v>
      </c>
      <c r="BJ79">
        <v>2</v>
      </c>
      <c r="BK79" t="s">
        <v>222</v>
      </c>
      <c r="BL79" t="s">
        <v>227</v>
      </c>
      <c r="BM79">
        <v>0.71400000000000008</v>
      </c>
      <c r="BN79" t="s">
        <v>68</v>
      </c>
      <c r="BO79" t="s">
        <v>183</v>
      </c>
      <c r="BP79">
        <v>2532.9189999999999</v>
      </c>
    </row>
    <row r="80" spans="1:68" ht="16.5" x14ac:dyDescent="0.25">
      <c r="A80" s="110" t="str">
        <f t="shared" si="36"/>
        <v>인천교통공사</v>
      </c>
      <c r="B80" s="111" t="str">
        <f t="shared" si="37"/>
        <v>정진민</v>
      </c>
      <c r="C80" s="112" t="str">
        <f t="shared" si="38"/>
        <v>F</v>
      </c>
      <c r="D80" s="113">
        <f t="shared" si="39"/>
        <v>0.7175555883274205</v>
      </c>
      <c r="E80" s="114">
        <f t="shared" si="40"/>
        <v>3521</v>
      </c>
      <c r="F80" s="115" t="str">
        <f t="shared" si="41"/>
        <v>순환42</v>
      </c>
      <c r="G80" s="116" t="str">
        <f t="shared" si="42"/>
        <v>70바4934</v>
      </c>
      <c r="H80" s="117">
        <f t="shared" si="43"/>
        <v>7</v>
      </c>
      <c r="I80" s="118">
        <f t="shared" si="44"/>
        <v>2438.3570000000004</v>
      </c>
      <c r="J80" s="119">
        <f t="shared" si="45"/>
        <v>7.3569521924487661E-3</v>
      </c>
      <c r="K80" s="119">
        <f t="shared" si="46"/>
        <v>0.36652009338070834</v>
      </c>
      <c r="L80" s="119">
        <f t="shared" si="47"/>
        <v>6.6848291698057324E-2</v>
      </c>
      <c r="M80" s="120">
        <f t="shared" si="48"/>
        <v>7.1210000000000004</v>
      </c>
      <c r="N80" s="121">
        <f t="shared" si="49"/>
        <v>6.7258403917063827</v>
      </c>
      <c r="O80" s="121">
        <f t="shared" si="50"/>
        <v>7.8741546049245459</v>
      </c>
      <c r="P80" s="220">
        <f t="shared" si="51"/>
        <v>0</v>
      </c>
      <c r="Q80" s="221">
        <f t="shared" si="52"/>
        <v>164</v>
      </c>
      <c r="R80" s="221">
        <f t="shared" si="53"/>
        <v>192</v>
      </c>
      <c r="T80">
        <v>528</v>
      </c>
      <c r="U80">
        <v>3521</v>
      </c>
      <c r="V80" t="s">
        <v>425</v>
      </c>
      <c r="W80">
        <v>2438.357</v>
      </c>
      <c r="X80">
        <v>998.92499999999995</v>
      </c>
      <c r="Y80">
        <v>2.4409999999999998</v>
      </c>
      <c r="Z80">
        <v>7.1210000000000004</v>
      </c>
      <c r="AA80">
        <v>161.14077800000001</v>
      </c>
      <c r="AB80">
        <v>1.185505</v>
      </c>
      <c r="AC80">
        <v>59.061332999999998</v>
      </c>
      <c r="AD80" s="1">
        <v>163</v>
      </c>
      <c r="AE80">
        <v>164</v>
      </c>
      <c r="AF80">
        <v>192</v>
      </c>
      <c r="AG80">
        <v>63</v>
      </c>
      <c r="AH80">
        <v>15.131843</v>
      </c>
      <c r="AI80">
        <v>5.8</v>
      </c>
      <c r="AJ80">
        <v>0</v>
      </c>
      <c r="AK80">
        <v>0</v>
      </c>
      <c r="AL80">
        <v>0</v>
      </c>
      <c r="AM80" t="s">
        <v>426</v>
      </c>
      <c r="AN80" t="s">
        <v>548</v>
      </c>
      <c r="AO80">
        <v>638.70000000000005</v>
      </c>
      <c r="AR80" t="s">
        <v>115</v>
      </c>
      <c r="AS80" t="s">
        <v>118</v>
      </c>
      <c r="AT80" t="s">
        <v>226</v>
      </c>
      <c r="AU80" t="s">
        <v>425</v>
      </c>
      <c r="AV80" t="s">
        <v>217</v>
      </c>
      <c r="AW80">
        <v>7</v>
      </c>
      <c r="BB80">
        <v>0.7175555883274205</v>
      </c>
      <c r="BC80" t="s">
        <v>68</v>
      </c>
      <c r="BF80" t="s">
        <v>115</v>
      </c>
      <c r="BG80" t="s">
        <v>118</v>
      </c>
      <c r="BH80" t="s">
        <v>425</v>
      </c>
      <c r="BI80">
        <v>3521</v>
      </c>
      <c r="BJ80">
        <v>7</v>
      </c>
      <c r="BK80" t="s">
        <v>226</v>
      </c>
      <c r="BL80" t="s">
        <v>222</v>
      </c>
      <c r="BM80">
        <v>0.7175555883274205</v>
      </c>
      <c r="BN80" t="s">
        <v>68</v>
      </c>
      <c r="BO80" t="s">
        <v>183</v>
      </c>
      <c r="BP80">
        <v>2438.3570000000004</v>
      </c>
    </row>
    <row r="81" spans="1:68" ht="16.5" x14ac:dyDescent="0.25">
      <c r="A81" s="127" t="str">
        <f t="shared" si="36"/>
        <v>인천교통공사</v>
      </c>
      <c r="B81" s="128" t="str">
        <f t="shared" si="37"/>
        <v>조병구</v>
      </c>
      <c r="C81" s="129" t="str">
        <f t="shared" si="38"/>
        <v>F</v>
      </c>
      <c r="D81" s="130">
        <f t="shared" si="39"/>
        <v>0.68634386377932299</v>
      </c>
      <c r="E81" s="131">
        <f t="shared" si="40"/>
        <v>726</v>
      </c>
      <c r="F81" s="132" t="str">
        <f t="shared" si="41"/>
        <v>순환42</v>
      </c>
      <c r="G81" s="133" t="str">
        <f t="shared" si="42"/>
        <v>70바4930</v>
      </c>
      <c r="H81" s="134">
        <f t="shared" si="43"/>
        <v>2</v>
      </c>
      <c r="I81" s="135">
        <f t="shared" si="44"/>
        <v>2266.3310000000001</v>
      </c>
      <c r="J81" s="136">
        <f t="shared" si="45"/>
        <v>4.5444271774828775E-3</v>
      </c>
      <c r="K81" s="136">
        <f t="shared" si="46"/>
        <v>0.35559143332421445</v>
      </c>
      <c r="L81" s="136">
        <f t="shared" si="47"/>
        <v>0.10236810068785186</v>
      </c>
      <c r="M81" s="137">
        <f t="shared" si="48"/>
        <v>7.9859999999999998</v>
      </c>
      <c r="N81" s="138">
        <f t="shared" si="49"/>
        <v>4.4124181330970631E-2</v>
      </c>
      <c r="O81" s="138">
        <f t="shared" si="50"/>
        <v>17.473175807064369</v>
      </c>
      <c r="P81" s="218">
        <f t="shared" si="51"/>
        <v>1</v>
      </c>
      <c r="Q81" s="219">
        <f t="shared" si="52"/>
        <v>1</v>
      </c>
      <c r="R81" s="219">
        <f t="shared" si="53"/>
        <v>396</v>
      </c>
      <c r="T81">
        <v>528</v>
      </c>
      <c r="U81">
        <v>726</v>
      </c>
      <c r="V81" t="s">
        <v>358</v>
      </c>
      <c r="W81">
        <v>2266.3310000000001</v>
      </c>
      <c r="X81">
        <v>943.447</v>
      </c>
      <c r="Y81">
        <v>2.4020000000000001</v>
      </c>
      <c r="Z81">
        <v>7.9859999999999998</v>
      </c>
      <c r="AA81">
        <v>149.07467399999999</v>
      </c>
      <c r="AB81">
        <v>0.67745900000000003</v>
      </c>
      <c r="AC81">
        <v>53.009677000000003</v>
      </c>
      <c r="AD81" s="1">
        <v>232</v>
      </c>
      <c r="AE81">
        <v>1</v>
      </c>
      <c r="AF81">
        <v>396</v>
      </c>
      <c r="AG81">
        <v>63</v>
      </c>
      <c r="AH81">
        <v>15.202655999999999</v>
      </c>
      <c r="AI81">
        <v>5</v>
      </c>
      <c r="AJ81">
        <v>0</v>
      </c>
      <c r="AK81">
        <v>1</v>
      </c>
      <c r="AL81">
        <v>99</v>
      </c>
      <c r="AM81" t="s">
        <v>359</v>
      </c>
      <c r="AN81" t="s">
        <v>549</v>
      </c>
      <c r="AO81">
        <v>2051.6959999999999</v>
      </c>
      <c r="AR81" t="s">
        <v>115</v>
      </c>
      <c r="AS81" t="s">
        <v>118</v>
      </c>
      <c r="AT81" t="s">
        <v>222</v>
      </c>
      <c r="AU81" t="s">
        <v>358</v>
      </c>
      <c r="AV81" t="s">
        <v>217</v>
      </c>
      <c r="AW81">
        <v>2</v>
      </c>
      <c r="BB81">
        <v>0.68634386377932299</v>
      </c>
      <c r="BC81" t="s">
        <v>68</v>
      </c>
      <c r="BF81" t="s">
        <v>115</v>
      </c>
      <c r="BG81" t="s">
        <v>118</v>
      </c>
      <c r="BH81" t="s">
        <v>358</v>
      </c>
      <c r="BI81">
        <v>726</v>
      </c>
      <c r="BJ81">
        <v>2</v>
      </c>
      <c r="BK81" t="s">
        <v>222</v>
      </c>
      <c r="BL81" t="s">
        <v>223</v>
      </c>
      <c r="BM81">
        <v>0.68634386377932299</v>
      </c>
      <c r="BN81" t="s">
        <v>68</v>
      </c>
      <c r="BO81" t="s">
        <v>183</v>
      </c>
      <c r="BP81">
        <v>2266.3310000000001</v>
      </c>
    </row>
    <row r="82" spans="1:68" ht="16.5" x14ac:dyDescent="0.25">
      <c r="A82" s="110" t="str">
        <f t="shared" si="36"/>
        <v>인천교통공사</v>
      </c>
      <c r="B82" s="111" t="str">
        <f t="shared" si="37"/>
        <v>진심욱</v>
      </c>
      <c r="C82" s="112" t="str">
        <f t="shared" si="38"/>
        <v>F</v>
      </c>
      <c r="D82" s="113">
        <f t="shared" si="39"/>
        <v>0.78090909090909089</v>
      </c>
      <c r="E82" s="114">
        <f t="shared" si="40"/>
        <v>5928</v>
      </c>
      <c r="F82" s="115" t="str">
        <f t="shared" si="41"/>
        <v>순환41</v>
      </c>
      <c r="G82" s="116" t="str">
        <f t="shared" si="42"/>
        <v>70바4919</v>
      </c>
      <c r="H82" s="117">
        <f t="shared" si="43"/>
        <v>1</v>
      </c>
      <c r="I82" s="118">
        <f t="shared" si="44"/>
        <v>2259.1889999999999</v>
      </c>
      <c r="J82" s="119">
        <f t="shared" si="45"/>
        <v>6.9165311160758183E-3</v>
      </c>
      <c r="K82" s="119">
        <f t="shared" si="46"/>
        <v>0.33219852418113022</v>
      </c>
      <c r="L82" s="119">
        <f t="shared" si="47"/>
        <v>0.20317025268802213</v>
      </c>
      <c r="M82" s="120">
        <f t="shared" si="48"/>
        <v>8.9770000000000003</v>
      </c>
      <c r="N82" s="121">
        <f t="shared" si="49"/>
        <v>0</v>
      </c>
      <c r="O82" s="121">
        <f t="shared" si="50"/>
        <v>11.862663991370356</v>
      </c>
      <c r="P82" s="220">
        <f t="shared" si="51"/>
        <v>0</v>
      </c>
      <c r="Q82" s="221">
        <f t="shared" si="52"/>
        <v>0</v>
      </c>
      <c r="R82" s="221">
        <f t="shared" si="53"/>
        <v>268</v>
      </c>
      <c r="T82">
        <v>528</v>
      </c>
      <c r="U82">
        <v>5928</v>
      </c>
      <c r="V82" t="s">
        <v>360</v>
      </c>
      <c r="W82">
        <v>2259.1889999999999</v>
      </c>
      <c r="X82">
        <v>876.54300000000001</v>
      </c>
      <c r="Y82">
        <v>2.577</v>
      </c>
      <c r="Z82">
        <v>8.9770000000000003</v>
      </c>
      <c r="AA82">
        <v>144.45160200000001</v>
      </c>
      <c r="AB82">
        <v>0.99910399999999999</v>
      </c>
      <c r="AC82">
        <v>47.986609000000001</v>
      </c>
      <c r="AD82" s="1">
        <v>459</v>
      </c>
      <c r="AE82">
        <v>0</v>
      </c>
      <c r="AF82">
        <v>268</v>
      </c>
      <c r="AG82">
        <v>59</v>
      </c>
      <c r="AH82">
        <v>15.639764</v>
      </c>
      <c r="AI82">
        <v>0</v>
      </c>
      <c r="AJ82">
        <v>0</v>
      </c>
      <c r="AK82">
        <v>0</v>
      </c>
      <c r="AL82">
        <v>0</v>
      </c>
      <c r="AM82" t="s">
        <v>361</v>
      </c>
      <c r="AN82" t="s">
        <v>550</v>
      </c>
      <c r="AO82">
        <v>2259.1889999999999</v>
      </c>
      <c r="AR82" t="s">
        <v>115</v>
      </c>
      <c r="AS82" t="s">
        <v>117</v>
      </c>
      <c r="AT82" t="s">
        <v>211</v>
      </c>
      <c r="AU82" t="s">
        <v>360</v>
      </c>
      <c r="AV82" t="s">
        <v>48</v>
      </c>
      <c r="AW82">
        <v>1</v>
      </c>
      <c r="BB82">
        <v>0.78090909090909089</v>
      </c>
      <c r="BC82" t="s">
        <v>68</v>
      </c>
      <c r="BF82" t="s">
        <v>115</v>
      </c>
      <c r="BG82" t="s">
        <v>117</v>
      </c>
      <c r="BH82" t="s">
        <v>360</v>
      </c>
      <c r="BI82">
        <v>5928</v>
      </c>
      <c r="BJ82">
        <v>1</v>
      </c>
      <c r="BK82" t="s">
        <v>211</v>
      </c>
      <c r="BL82" t="s">
        <v>172</v>
      </c>
      <c r="BM82">
        <v>0.78090909090909089</v>
      </c>
      <c r="BN82" t="s">
        <v>68</v>
      </c>
      <c r="BO82" t="s">
        <v>183</v>
      </c>
      <c r="BP82">
        <v>2259.1889999999999</v>
      </c>
    </row>
    <row r="83" spans="1:68" ht="16.5" x14ac:dyDescent="0.25">
      <c r="A83" s="127" t="str">
        <f t="shared" si="36"/>
        <v>인천교통공사</v>
      </c>
      <c r="B83" s="128" t="str">
        <f t="shared" si="37"/>
        <v>진영호</v>
      </c>
      <c r="C83" s="129" t="str">
        <f t="shared" si="38"/>
        <v>D</v>
      </c>
      <c r="D83" s="130">
        <f t="shared" si="39"/>
        <v>0.83027027027027023</v>
      </c>
      <c r="E83" s="131">
        <f t="shared" si="40"/>
        <v>7415</v>
      </c>
      <c r="F83" s="132" t="str">
        <f t="shared" si="41"/>
        <v>순환47</v>
      </c>
      <c r="G83" s="133" t="str">
        <f t="shared" si="42"/>
        <v>70바4944</v>
      </c>
      <c r="H83" s="134">
        <f t="shared" si="43"/>
        <v>1</v>
      </c>
      <c r="I83" s="135">
        <f t="shared" si="44"/>
        <v>2262.52</v>
      </c>
      <c r="J83" s="136">
        <f t="shared" si="45"/>
        <v>8.7279983978515233E-3</v>
      </c>
      <c r="K83" s="136">
        <f t="shared" si="46"/>
        <v>0.30724951904354264</v>
      </c>
      <c r="L83" s="136">
        <f t="shared" si="47"/>
        <v>0.10961229072008204</v>
      </c>
      <c r="M83" s="137">
        <f t="shared" si="48"/>
        <v>4.2939999999999996</v>
      </c>
      <c r="N83" s="138">
        <f t="shared" si="49"/>
        <v>0</v>
      </c>
      <c r="O83" s="138">
        <f t="shared" si="50"/>
        <v>0.70717606916181952</v>
      </c>
      <c r="P83" s="218">
        <f t="shared" si="51"/>
        <v>1</v>
      </c>
      <c r="Q83" s="219">
        <f t="shared" si="52"/>
        <v>0</v>
      </c>
      <c r="R83" s="219">
        <f t="shared" si="53"/>
        <v>16</v>
      </c>
      <c r="T83">
        <v>528</v>
      </c>
      <c r="U83">
        <v>7415</v>
      </c>
      <c r="V83" t="s">
        <v>362</v>
      </c>
      <c r="W83">
        <v>2262.52</v>
      </c>
      <c r="X83">
        <v>736.42399999999998</v>
      </c>
      <c r="Y83">
        <v>3.0720000000000001</v>
      </c>
      <c r="Z83">
        <v>4.2939999999999996</v>
      </c>
      <c r="AA83">
        <v>142.98799600000001</v>
      </c>
      <c r="AB83">
        <v>1.2479990000000001</v>
      </c>
      <c r="AC83">
        <v>43.932993000000003</v>
      </c>
      <c r="AD83" s="1">
        <v>248</v>
      </c>
      <c r="AE83">
        <v>0</v>
      </c>
      <c r="AF83">
        <v>16</v>
      </c>
      <c r="AG83">
        <v>58</v>
      </c>
      <c r="AH83">
        <v>15.823145999999999</v>
      </c>
      <c r="AI83">
        <v>0</v>
      </c>
      <c r="AJ83">
        <v>0</v>
      </c>
      <c r="AK83">
        <v>1</v>
      </c>
      <c r="AL83">
        <v>2389</v>
      </c>
      <c r="AM83" t="s">
        <v>363</v>
      </c>
      <c r="AN83" t="s">
        <v>551</v>
      </c>
      <c r="AO83">
        <v>2262.52</v>
      </c>
      <c r="AR83" t="s">
        <v>115</v>
      </c>
      <c r="AS83" t="s">
        <v>120</v>
      </c>
      <c r="AT83" t="s">
        <v>236</v>
      </c>
      <c r="AU83" t="s">
        <v>362</v>
      </c>
      <c r="AV83" t="s">
        <v>217</v>
      </c>
      <c r="AW83">
        <v>1</v>
      </c>
      <c r="BB83">
        <v>0.83027027027027023</v>
      </c>
      <c r="BC83" t="s">
        <v>66</v>
      </c>
      <c r="BF83" t="s">
        <v>115</v>
      </c>
      <c r="BG83" t="s">
        <v>120</v>
      </c>
      <c r="BH83" t="s">
        <v>362</v>
      </c>
      <c r="BI83">
        <v>7415</v>
      </c>
      <c r="BJ83">
        <v>1</v>
      </c>
      <c r="BK83" t="s">
        <v>236</v>
      </c>
      <c r="BL83" t="s">
        <v>172</v>
      </c>
      <c r="BM83">
        <v>0.83027027027027023</v>
      </c>
      <c r="BN83" t="s">
        <v>66</v>
      </c>
      <c r="BO83" t="s">
        <v>174</v>
      </c>
      <c r="BP83">
        <v>2262.52</v>
      </c>
    </row>
    <row r="84" spans="1:68" ht="16.5" x14ac:dyDescent="0.25">
      <c r="A84" s="110" t="str">
        <f t="shared" si="36"/>
        <v>인천교통공사</v>
      </c>
      <c r="B84" s="111" t="str">
        <f t="shared" si="37"/>
        <v>최미향</v>
      </c>
      <c r="C84" s="112" t="str">
        <f t="shared" si="38"/>
        <v>F</v>
      </c>
      <c r="D84" s="113">
        <f t="shared" si="39"/>
        <v>0.67999999999999994</v>
      </c>
      <c r="E84" s="114">
        <f t="shared" si="40"/>
        <v>5598</v>
      </c>
      <c r="F84" s="115" t="str">
        <f t="shared" si="41"/>
        <v>순환42</v>
      </c>
      <c r="G84" s="116" t="str">
        <f t="shared" si="42"/>
        <v>70바4933</v>
      </c>
      <c r="H84" s="117">
        <f t="shared" si="43"/>
        <v>2</v>
      </c>
      <c r="I84" s="118">
        <f t="shared" si="44"/>
        <v>2372.1170000000002</v>
      </c>
      <c r="J84" s="119">
        <f t="shared" si="45"/>
        <v>5.3154826822405547E-3</v>
      </c>
      <c r="K84" s="119">
        <f t="shared" si="46"/>
        <v>0.3371760009916463</v>
      </c>
      <c r="L84" s="119">
        <f t="shared" si="47"/>
        <v>0.16441010287435232</v>
      </c>
      <c r="M84" s="120">
        <f t="shared" si="48"/>
        <v>5.492</v>
      </c>
      <c r="N84" s="121">
        <f t="shared" si="49"/>
        <v>0</v>
      </c>
      <c r="O84" s="121">
        <f t="shared" si="50"/>
        <v>16.862574653779724</v>
      </c>
      <c r="P84" s="220">
        <f t="shared" si="51"/>
        <v>0</v>
      </c>
      <c r="Q84" s="221">
        <f t="shared" si="52"/>
        <v>0</v>
      </c>
      <c r="R84" s="221">
        <f t="shared" si="53"/>
        <v>400</v>
      </c>
      <c r="T84">
        <v>528</v>
      </c>
      <c r="U84">
        <v>5598</v>
      </c>
      <c r="V84" t="s">
        <v>364</v>
      </c>
      <c r="W84">
        <v>2372.1170000000002</v>
      </c>
      <c r="X84">
        <v>1007.282</v>
      </c>
      <c r="Y84">
        <v>2.355</v>
      </c>
      <c r="Z84">
        <v>5.492</v>
      </c>
      <c r="AA84">
        <v>157.28994900000001</v>
      </c>
      <c r="AB84">
        <v>0.83607200000000004</v>
      </c>
      <c r="AC84">
        <v>53.034396000000001</v>
      </c>
      <c r="AD84" s="1">
        <v>390</v>
      </c>
      <c r="AE84">
        <v>0</v>
      </c>
      <c r="AF84">
        <v>400</v>
      </c>
      <c r="AG84">
        <v>60</v>
      </c>
      <c r="AH84">
        <v>15.081173</v>
      </c>
      <c r="AI84">
        <v>0</v>
      </c>
      <c r="AJ84">
        <v>0</v>
      </c>
      <c r="AK84">
        <v>0</v>
      </c>
      <c r="AL84">
        <v>0</v>
      </c>
      <c r="AM84" t="s">
        <v>365</v>
      </c>
      <c r="AN84" t="s">
        <v>552</v>
      </c>
      <c r="AO84">
        <v>2199.0390000000002</v>
      </c>
      <c r="AR84" t="s">
        <v>115</v>
      </c>
      <c r="AS84" t="s">
        <v>118</v>
      </c>
      <c r="AT84" t="s">
        <v>225</v>
      </c>
      <c r="AU84" t="s">
        <v>364</v>
      </c>
      <c r="AV84" t="s">
        <v>217</v>
      </c>
      <c r="AW84">
        <v>2</v>
      </c>
      <c r="BB84">
        <v>0.67999999999999994</v>
      </c>
      <c r="BC84" t="s">
        <v>68</v>
      </c>
      <c r="BF84" t="s">
        <v>115</v>
      </c>
      <c r="BG84" t="s">
        <v>118</v>
      </c>
      <c r="BH84" t="s">
        <v>364</v>
      </c>
      <c r="BI84">
        <v>5598</v>
      </c>
      <c r="BJ84">
        <v>2</v>
      </c>
      <c r="BK84" t="s">
        <v>225</v>
      </c>
      <c r="BL84" t="s">
        <v>238</v>
      </c>
      <c r="BM84">
        <v>0.67999999999999994</v>
      </c>
      <c r="BN84" t="s">
        <v>68</v>
      </c>
      <c r="BO84" t="s">
        <v>183</v>
      </c>
      <c r="BP84">
        <v>2372.1170000000002</v>
      </c>
    </row>
    <row r="85" spans="1:68" ht="16.5" x14ac:dyDescent="0.25">
      <c r="A85" s="127" t="str">
        <f t="shared" si="36"/>
        <v>인천교통공사</v>
      </c>
      <c r="B85" s="128" t="str">
        <f t="shared" si="37"/>
        <v>최민호</v>
      </c>
      <c r="C85" s="129" t="str">
        <f t="shared" si="38"/>
        <v>F</v>
      </c>
      <c r="D85" s="130">
        <f t="shared" si="39"/>
        <v>0.76797165039827042</v>
      </c>
      <c r="E85" s="131">
        <f t="shared" si="40"/>
        <v>790</v>
      </c>
      <c r="F85" s="132" t="str">
        <f t="shared" si="41"/>
        <v>63</v>
      </c>
      <c r="G85" s="133" t="str">
        <f t="shared" si="42"/>
        <v>70바4904</v>
      </c>
      <c r="H85" s="134">
        <f t="shared" si="43"/>
        <v>7</v>
      </c>
      <c r="I85" s="135">
        <f t="shared" si="44"/>
        <v>2653.4209999999998</v>
      </c>
      <c r="J85" s="136">
        <f t="shared" si="45"/>
        <v>4.0259079732619689E-3</v>
      </c>
      <c r="K85" s="136">
        <f t="shared" si="46"/>
        <v>0.32018631105012713</v>
      </c>
      <c r="L85" s="136">
        <f t="shared" si="47"/>
        <v>0.20011901616818439</v>
      </c>
      <c r="M85" s="137">
        <f t="shared" si="48"/>
        <v>9.7059999999999995</v>
      </c>
      <c r="N85" s="138">
        <f t="shared" si="49"/>
        <v>0.22612318211094284</v>
      </c>
      <c r="O85" s="138">
        <f t="shared" si="50"/>
        <v>4.8993356124037613</v>
      </c>
      <c r="P85" s="218">
        <f t="shared" si="51"/>
        <v>0</v>
      </c>
      <c r="Q85" s="219">
        <f t="shared" si="52"/>
        <v>6</v>
      </c>
      <c r="R85" s="219">
        <f t="shared" si="53"/>
        <v>130</v>
      </c>
      <c r="T85">
        <v>528</v>
      </c>
      <c r="U85">
        <v>790</v>
      </c>
      <c r="V85" t="s">
        <v>394</v>
      </c>
      <c r="W85">
        <v>2653.4209999999998</v>
      </c>
      <c r="X85">
        <v>988.63499999999999</v>
      </c>
      <c r="Y85">
        <v>2.6840000000000002</v>
      </c>
      <c r="Z85">
        <v>9.7059999999999995</v>
      </c>
      <c r="AA85">
        <v>150.67855599999999</v>
      </c>
      <c r="AB85">
        <v>0.60661799999999999</v>
      </c>
      <c r="AC85">
        <v>48.245210999999998</v>
      </c>
      <c r="AD85" s="1">
        <v>531</v>
      </c>
      <c r="AE85">
        <v>6</v>
      </c>
      <c r="AF85">
        <v>130</v>
      </c>
      <c r="AG85">
        <v>71</v>
      </c>
      <c r="AH85">
        <v>17.609811000000001</v>
      </c>
      <c r="AI85">
        <v>451.2</v>
      </c>
      <c r="AJ85">
        <v>0</v>
      </c>
      <c r="AK85">
        <v>0</v>
      </c>
      <c r="AL85">
        <v>0</v>
      </c>
      <c r="AM85" t="s">
        <v>395</v>
      </c>
      <c r="AN85" t="s">
        <v>553</v>
      </c>
      <c r="AO85">
        <v>1776.0029999999999</v>
      </c>
      <c r="AR85" t="s">
        <v>115</v>
      </c>
      <c r="AS85" t="s">
        <v>116</v>
      </c>
      <c r="AT85" t="s">
        <v>194</v>
      </c>
      <c r="AU85" t="s">
        <v>394</v>
      </c>
      <c r="AV85" t="s">
        <v>48</v>
      </c>
      <c r="AW85">
        <v>7</v>
      </c>
      <c r="BB85">
        <v>0.76797165039827042</v>
      </c>
      <c r="BC85" t="s">
        <v>68</v>
      </c>
      <c r="BF85" t="s">
        <v>115</v>
      </c>
      <c r="BG85" t="s">
        <v>116</v>
      </c>
      <c r="BH85" t="s">
        <v>394</v>
      </c>
      <c r="BI85">
        <v>790</v>
      </c>
      <c r="BJ85">
        <v>7</v>
      </c>
      <c r="BK85" t="s">
        <v>194</v>
      </c>
      <c r="BL85" t="s">
        <v>431</v>
      </c>
      <c r="BM85">
        <v>0.76797165039827042</v>
      </c>
      <c r="BN85" t="s">
        <v>68</v>
      </c>
      <c r="BO85" t="s">
        <v>183</v>
      </c>
      <c r="BP85">
        <v>2653.4209999999998</v>
      </c>
    </row>
    <row r="86" spans="1:68" ht="16.5" x14ac:dyDescent="0.25">
      <c r="A86" s="110" t="str">
        <f t="shared" si="36"/>
        <v>인천교통공사</v>
      </c>
      <c r="B86" s="111" t="str">
        <f t="shared" si="37"/>
        <v>최성민</v>
      </c>
      <c r="C86" s="112" t="str">
        <f t="shared" si="38"/>
        <v>C</v>
      </c>
      <c r="D86" s="113">
        <f t="shared" si="39"/>
        <v>0.87411726828015379</v>
      </c>
      <c r="E86" s="114">
        <f t="shared" si="40"/>
        <v>5305</v>
      </c>
      <c r="F86" s="115" t="str">
        <f t="shared" si="41"/>
        <v>63</v>
      </c>
      <c r="G86" s="116" t="str">
        <f t="shared" si="42"/>
        <v>70바4914</v>
      </c>
      <c r="H86" s="117">
        <f t="shared" si="43"/>
        <v>5</v>
      </c>
      <c r="I86" s="118">
        <f t="shared" si="44"/>
        <v>2793.1990000000005</v>
      </c>
      <c r="J86" s="119">
        <f t="shared" si="45"/>
        <v>5.7444298041004985E-3</v>
      </c>
      <c r="K86" s="119">
        <f t="shared" si="46"/>
        <v>0.27838391807776997</v>
      </c>
      <c r="L86" s="119">
        <f t="shared" si="47"/>
        <v>8.4848949179775576E-2</v>
      </c>
      <c r="M86" s="120">
        <f t="shared" si="48"/>
        <v>6.8890000000000002</v>
      </c>
      <c r="N86" s="121">
        <f t="shared" si="49"/>
        <v>0.10740373313895644</v>
      </c>
      <c r="O86" s="121">
        <f t="shared" si="50"/>
        <v>2.1480746627791287</v>
      </c>
      <c r="P86" s="220">
        <f t="shared" si="51"/>
        <v>0</v>
      </c>
      <c r="Q86" s="221">
        <f t="shared" si="52"/>
        <v>3</v>
      </c>
      <c r="R86" s="221">
        <f t="shared" si="53"/>
        <v>60</v>
      </c>
      <c r="T86">
        <v>528</v>
      </c>
      <c r="U86">
        <v>5305</v>
      </c>
      <c r="V86" t="s">
        <v>366</v>
      </c>
      <c r="W86">
        <v>2793.1990000000001</v>
      </c>
      <c r="X86">
        <v>900.25300000000004</v>
      </c>
      <c r="Y86">
        <v>3.1030000000000002</v>
      </c>
      <c r="Z86">
        <v>6.8890000000000002</v>
      </c>
      <c r="AA86">
        <v>164.11272</v>
      </c>
      <c r="AB86">
        <v>0.94273399999999996</v>
      </c>
      <c r="AC86">
        <v>45.686342000000003</v>
      </c>
      <c r="AD86" s="1">
        <v>237</v>
      </c>
      <c r="AE86">
        <v>3</v>
      </c>
      <c r="AF86">
        <v>60</v>
      </c>
      <c r="AG86">
        <v>72</v>
      </c>
      <c r="AH86">
        <v>17.020002999999999</v>
      </c>
      <c r="AI86">
        <v>272.2</v>
      </c>
      <c r="AJ86">
        <v>0</v>
      </c>
      <c r="AK86">
        <v>0</v>
      </c>
      <c r="AL86">
        <v>0</v>
      </c>
      <c r="AM86" t="s">
        <v>367</v>
      </c>
      <c r="AN86" t="s">
        <v>554</v>
      </c>
      <c r="AO86">
        <v>2300.8870000000002</v>
      </c>
      <c r="AR86" t="s">
        <v>115</v>
      </c>
      <c r="AS86" t="s">
        <v>116</v>
      </c>
      <c r="AT86" t="s">
        <v>206</v>
      </c>
      <c r="AU86" t="s">
        <v>366</v>
      </c>
      <c r="AV86" t="s">
        <v>48</v>
      </c>
      <c r="AW86">
        <v>5</v>
      </c>
      <c r="BB86">
        <v>0.87411726828015379</v>
      </c>
      <c r="BC86" t="s">
        <v>67</v>
      </c>
      <c r="BF86" t="s">
        <v>115</v>
      </c>
      <c r="BG86" t="s">
        <v>116</v>
      </c>
      <c r="BH86" t="s">
        <v>366</v>
      </c>
      <c r="BI86">
        <v>5305</v>
      </c>
      <c r="BJ86">
        <v>5</v>
      </c>
      <c r="BK86" t="s">
        <v>206</v>
      </c>
      <c r="BL86" t="s">
        <v>230</v>
      </c>
      <c r="BM86">
        <v>0.87411726828015379</v>
      </c>
      <c r="BN86" t="s">
        <v>67</v>
      </c>
      <c r="BO86" t="s">
        <v>173</v>
      </c>
      <c r="BP86">
        <v>2793.1990000000005</v>
      </c>
    </row>
    <row r="87" spans="1:68" ht="16.5" x14ac:dyDescent="0.25">
      <c r="A87" s="127" t="str">
        <f t="shared" si="36"/>
        <v>인천교통공사</v>
      </c>
      <c r="B87" s="128" t="str">
        <f t="shared" si="37"/>
        <v>최용기</v>
      </c>
      <c r="C87" s="129" t="str">
        <f t="shared" si="38"/>
        <v>D</v>
      </c>
      <c r="D87" s="130">
        <f t="shared" si="39"/>
        <v>0.82324335347729405</v>
      </c>
      <c r="E87" s="131">
        <f t="shared" si="40"/>
        <v>3207</v>
      </c>
      <c r="F87" s="132" t="str">
        <f t="shared" si="41"/>
        <v>순환47</v>
      </c>
      <c r="G87" s="133" t="str">
        <f t="shared" si="42"/>
        <v>70바4942</v>
      </c>
      <c r="H87" s="134">
        <f t="shared" si="43"/>
        <v>4</v>
      </c>
      <c r="I87" s="135">
        <f t="shared" si="44"/>
        <v>2394.9860000000003</v>
      </c>
      <c r="J87" s="136">
        <f t="shared" si="45"/>
        <v>5.5438907187093786E-3</v>
      </c>
      <c r="K87" s="136">
        <f t="shared" si="46"/>
        <v>0.33449193499784646</v>
      </c>
      <c r="L87" s="136">
        <f t="shared" si="47"/>
        <v>2.5469877485713902E-2</v>
      </c>
      <c r="M87" s="137">
        <f t="shared" si="48"/>
        <v>4.806</v>
      </c>
      <c r="N87" s="138">
        <f t="shared" si="49"/>
        <v>0</v>
      </c>
      <c r="O87" s="138">
        <f t="shared" si="50"/>
        <v>3.8831124691334313</v>
      </c>
      <c r="P87" s="218">
        <f t="shared" si="51"/>
        <v>0</v>
      </c>
      <c r="Q87" s="219">
        <f t="shared" si="52"/>
        <v>0</v>
      </c>
      <c r="R87" s="219">
        <f t="shared" si="53"/>
        <v>93</v>
      </c>
      <c r="T87">
        <v>528</v>
      </c>
      <c r="U87">
        <v>3207</v>
      </c>
      <c r="V87" t="s">
        <v>368</v>
      </c>
      <c r="W87">
        <v>2394.9859999999999</v>
      </c>
      <c r="X87">
        <v>788.57899999999995</v>
      </c>
      <c r="Y87">
        <v>3.0369999999999999</v>
      </c>
      <c r="Z87">
        <v>4.806</v>
      </c>
      <c r="AA87">
        <v>144.68935999999999</v>
      </c>
      <c r="AB87">
        <v>0.80214200000000002</v>
      </c>
      <c r="AC87">
        <v>48.397424000000001</v>
      </c>
      <c r="AD87" s="1">
        <v>61</v>
      </c>
      <c r="AE87">
        <v>0</v>
      </c>
      <c r="AF87">
        <v>93</v>
      </c>
      <c r="AG87">
        <v>60</v>
      </c>
      <c r="AH87">
        <v>16.552606000000001</v>
      </c>
      <c r="AI87">
        <v>0</v>
      </c>
      <c r="AJ87">
        <v>0</v>
      </c>
      <c r="AK87">
        <v>0</v>
      </c>
      <c r="AL87">
        <v>0</v>
      </c>
      <c r="AM87" t="s">
        <v>369</v>
      </c>
      <c r="AN87" t="s">
        <v>555</v>
      </c>
      <c r="AO87">
        <v>792.226</v>
      </c>
      <c r="AR87" t="s">
        <v>115</v>
      </c>
      <c r="AS87" t="s">
        <v>120</v>
      </c>
      <c r="AT87" t="s">
        <v>234</v>
      </c>
      <c r="AU87" t="s">
        <v>368</v>
      </c>
      <c r="AV87" t="s">
        <v>217</v>
      </c>
      <c r="AW87">
        <v>4</v>
      </c>
      <c r="BB87">
        <v>0.82324335347729405</v>
      </c>
      <c r="BC87" t="s">
        <v>66</v>
      </c>
      <c r="BF87" t="s">
        <v>115</v>
      </c>
      <c r="BG87" t="s">
        <v>120</v>
      </c>
      <c r="BH87" t="s">
        <v>368</v>
      </c>
      <c r="BI87">
        <v>3207</v>
      </c>
      <c r="BJ87">
        <v>4</v>
      </c>
      <c r="BK87" t="s">
        <v>234</v>
      </c>
      <c r="BL87" t="s">
        <v>236</v>
      </c>
      <c r="BM87">
        <v>0.82324335347729405</v>
      </c>
      <c r="BN87" t="s">
        <v>66</v>
      </c>
      <c r="BO87" t="s">
        <v>174</v>
      </c>
      <c r="BP87">
        <v>2394.9860000000003</v>
      </c>
    </row>
    <row r="88" spans="1:68" ht="16.5" x14ac:dyDescent="0.25">
      <c r="A88" s="110" t="str">
        <f t="shared" ref="A88:A93" si="54">BF88</f>
        <v>인천교통공사</v>
      </c>
      <c r="B88" s="111" t="str">
        <f t="shared" ref="B88:B93" si="55">BH88</f>
        <v>최재덕</v>
      </c>
      <c r="C88" s="112" t="str">
        <f t="shared" ref="C88:C93" si="56">BN88</f>
        <v>F</v>
      </c>
      <c r="D88" s="113">
        <f t="shared" ref="D88:D93" si="57">BM88</f>
        <v>0.66135873331973438</v>
      </c>
      <c r="E88" s="114">
        <f t="shared" ref="E88:E93" si="58">U88</f>
        <v>3640</v>
      </c>
      <c r="F88" s="115" t="str">
        <f t="shared" ref="F88:F93" si="59">BG88</f>
        <v>순환43</v>
      </c>
      <c r="G88" s="116" t="str">
        <f t="shared" ref="G88:G93" si="60">BK88</f>
        <v>70바4941</v>
      </c>
      <c r="H88" s="117">
        <f t="shared" ref="H88:H93" si="61">BJ88</f>
        <v>5</v>
      </c>
      <c r="I88" s="118">
        <f t="shared" ref="I88:I93" si="62">BP88</f>
        <v>3011.8609999999999</v>
      </c>
      <c r="J88" s="119">
        <f t="shared" ref="J88:J93" si="63">AB88/AA88</f>
        <v>1.2925521636096379E-2</v>
      </c>
      <c r="K88" s="119">
        <f t="shared" ref="K88:K93" si="64">AC88/AA88</f>
        <v>0.33113949204076309</v>
      </c>
      <c r="L88" s="119">
        <f t="shared" ref="L88:L93" si="65">AD88/I88</f>
        <v>0.10890276808923122</v>
      </c>
      <c r="M88" s="120">
        <f t="shared" ref="M88:M93" si="66">Z88</f>
        <v>8.1449999999999996</v>
      </c>
      <c r="N88" s="121">
        <f t="shared" ref="N88:N93" si="67">AE88*100/W88</f>
        <v>0</v>
      </c>
      <c r="O88" s="121">
        <f t="shared" ref="O88:O93" si="68">AF88*100/W88</f>
        <v>11.388307760550703</v>
      </c>
      <c r="P88" s="220">
        <f t="shared" ref="P88:P93" si="69">AK88</f>
        <v>33</v>
      </c>
      <c r="Q88" s="221">
        <f t="shared" ref="Q88:Q93" si="70">AE88</f>
        <v>0</v>
      </c>
      <c r="R88" s="221">
        <f t="shared" ref="R88:R93" si="71">AF88</f>
        <v>343</v>
      </c>
      <c r="T88">
        <v>528</v>
      </c>
      <c r="U88">
        <v>3640</v>
      </c>
      <c r="V88" t="s">
        <v>427</v>
      </c>
      <c r="W88">
        <v>3011.8609999999999</v>
      </c>
      <c r="X88">
        <v>1154.31</v>
      </c>
      <c r="Y88">
        <v>2.609</v>
      </c>
      <c r="Z88">
        <v>8.1449999999999996</v>
      </c>
      <c r="AA88">
        <v>169.042462</v>
      </c>
      <c r="AB88">
        <v>2.1849620000000001</v>
      </c>
      <c r="AC88">
        <v>55.976635000000002</v>
      </c>
      <c r="AD88" s="1">
        <v>328</v>
      </c>
      <c r="AE88">
        <v>0</v>
      </c>
      <c r="AF88">
        <v>343</v>
      </c>
      <c r="AG88">
        <v>81</v>
      </c>
      <c r="AH88">
        <v>17.817186</v>
      </c>
      <c r="AI88">
        <v>1598.6</v>
      </c>
      <c r="AJ88">
        <v>0</v>
      </c>
      <c r="AK88">
        <v>33</v>
      </c>
      <c r="AL88">
        <v>7534</v>
      </c>
      <c r="AM88" t="s">
        <v>428</v>
      </c>
      <c r="AN88" t="s">
        <v>556</v>
      </c>
      <c r="AO88">
        <v>963.072</v>
      </c>
      <c r="AR88" t="s">
        <v>115</v>
      </c>
      <c r="AS88" t="s">
        <v>119</v>
      </c>
      <c r="AT88" t="s">
        <v>233</v>
      </c>
      <c r="AU88" t="s">
        <v>427</v>
      </c>
      <c r="AV88" t="s">
        <v>217</v>
      </c>
      <c r="AW88">
        <v>5</v>
      </c>
      <c r="BB88">
        <v>0.66135873331973438</v>
      </c>
      <c r="BC88" t="s">
        <v>68</v>
      </c>
      <c r="BF88" t="s">
        <v>115</v>
      </c>
      <c r="BG88" t="s">
        <v>119</v>
      </c>
      <c r="BH88" t="s">
        <v>427</v>
      </c>
      <c r="BI88">
        <v>3640</v>
      </c>
      <c r="BJ88">
        <v>5</v>
      </c>
      <c r="BK88" t="s">
        <v>233</v>
      </c>
      <c r="BL88" t="s">
        <v>229</v>
      </c>
      <c r="BM88">
        <v>0.66135873331973438</v>
      </c>
      <c r="BN88" t="s">
        <v>68</v>
      </c>
      <c r="BO88" t="s">
        <v>183</v>
      </c>
      <c r="BP88">
        <v>3011.8609999999999</v>
      </c>
    </row>
    <row r="89" spans="1:68" ht="16.5" x14ac:dyDescent="0.25">
      <c r="A89" s="127" t="str">
        <f t="shared" si="54"/>
        <v>인천교통공사</v>
      </c>
      <c r="B89" s="128" t="str">
        <f t="shared" si="55"/>
        <v>최호철</v>
      </c>
      <c r="C89" s="129" t="str">
        <f t="shared" si="56"/>
        <v>F</v>
      </c>
      <c r="D89" s="130">
        <f t="shared" si="57"/>
        <v>0.69632956522614353</v>
      </c>
      <c r="E89" s="131">
        <f t="shared" si="58"/>
        <v>1288</v>
      </c>
      <c r="F89" s="132" t="str">
        <f t="shared" si="59"/>
        <v>순환42</v>
      </c>
      <c r="G89" s="133" t="str">
        <f t="shared" si="60"/>
        <v>70바4935</v>
      </c>
      <c r="H89" s="134">
        <f t="shared" si="61"/>
        <v>5</v>
      </c>
      <c r="I89" s="135">
        <f t="shared" si="62"/>
        <v>2780.0389999999998</v>
      </c>
      <c r="J89" s="136">
        <f t="shared" si="63"/>
        <v>5.4907919758865695E-3</v>
      </c>
      <c r="K89" s="136">
        <f t="shared" si="64"/>
        <v>0.33819855696141282</v>
      </c>
      <c r="L89" s="136">
        <f t="shared" si="65"/>
        <v>2.9855696269009177E-2</v>
      </c>
      <c r="M89" s="137">
        <f t="shared" si="66"/>
        <v>6.85</v>
      </c>
      <c r="N89" s="138">
        <f t="shared" si="67"/>
        <v>3.3812475292612798</v>
      </c>
      <c r="O89" s="138">
        <f t="shared" si="68"/>
        <v>24.532029946342476</v>
      </c>
      <c r="P89" s="218">
        <f t="shared" si="69"/>
        <v>0</v>
      </c>
      <c r="Q89" s="219">
        <f t="shared" si="70"/>
        <v>94</v>
      </c>
      <c r="R89" s="219">
        <f t="shared" si="71"/>
        <v>682</v>
      </c>
      <c r="T89">
        <v>528</v>
      </c>
      <c r="U89">
        <v>1288</v>
      </c>
      <c r="V89" t="s">
        <v>370</v>
      </c>
      <c r="W89">
        <v>2780.0390000000002</v>
      </c>
      <c r="X89">
        <v>1089.529</v>
      </c>
      <c r="Y89">
        <v>2.552</v>
      </c>
      <c r="Z89">
        <v>6.85</v>
      </c>
      <c r="AA89">
        <v>170.172719</v>
      </c>
      <c r="AB89">
        <v>0.93438299999999996</v>
      </c>
      <c r="AC89">
        <v>57.552168000000002</v>
      </c>
      <c r="AD89" s="1">
        <v>83</v>
      </c>
      <c r="AE89">
        <v>94</v>
      </c>
      <c r="AF89">
        <v>682</v>
      </c>
      <c r="AG89">
        <v>64</v>
      </c>
      <c r="AH89">
        <v>16.336572</v>
      </c>
      <c r="AI89">
        <v>0</v>
      </c>
      <c r="AJ89">
        <v>0</v>
      </c>
      <c r="AK89">
        <v>0</v>
      </c>
      <c r="AL89">
        <v>0</v>
      </c>
      <c r="AM89" t="s">
        <v>371</v>
      </c>
      <c r="AN89" t="s">
        <v>557</v>
      </c>
      <c r="AO89">
        <v>1634.3309999999999</v>
      </c>
      <c r="AR89" t="s">
        <v>115</v>
      </c>
      <c r="AS89" t="s">
        <v>118</v>
      </c>
      <c r="AT89" t="s">
        <v>227</v>
      </c>
      <c r="AU89" t="s">
        <v>370</v>
      </c>
      <c r="AV89" t="s">
        <v>217</v>
      </c>
      <c r="AW89">
        <v>5</v>
      </c>
      <c r="BB89">
        <v>0.69632956522614353</v>
      </c>
      <c r="BC89" t="s">
        <v>68</v>
      </c>
      <c r="BF89" t="s">
        <v>115</v>
      </c>
      <c r="BG89" t="s">
        <v>118</v>
      </c>
      <c r="BH89" t="s">
        <v>370</v>
      </c>
      <c r="BI89">
        <v>1288</v>
      </c>
      <c r="BJ89">
        <v>5</v>
      </c>
      <c r="BK89" t="s">
        <v>227</v>
      </c>
      <c r="BL89" t="s">
        <v>232</v>
      </c>
      <c r="BM89">
        <v>0.69632956522614353</v>
      </c>
      <c r="BN89" t="s">
        <v>68</v>
      </c>
      <c r="BO89" t="s">
        <v>183</v>
      </c>
      <c r="BP89">
        <v>2780.0389999999998</v>
      </c>
    </row>
    <row r="90" spans="1:68" ht="16.5" x14ac:dyDescent="0.25">
      <c r="A90" s="110" t="str">
        <f t="shared" si="54"/>
        <v>인천교통공사</v>
      </c>
      <c r="B90" s="111" t="str">
        <f t="shared" si="55"/>
        <v>탁혁록</v>
      </c>
      <c r="C90" s="112" t="str">
        <f t="shared" si="56"/>
        <v>F</v>
      </c>
      <c r="D90" s="113">
        <f t="shared" si="57"/>
        <v>0.79451207753787756</v>
      </c>
      <c r="E90" s="114">
        <f t="shared" si="58"/>
        <v>3912</v>
      </c>
      <c r="F90" s="115" t="str">
        <f t="shared" si="59"/>
        <v>63</v>
      </c>
      <c r="G90" s="116" t="str">
        <f t="shared" si="60"/>
        <v>70바4917</v>
      </c>
      <c r="H90" s="117">
        <f t="shared" si="61"/>
        <v>7</v>
      </c>
      <c r="I90" s="118">
        <f t="shared" si="62"/>
        <v>2398.4850000000001</v>
      </c>
      <c r="J90" s="119">
        <f t="shared" si="63"/>
        <v>4.3839388576384693E-3</v>
      </c>
      <c r="K90" s="119">
        <f t="shared" si="64"/>
        <v>0.2997072419682108</v>
      </c>
      <c r="L90" s="119">
        <f t="shared" si="65"/>
        <v>0.19387238194110032</v>
      </c>
      <c r="M90" s="120">
        <f t="shared" si="66"/>
        <v>8.3719999999999999</v>
      </c>
      <c r="N90" s="121">
        <f t="shared" si="67"/>
        <v>0.12507895609103245</v>
      </c>
      <c r="O90" s="121">
        <f t="shared" si="68"/>
        <v>4.1276055510040708</v>
      </c>
      <c r="P90" s="220">
        <f t="shared" si="69"/>
        <v>0</v>
      </c>
      <c r="Q90" s="221">
        <f t="shared" si="70"/>
        <v>3</v>
      </c>
      <c r="R90" s="221">
        <f t="shared" si="71"/>
        <v>99</v>
      </c>
      <c r="T90">
        <v>528</v>
      </c>
      <c r="U90">
        <v>3912</v>
      </c>
      <c r="V90" t="s">
        <v>372</v>
      </c>
      <c r="W90">
        <v>2398.4850000000001</v>
      </c>
      <c r="X90">
        <v>861.95399999999995</v>
      </c>
      <c r="Y90">
        <v>2.7829999999999999</v>
      </c>
      <c r="Z90">
        <v>8.3719999999999999</v>
      </c>
      <c r="AA90">
        <v>142.36466799999999</v>
      </c>
      <c r="AB90">
        <v>0.62411799999999995</v>
      </c>
      <c r="AC90">
        <v>42.667721999999998</v>
      </c>
      <c r="AD90" s="1">
        <v>465</v>
      </c>
      <c r="AE90">
        <v>3</v>
      </c>
      <c r="AF90">
        <v>99</v>
      </c>
      <c r="AG90">
        <v>74</v>
      </c>
      <c r="AH90">
        <v>16.847473000000001</v>
      </c>
      <c r="AI90">
        <v>50.1</v>
      </c>
      <c r="AJ90">
        <v>0</v>
      </c>
      <c r="AK90">
        <v>0</v>
      </c>
      <c r="AL90">
        <v>0</v>
      </c>
      <c r="AM90" t="s">
        <v>373</v>
      </c>
      <c r="AN90" t="s">
        <v>558</v>
      </c>
      <c r="AO90">
        <v>1595.5630000000001</v>
      </c>
      <c r="AR90" t="s">
        <v>115</v>
      </c>
      <c r="AS90" t="s">
        <v>116</v>
      </c>
      <c r="AT90" t="s">
        <v>210</v>
      </c>
      <c r="AU90" t="s">
        <v>372</v>
      </c>
      <c r="AV90" t="s">
        <v>48</v>
      </c>
      <c r="AW90">
        <v>7</v>
      </c>
      <c r="BB90">
        <v>0.79451207753787756</v>
      </c>
      <c r="BC90" t="s">
        <v>68</v>
      </c>
      <c r="BF90" t="s">
        <v>115</v>
      </c>
      <c r="BG90" t="s">
        <v>116</v>
      </c>
      <c r="BH90" t="s">
        <v>372</v>
      </c>
      <c r="BI90">
        <v>3912</v>
      </c>
      <c r="BJ90">
        <v>7</v>
      </c>
      <c r="BK90" t="s">
        <v>210</v>
      </c>
      <c r="BL90" t="s">
        <v>200</v>
      </c>
      <c r="BM90">
        <v>0.79451207753787756</v>
      </c>
      <c r="BN90" t="s">
        <v>68</v>
      </c>
      <c r="BO90" t="s">
        <v>183</v>
      </c>
      <c r="BP90">
        <v>2398.4850000000001</v>
      </c>
    </row>
    <row r="91" spans="1:68" ht="16.5" x14ac:dyDescent="0.25">
      <c r="A91" s="127" t="str">
        <f t="shared" si="54"/>
        <v>인천교통공사</v>
      </c>
      <c r="B91" s="128" t="str">
        <f t="shared" si="55"/>
        <v>한은수</v>
      </c>
      <c r="C91" s="129" t="str">
        <f t="shared" si="56"/>
        <v>F</v>
      </c>
      <c r="D91" s="130">
        <f t="shared" si="57"/>
        <v>0.75235952501965364</v>
      </c>
      <c r="E91" s="131">
        <f t="shared" si="58"/>
        <v>9937</v>
      </c>
      <c r="F91" s="132" t="str">
        <f t="shared" si="59"/>
        <v>순환41</v>
      </c>
      <c r="G91" s="133" t="str">
        <f t="shared" si="60"/>
        <v>70바4922</v>
      </c>
      <c r="H91" s="134">
        <f t="shared" si="61"/>
        <v>5</v>
      </c>
      <c r="I91" s="135">
        <f t="shared" si="62"/>
        <v>2578.0450000000001</v>
      </c>
      <c r="J91" s="136">
        <f t="shared" si="63"/>
        <v>4.3932066591878616E-3</v>
      </c>
      <c r="K91" s="136">
        <f t="shared" si="64"/>
        <v>0.3083752659436807</v>
      </c>
      <c r="L91" s="136">
        <f t="shared" si="65"/>
        <v>0.14351960497198457</v>
      </c>
      <c r="M91" s="137">
        <f t="shared" si="66"/>
        <v>8.1820000000000004</v>
      </c>
      <c r="N91" s="138">
        <v>19</v>
      </c>
      <c r="O91" s="138">
        <v>80</v>
      </c>
      <c r="P91" s="218">
        <f t="shared" si="69"/>
        <v>0</v>
      </c>
      <c r="Q91" s="219">
        <f t="shared" si="70"/>
        <v>0</v>
      </c>
      <c r="R91" s="219">
        <f t="shared" si="71"/>
        <v>203</v>
      </c>
      <c r="T91">
        <v>528</v>
      </c>
      <c r="U91">
        <v>9937</v>
      </c>
      <c r="V91" t="s">
        <v>374</v>
      </c>
      <c r="W91">
        <v>2578.0450000000001</v>
      </c>
      <c r="X91">
        <v>1034.2929999999999</v>
      </c>
      <c r="Y91">
        <v>2.4929999999999999</v>
      </c>
      <c r="Z91">
        <v>8.1820000000000004</v>
      </c>
      <c r="AA91">
        <v>167.289649</v>
      </c>
      <c r="AB91">
        <v>0.73493799999999998</v>
      </c>
      <c r="AC91">
        <v>51.587989999999998</v>
      </c>
      <c r="AD91" s="1">
        <v>370</v>
      </c>
      <c r="AE91">
        <v>0</v>
      </c>
      <c r="AF91">
        <v>203</v>
      </c>
      <c r="AG91">
        <v>73</v>
      </c>
      <c r="AH91">
        <v>15.410666000000001</v>
      </c>
      <c r="AI91">
        <v>47.8</v>
      </c>
      <c r="AJ91">
        <v>0</v>
      </c>
      <c r="AK91">
        <v>0</v>
      </c>
      <c r="AL91">
        <v>0</v>
      </c>
      <c r="AM91" t="s">
        <v>375</v>
      </c>
      <c r="AN91" t="s">
        <v>559</v>
      </c>
      <c r="AO91">
        <v>1690.748</v>
      </c>
      <c r="AR91" t="s">
        <v>115</v>
      </c>
      <c r="AS91" t="s">
        <v>117</v>
      </c>
      <c r="AT91" t="s">
        <v>214</v>
      </c>
      <c r="AU91" t="s">
        <v>374</v>
      </c>
      <c r="AV91" t="s">
        <v>48</v>
      </c>
      <c r="AW91">
        <v>5</v>
      </c>
      <c r="BB91">
        <v>0.75235952501965364</v>
      </c>
      <c r="BC91" t="s">
        <v>68</v>
      </c>
      <c r="BF91" t="s">
        <v>115</v>
      </c>
      <c r="BG91" t="s">
        <v>117</v>
      </c>
      <c r="BH91" t="s">
        <v>374</v>
      </c>
      <c r="BI91">
        <v>9937</v>
      </c>
      <c r="BJ91">
        <v>5</v>
      </c>
      <c r="BK91" t="s">
        <v>214</v>
      </c>
      <c r="BL91" t="s">
        <v>215</v>
      </c>
      <c r="BM91">
        <v>0.75235952501965364</v>
      </c>
      <c r="BN91" t="s">
        <v>68</v>
      </c>
      <c r="BO91" t="s">
        <v>183</v>
      </c>
      <c r="BP91">
        <v>2578.0450000000001</v>
      </c>
    </row>
    <row r="92" spans="1:68" ht="16.5" x14ac:dyDescent="0.25">
      <c r="A92" s="110" t="str">
        <f t="shared" si="54"/>
        <v>인천교통공사</v>
      </c>
      <c r="B92" s="111" t="str">
        <f t="shared" si="55"/>
        <v>한정렬</v>
      </c>
      <c r="C92" s="112" t="str">
        <f t="shared" si="56"/>
        <v>C</v>
      </c>
      <c r="D92" s="113">
        <f t="shared" si="57"/>
        <v>0.85011925891710716</v>
      </c>
      <c r="E92" s="114">
        <f t="shared" si="58"/>
        <v>5764</v>
      </c>
      <c r="F92" s="115" t="str">
        <f t="shared" si="59"/>
        <v>63</v>
      </c>
      <c r="G92" s="116" t="str">
        <f t="shared" si="60"/>
        <v>70바4912</v>
      </c>
      <c r="H92" s="117">
        <f t="shared" si="61"/>
        <v>4</v>
      </c>
      <c r="I92" s="118">
        <f t="shared" si="62"/>
        <v>2359.7899999999995</v>
      </c>
      <c r="J92" s="119">
        <f t="shared" si="63"/>
        <v>5.6720354773980436E-3</v>
      </c>
      <c r="K92" s="119">
        <f t="shared" si="64"/>
        <v>0.30661975288017507</v>
      </c>
      <c r="L92" s="119">
        <f t="shared" si="65"/>
        <v>2.7544823903821954E-2</v>
      </c>
      <c r="M92" s="120">
        <f t="shared" si="66"/>
        <v>7.7889999999999997</v>
      </c>
      <c r="N92" s="121">
        <f t="shared" si="67"/>
        <v>8.4753304319452161E-2</v>
      </c>
      <c r="O92" s="121">
        <f t="shared" si="68"/>
        <v>0.72040308671534337</v>
      </c>
      <c r="P92" s="220">
        <f t="shared" si="69"/>
        <v>0</v>
      </c>
      <c r="Q92" s="221">
        <f t="shared" si="70"/>
        <v>2</v>
      </c>
      <c r="R92" s="221">
        <f t="shared" si="71"/>
        <v>17</v>
      </c>
      <c r="T92">
        <v>528</v>
      </c>
      <c r="U92">
        <v>5764</v>
      </c>
      <c r="V92" t="s">
        <v>376</v>
      </c>
      <c r="W92">
        <v>2359.79</v>
      </c>
      <c r="X92">
        <v>794.36900000000003</v>
      </c>
      <c r="Y92">
        <v>2.9710000000000001</v>
      </c>
      <c r="Z92">
        <v>7.7889999999999997</v>
      </c>
      <c r="AA92">
        <v>136.23998</v>
      </c>
      <c r="AB92">
        <v>0.77275799999999994</v>
      </c>
      <c r="AC92">
        <v>41.773868999999998</v>
      </c>
      <c r="AD92" s="1">
        <v>65</v>
      </c>
      <c r="AE92">
        <v>2</v>
      </c>
      <c r="AF92">
        <v>17</v>
      </c>
      <c r="AG92">
        <v>67</v>
      </c>
      <c r="AH92">
        <v>17.320833</v>
      </c>
      <c r="AI92">
        <v>241.8</v>
      </c>
      <c r="AJ92">
        <v>0</v>
      </c>
      <c r="AK92">
        <v>0</v>
      </c>
      <c r="AL92">
        <v>0</v>
      </c>
      <c r="AM92" t="s">
        <v>377</v>
      </c>
      <c r="AN92" t="s">
        <v>560</v>
      </c>
      <c r="AO92">
        <v>1916.175</v>
      </c>
      <c r="AR92" t="s">
        <v>115</v>
      </c>
      <c r="AS92" t="s">
        <v>116</v>
      </c>
      <c r="AT92" t="s">
        <v>203</v>
      </c>
      <c r="AU92" t="s">
        <v>376</v>
      </c>
      <c r="AV92" t="s">
        <v>48</v>
      </c>
      <c r="AW92">
        <v>4</v>
      </c>
      <c r="BB92">
        <v>0.85011925891710716</v>
      </c>
      <c r="BC92" t="s">
        <v>67</v>
      </c>
      <c r="BF92" t="s">
        <v>115</v>
      </c>
      <c r="BG92" t="s">
        <v>116</v>
      </c>
      <c r="BH92" t="s">
        <v>376</v>
      </c>
      <c r="BI92">
        <v>5764</v>
      </c>
      <c r="BJ92">
        <v>4</v>
      </c>
      <c r="BK92" t="s">
        <v>203</v>
      </c>
      <c r="BL92" t="s">
        <v>204</v>
      </c>
      <c r="BM92">
        <v>0.85011925891710716</v>
      </c>
      <c r="BN92" t="s">
        <v>67</v>
      </c>
      <c r="BO92" t="s">
        <v>173</v>
      </c>
      <c r="BP92">
        <v>2359.7899999999995</v>
      </c>
    </row>
    <row r="93" spans="1:68" ht="16.5" x14ac:dyDescent="0.25">
      <c r="A93" s="127" t="str">
        <f t="shared" si="54"/>
        <v>인천교통공사</v>
      </c>
      <c r="B93" s="128" t="str">
        <f t="shared" si="55"/>
        <v>홍억선</v>
      </c>
      <c r="C93" s="129" t="str">
        <f t="shared" si="56"/>
        <v>F</v>
      </c>
      <c r="D93" s="130">
        <f t="shared" si="57"/>
        <v>0.68119232511956773</v>
      </c>
      <c r="E93" s="131">
        <f t="shared" si="58"/>
        <v>3750</v>
      </c>
      <c r="F93" s="132" t="str">
        <f t="shared" si="59"/>
        <v>순환42</v>
      </c>
      <c r="G93" s="133" t="str">
        <f t="shared" si="60"/>
        <v>70바4932</v>
      </c>
      <c r="H93" s="134">
        <f t="shared" si="61"/>
        <v>3</v>
      </c>
      <c r="I93" s="135">
        <f t="shared" si="62"/>
        <v>2657.549</v>
      </c>
      <c r="J93" s="136">
        <f t="shared" si="63"/>
        <v>1.0515763250650723E-2</v>
      </c>
      <c r="K93" s="136">
        <f t="shared" si="64"/>
        <v>0.36106053455088</v>
      </c>
      <c r="L93" s="136">
        <f t="shared" si="65"/>
        <v>0.10122108755097273</v>
      </c>
      <c r="M93" s="137">
        <f t="shared" si="66"/>
        <v>7.6689999999999996</v>
      </c>
      <c r="N93" s="138">
        <f t="shared" si="67"/>
        <v>0</v>
      </c>
      <c r="O93" s="138">
        <f t="shared" si="68"/>
        <v>39.133803365431831</v>
      </c>
      <c r="P93" s="218">
        <f t="shared" si="69"/>
        <v>0</v>
      </c>
      <c r="Q93" s="219">
        <f t="shared" si="70"/>
        <v>0</v>
      </c>
      <c r="R93" s="219">
        <f t="shared" si="71"/>
        <v>1040</v>
      </c>
      <c r="T93">
        <v>528</v>
      </c>
      <c r="U93">
        <v>3750</v>
      </c>
      <c r="V93" t="s">
        <v>378</v>
      </c>
      <c r="W93">
        <v>2657.549</v>
      </c>
      <c r="X93">
        <v>1127.5740000000001</v>
      </c>
      <c r="Y93">
        <v>2.3570000000000002</v>
      </c>
      <c r="Z93">
        <v>7.6689999999999996</v>
      </c>
      <c r="AA93">
        <v>167.25633300000001</v>
      </c>
      <c r="AB93">
        <v>1.7588280000000001</v>
      </c>
      <c r="AC93">
        <v>60.389660999999997</v>
      </c>
      <c r="AD93" s="1">
        <v>269</v>
      </c>
      <c r="AE93">
        <v>0</v>
      </c>
      <c r="AF93">
        <v>1040</v>
      </c>
      <c r="AG93">
        <v>62</v>
      </c>
      <c r="AH93">
        <v>15.889078</v>
      </c>
      <c r="AI93">
        <v>25.1</v>
      </c>
      <c r="AJ93">
        <v>0</v>
      </c>
      <c r="AK93">
        <v>0</v>
      </c>
      <c r="AL93">
        <v>0</v>
      </c>
      <c r="AM93" t="s">
        <v>379</v>
      </c>
      <c r="AN93" t="s">
        <v>561</v>
      </c>
      <c r="AO93">
        <v>2375.0920000000001</v>
      </c>
      <c r="AR93" t="s">
        <v>115</v>
      </c>
      <c r="AS93" t="s">
        <v>118</v>
      </c>
      <c r="AT93" t="s">
        <v>224</v>
      </c>
      <c r="AU93" t="s">
        <v>378</v>
      </c>
      <c r="AV93" t="s">
        <v>217</v>
      </c>
      <c r="AW93">
        <v>3</v>
      </c>
      <c r="BB93">
        <v>0.68119232511956773</v>
      </c>
      <c r="BC93" t="s">
        <v>68</v>
      </c>
      <c r="BF93" t="s">
        <v>115</v>
      </c>
      <c r="BG93" t="s">
        <v>118</v>
      </c>
      <c r="BH93" t="s">
        <v>378</v>
      </c>
      <c r="BI93">
        <v>3750</v>
      </c>
      <c r="BJ93">
        <v>3</v>
      </c>
      <c r="BK93" t="s">
        <v>224</v>
      </c>
      <c r="BL93" t="s">
        <v>238</v>
      </c>
      <c r="BM93">
        <v>0.68119232511956773</v>
      </c>
      <c r="BN93" t="s">
        <v>68</v>
      </c>
      <c r="BO93" t="s">
        <v>183</v>
      </c>
      <c r="BP93">
        <v>2657.549</v>
      </c>
    </row>
    <row r="94" spans="1:68" ht="16.5" x14ac:dyDescent="0.25">
      <c r="A94" s="110" t="str">
        <f t="shared" ref="A94:A95" si="72">BF94</f>
        <v>인천교통공사</v>
      </c>
      <c r="B94" s="111" t="str">
        <f t="shared" ref="B94:B95" si="73">BH94</f>
        <v>황길성</v>
      </c>
      <c r="C94" s="112" t="str">
        <f t="shared" ref="C94:C95" si="74">BN94</f>
        <v>F</v>
      </c>
      <c r="D94" s="113">
        <f t="shared" ref="D94:D95" si="75">BM94</f>
        <v>0.74041271524655583</v>
      </c>
      <c r="E94" s="114">
        <f t="shared" ref="E94:E95" si="76">U94</f>
        <v>2041</v>
      </c>
      <c r="F94" s="115" t="str">
        <f t="shared" ref="F94:F95" si="77">BG94</f>
        <v>순환41</v>
      </c>
      <c r="G94" s="116" t="str">
        <f t="shared" ref="G94:G95" si="78">BK94</f>
        <v>70바4922</v>
      </c>
      <c r="H94" s="117">
        <f t="shared" ref="H94:H95" si="79">BJ94</f>
        <v>6</v>
      </c>
      <c r="I94" s="118">
        <f t="shared" ref="I94:I95" si="80">BP94</f>
        <v>2363.6460000000002</v>
      </c>
      <c r="J94" s="119">
        <f t="shared" ref="J94:J95" si="81">AB94/AA94</f>
        <v>1.5121041296626789E-2</v>
      </c>
      <c r="K94" s="119">
        <f t="shared" ref="K94:K95" si="82">AC94/AA94</f>
        <v>0.33237997815401338</v>
      </c>
      <c r="L94" s="119">
        <f t="shared" ref="L94:L95" si="83">AD94/I94</f>
        <v>0.20138379435837683</v>
      </c>
      <c r="M94" s="120">
        <f t="shared" ref="M94:M95" si="84">Z94</f>
        <v>9.2439999999999998</v>
      </c>
      <c r="N94" s="121">
        <f t="shared" ref="N94:N95" si="85">AE94*100/W94</f>
        <v>0</v>
      </c>
      <c r="O94" s="121">
        <f t="shared" ref="O94:O95" si="86">AF94*100/W94</f>
        <v>14.173019140768117</v>
      </c>
      <c r="P94" s="220">
        <f t="shared" ref="P94:P95" si="87">AK94</f>
        <v>0</v>
      </c>
      <c r="Q94" s="221">
        <f t="shared" ref="Q94:Q95" si="88">AE94</f>
        <v>0</v>
      </c>
      <c r="R94" s="221">
        <f t="shared" ref="R94:R95" si="89">AF94</f>
        <v>335</v>
      </c>
      <c r="T94">
        <v>528</v>
      </c>
      <c r="U94">
        <v>2041</v>
      </c>
      <c r="V94" t="s">
        <v>380</v>
      </c>
      <c r="W94">
        <v>2363.6460000000002</v>
      </c>
      <c r="X94">
        <v>984.49900000000002</v>
      </c>
      <c r="Y94">
        <v>2.4009999999999998</v>
      </c>
      <c r="Z94">
        <v>9.2439999999999998</v>
      </c>
      <c r="AA94">
        <v>153.111876</v>
      </c>
      <c r="AB94">
        <v>2.3152110000000001</v>
      </c>
      <c r="AC94">
        <v>50.891322000000002</v>
      </c>
      <c r="AD94" s="1">
        <v>476</v>
      </c>
      <c r="AE94">
        <v>0</v>
      </c>
      <c r="AF94">
        <v>335</v>
      </c>
      <c r="AG94">
        <v>58</v>
      </c>
      <c r="AH94">
        <v>15.437378000000001</v>
      </c>
      <c r="AI94">
        <v>0</v>
      </c>
      <c r="AJ94">
        <v>0</v>
      </c>
      <c r="AK94">
        <v>0</v>
      </c>
      <c r="AL94">
        <v>0</v>
      </c>
      <c r="AM94" t="s">
        <v>381</v>
      </c>
      <c r="AN94" t="s">
        <v>562</v>
      </c>
      <c r="AO94">
        <v>1478.884</v>
      </c>
      <c r="AR94" t="s">
        <v>115</v>
      </c>
      <c r="AS94" t="s">
        <v>117</v>
      </c>
      <c r="AT94" t="s">
        <v>214</v>
      </c>
      <c r="AU94" t="s">
        <v>380</v>
      </c>
      <c r="AV94" t="s">
        <v>48</v>
      </c>
      <c r="AW94">
        <v>6</v>
      </c>
      <c r="BB94">
        <v>0.74041271524655583</v>
      </c>
      <c r="BC94" t="s">
        <v>68</v>
      </c>
      <c r="BF94" t="s">
        <v>115</v>
      </c>
      <c r="BG94" t="s">
        <v>117</v>
      </c>
      <c r="BH94" t="s">
        <v>380</v>
      </c>
      <c r="BI94">
        <v>2041</v>
      </c>
      <c r="BJ94">
        <v>6</v>
      </c>
      <c r="BK94" t="s">
        <v>214</v>
      </c>
      <c r="BL94" t="s">
        <v>218</v>
      </c>
      <c r="BM94">
        <v>0.74041271524655583</v>
      </c>
      <c r="BN94" t="s">
        <v>68</v>
      </c>
      <c r="BO94" t="s">
        <v>183</v>
      </c>
      <c r="BP94">
        <v>2363.6460000000002</v>
      </c>
    </row>
    <row r="95" spans="1:68" ht="16.5" x14ac:dyDescent="0.25">
      <c r="A95" s="127" t="str">
        <f t="shared" si="72"/>
        <v>인천교통공사</v>
      </c>
      <c r="B95" s="128" t="str">
        <f t="shared" si="73"/>
        <v>황용섭</v>
      </c>
      <c r="C95" s="129" t="str">
        <f t="shared" si="74"/>
        <v>D</v>
      </c>
      <c r="D95" s="130">
        <f t="shared" si="75"/>
        <v>0.84092102476371433</v>
      </c>
      <c r="E95" s="131">
        <f t="shared" si="76"/>
        <v>7179</v>
      </c>
      <c r="F95" s="132" t="str">
        <f t="shared" si="77"/>
        <v>순환43</v>
      </c>
      <c r="G95" s="133" t="str">
        <f t="shared" si="78"/>
        <v>70바4938</v>
      </c>
      <c r="H95" s="134">
        <f t="shared" si="79"/>
        <v>2</v>
      </c>
      <c r="I95" s="135">
        <f t="shared" si="80"/>
        <v>2336.6850000000004</v>
      </c>
      <c r="J95" s="136">
        <f t="shared" si="81"/>
        <v>9.0754359335994076E-3</v>
      </c>
      <c r="K95" s="136">
        <f t="shared" si="82"/>
        <v>0.2669148978137213</v>
      </c>
      <c r="L95" s="136">
        <f t="shared" si="83"/>
        <v>9.2866603757031846E-2</v>
      </c>
      <c r="M95" s="137">
        <f t="shared" si="84"/>
        <v>4.3650000000000002</v>
      </c>
      <c r="N95" s="138">
        <f t="shared" si="85"/>
        <v>8.5591339868232127E-2</v>
      </c>
      <c r="O95" s="138">
        <f t="shared" si="86"/>
        <v>0.59913937907762493</v>
      </c>
      <c r="P95" s="218">
        <f t="shared" si="87"/>
        <v>0</v>
      </c>
      <c r="Q95" s="219">
        <f t="shared" si="88"/>
        <v>2</v>
      </c>
      <c r="R95" s="219">
        <f t="shared" si="89"/>
        <v>14</v>
      </c>
      <c r="T95">
        <v>528</v>
      </c>
      <c r="U95">
        <v>7179</v>
      </c>
      <c r="V95" t="s">
        <v>382</v>
      </c>
      <c r="W95">
        <v>2336.6849999999999</v>
      </c>
      <c r="X95">
        <v>694.649</v>
      </c>
      <c r="Y95">
        <v>3.3639999999999999</v>
      </c>
      <c r="Z95">
        <v>4.3650000000000002</v>
      </c>
      <c r="AA95">
        <v>128.54578100000001</v>
      </c>
      <c r="AB95">
        <v>1.166609</v>
      </c>
      <c r="AC95">
        <v>34.310783999999998</v>
      </c>
      <c r="AD95" s="1">
        <v>217</v>
      </c>
      <c r="AE95">
        <v>2</v>
      </c>
      <c r="AF95">
        <v>14</v>
      </c>
      <c r="AG95">
        <v>62</v>
      </c>
      <c r="AH95">
        <v>18.177841999999998</v>
      </c>
      <c r="AI95">
        <v>0</v>
      </c>
      <c r="AJ95">
        <v>0</v>
      </c>
      <c r="AK95">
        <v>0</v>
      </c>
      <c r="AL95">
        <v>0</v>
      </c>
      <c r="AM95" t="s">
        <v>383</v>
      </c>
      <c r="AN95" t="s">
        <v>563</v>
      </c>
      <c r="AO95">
        <v>2190.8270000000002</v>
      </c>
      <c r="AR95" t="s">
        <v>115</v>
      </c>
      <c r="AS95" t="s">
        <v>119</v>
      </c>
      <c r="AT95" t="s">
        <v>230</v>
      </c>
      <c r="AU95" t="s">
        <v>382</v>
      </c>
      <c r="AV95" t="s">
        <v>217</v>
      </c>
      <c r="AW95">
        <v>2</v>
      </c>
      <c r="BB95">
        <v>0.84092102476371433</v>
      </c>
      <c r="BC95" t="s">
        <v>66</v>
      </c>
      <c r="BF95" t="s">
        <v>115</v>
      </c>
      <c r="BG95" t="s">
        <v>119</v>
      </c>
      <c r="BH95" t="s">
        <v>382</v>
      </c>
      <c r="BI95">
        <v>7179</v>
      </c>
      <c r="BJ95">
        <v>2</v>
      </c>
      <c r="BK95" t="s">
        <v>230</v>
      </c>
      <c r="BL95" t="s">
        <v>233</v>
      </c>
      <c r="BM95">
        <v>0.84092102476371433</v>
      </c>
      <c r="BN95" t="s">
        <v>66</v>
      </c>
      <c r="BO95" t="s">
        <v>174</v>
      </c>
      <c r="BP95">
        <v>2336.6850000000004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5">
    <cfRule type="containsText" dxfId="15" priority="1" operator="containsText" text="F">
      <formula>NOT(ISERROR(SEARCH("F",C5)))</formula>
    </cfRule>
    <cfRule type="containsText" dxfId="14" priority="2" operator="containsText" text="D">
      <formula>NOT(ISERROR(SEARCH("D",C5)))</formula>
    </cfRule>
    <cfRule type="containsText" dxfId="13" priority="3" operator="containsText" text="C">
      <formula>NOT(ISERROR(SEARCH("C",C5)))</formula>
    </cfRule>
    <cfRule type="containsText" dxfId="12" priority="4" operator="containsText" text="B">
      <formula>NOT(ISERROR(SEARCH("B",C5)))</formula>
    </cfRule>
    <cfRule type="containsText" dxfId="11" priority="5" operator="containsText" text="A">
      <formula>NOT(ISERROR(SEARCH("A",C5)))</formula>
    </cfRule>
    <cfRule type="containsText" dxfId="1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9"/>
  <sheetViews>
    <sheetView showGridLines="0" workbookViewId="0"/>
  </sheetViews>
  <sheetFormatPr defaultRowHeight="13.5" outlineLevelCol="1" x14ac:dyDescent="0.25"/>
  <cols>
    <col min="1" max="1" width="13.2851562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40" t="s">
        <v>564</v>
      </c>
      <c r="B2" s="241"/>
      <c r="C2" s="242"/>
      <c r="D2" s="243"/>
      <c r="E2" s="240"/>
      <c r="F2" s="244"/>
      <c r="G2" s="240"/>
      <c r="H2" s="240"/>
      <c r="I2" s="240"/>
      <c r="J2" s="240"/>
      <c r="K2" s="245"/>
      <c r="L2" s="245"/>
      <c r="M2" s="245"/>
      <c r="N2" s="245"/>
      <c r="O2" s="245"/>
      <c r="P2" s="245"/>
      <c r="Q2" s="245"/>
      <c r="R2" s="245"/>
    </row>
    <row r="3" spans="1:18" ht="16.5" x14ac:dyDescent="0.25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</row>
    <row r="4" spans="1:18" ht="26.25" x14ac:dyDescent="0.25">
      <c r="A4" s="246" t="s">
        <v>565</v>
      </c>
      <c r="B4" s="247"/>
      <c r="C4" s="248"/>
      <c r="D4" s="249"/>
      <c r="E4" s="250"/>
      <c r="F4" s="251"/>
      <c r="G4" s="245"/>
      <c r="H4" s="250"/>
      <c r="I4" s="245"/>
      <c r="J4" s="245"/>
      <c r="K4" s="245"/>
      <c r="L4" s="245"/>
      <c r="M4" s="245"/>
      <c r="N4" s="245"/>
      <c r="O4" s="245"/>
      <c r="P4" s="245"/>
      <c r="Q4" s="245"/>
      <c r="R4" s="245"/>
    </row>
    <row r="5" spans="1:18" ht="26.25" x14ac:dyDescent="0.25">
      <c r="A5" s="252" t="s">
        <v>566</v>
      </c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</row>
    <row r="6" spans="1:18" ht="17.25" x14ac:dyDescent="0.25">
      <c r="A6" s="253" t="s">
        <v>567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</row>
    <row r="7" spans="1:18" ht="17.25" x14ac:dyDescent="0.25">
      <c r="A7" s="253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</row>
    <row r="8" spans="1:18" ht="17.25" x14ac:dyDescent="0.25">
      <c r="A8" s="254" t="s">
        <v>187</v>
      </c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</row>
    <row r="9" spans="1:18" ht="16.5" x14ac:dyDescent="0.25">
      <c r="A9" s="255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</row>
    <row r="10" spans="1:18" ht="16.5" x14ac:dyDescent="0.25">
      <c r="A10" s="255" t="s">
        <v>568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</row>
    <row r="11" spans="1:18" ht="16.5" x14ac:dyDescent="0.25">
      <c r="A11" s="255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</row>
    <row r="12" spans="1:18" ht="16.5" x14ac:dyDescent="0.25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</row>
    <row r="13" spans="1:18" ht="37.5" customHeight="1" x14ac:dyDescent="0.25">
      <c r="A13" s="256" t="s">
        <v>0</v>
      </c>
      <c r="B13" s="257" t="s">
        <v>71</v>
      </c>
      <c r="C13" s="258" t="s">
        <v>65</v>
      </c>
      <c r="D13" s="258" t="s">
        <v>156</v>
      </c>
      <c r="E13" s="259" t="s">
        <v>142</v>
      </c>
      <c r="F13" s="257" t="s">
        <v>147</v>
      </c>
      <c r="G13" s="259" t="s">
        <v>145</v>
      </c>
      <c r="H13" s="259" t="s">
        <v>149</v>
      </c>
      <c r="I13" s="260" t="s">
        <v>151</v>
      </c>
      <c r="J13" s="259" t="s">
        <v>11</v>
      </c>
      <c r="K13" s="259" t="s">
        <v>12</v>
      </c>
      <c r="L13" s="259" t="s">
        <v>13</v>
      </c>
      <c r="M13" s="259" t="s">
        <v>103</v>
      </c>
      <c r="N13" s="259" t="s">
        <v>6</v>
      </c>
      <c r="O13" s="259" t="s">
        <v>7</v>
      </c>
      <c r="P13" s="259" t="s">
        <v>175</v>
      </c>
      <c r="Q13" s="261" t="s">
        <v>177</v>
      </c>
      <c r="R13" s="261" t="s">
        <v>178</v>
      </c>
    </row>
    <row r="14" spans="1:18" ht="16.5" x14ac:dyDescent="0.25">
      <c r="A14" s="262" t="s">
        <v>115</v>
      </c>
      <c r="B14" s="263" t="s">
        <v>239</v>
      </c>
      <c r="C14" s="264" t="s">
        <v>68</v>
      </c>
      <c r="D14" s="265">
        <v>0.69292597089661412</v>
      </c>
      <c r="E14" s="266">
        <v>3382</v>
      </c>
      <c r="F14" s="267" t="s">
        <v>116</v>
      </c>
      <c r="G14" s="268" t="s">
        <v>208</v>
      </c>
      <c r="H14" s="269">
        <v>5</v>
      </c>
      <c r="I14" s="270">
        <v>3045.5910000000003</v>
      </c>
      <c r="J14" s="271">
        <v>8.0803125335725708E-3</v>
      </c>
      <c r="K14" s="271">
        <v>0.35941315757833547</v>
      </c>
      <c r="L14" s="271">
        <v>0.17500708401095222</v>
      </c>
      <c r="M14" s="272">
        <v>13.218</v>
      </c>
      <c r="N14" s="273">
        <v>0.19700609832377358</v>
      </c>
      <c r="O14" s="273">
        <v>24.52725924130981</v>
      </c>
      <c r="P14" s="274">
        <v>0</v>
      </c>
      <c r="Q14" s="275">
        <v>6</v>
      </c>
      <c r="R14" s="275">
        <v>781</v>
      </c>
    </row>
    <row r="15" spans="1:18" ht="16.5" x14ac:dyDescent="0.25">
      <c r="A15" s="262" t="s">
        <v>115</v>
      </c>
      <c r="B15" s="263" t="s">
        <v>241</v>
      </c>
      <c r="C15" s="264" t="s">
        <v>68</v>
      </c>
      <c r="D15" s="265">
        <v>0.75343749999999998</v>
      </c>
      <c r="E15" s="266">
        <v>161</v>
      </c>
      <c r="F15" s="267" t="s">
        <v>117</v>
      </c>
      <c r="G15" s="268" t="s">
        <v>216</v>
      </c>
      <c r="H15" s="269">
        <v>2</v>
      </c>
      <c r="I15" s="270">
        <v>553.13900000000001</v>
      </c>
      <c r="J15" s="271">
        <v>8.3746399763068233E-3</v>
      </c>
      <c r="K15" s="271">
        <v>0.27368947121510695</v>
      </c>
      <c r="L15" s="271">
        <v>7.5930281538636762E-2</v>
      </c>
      <c r="M15" s="272">
        <v>5.4790000000000001</v>
      </c>
      <c r="N15" s="273">
        <v>0</v>
      </c>
      <c r="O15" s="273">
        <v>2.7117957692370274</v>
      </c>
      <c r="P15" s="274">
        <v>1</v>
      </c>
      <c r="Q15" s="275">
        <v>0</v>
      </c>
      <c r="R15" s="275">
        <v>16</v>
      </c>
    </row>
    <row r="16" spans="1:18" ht="16.5" x14ac:dyDescent="0.25">
      <c r="A16" s="262" t="s">
        <v>115</v>
      </c>
      <c r="B16" s="263" t="s">
        <v>243</v>
      </c>
      <c r="C16" s="264" t="s">
        <v>68</v>
      </c>
      <c r="D16" s="265">
        <v>0.72945017157435343</v>
      </c>
      <c r="E16" s="266">
        <v>8139</v>
      </c>
      <c r="F16" s="267" t="s">
        <v>116</v>
      </c>
      <c r="G16" s="268" t="s">
        <v>199</v>
      </c>
      <c r="H16" s="269">
        <v>4</v>
      </c>
      <c r="I16" s="270">
        <v>2369.4760000000001</v>
      </c>
      <c r="J16" s="271">
        <v>1.3513061856357863E-2</v>
      </c>
      <c r="K16" s="271">
        <v>0.32890766917686987</v>
      </c>
      <c r="L16" s="271">
        <v>0.21819170145635575</v>
      </c>
      <c r="M16" s="272">
        <v>10.234999999999999</v>
      </c>
      <c r="N16" s="273">
        <v>0.16881369551748993</v>
      </c>
      <c r="O16" s="273">
        <v>3.924918420781641</v>
      </c>
      <c r="P16" s="274">
        <v>0</v>
      </c>
      <c r="Q16" s="275">
        <v>4</v>
      </c>
      <c r="R16" s="275">
        <v>93</v>
      </c>
    </row>
    <row r="17" spans="1:18" ht="16.5" x14ac:dyDescent="0.25">
      <c r="A17" s="262" t="s">
        <v>115</v>
      </c>
      <c r="B17" s="263" t="s">
        <v>245</v>
      </c>
      <c r="C17" s="264" t="s">
        <v>68</v>
      </c>
      <c r="D17" s="265">
        <v>0.77081385054405716</v>
      </c>
      <c r="E17" s="266">
        <v>7908</v>
      </c>
      <c r="F17" s="267" t="s">
        <v>116</v>
      </c>
      <c r="G17" s="268" t="s">
        <v>202</v>
      </c>
      <c r="H17" s="269">
        <v>5</v>
      </c>
      <c r="I17" s="270">
        <v>2422.172</v>
      </c>
      <c r="J17" s="271">
        <v>3.6229587530019454E-3</v>
      </c>
      <c r="K17" s="271">
        <v>0.29536011471824436</v>
      </c>
      <c r="L17" s="271">
        <v>2.146833503153368E-2</v>
      </c>
      <c r="M17" s="272">
        <v>8.8510000000000009</v>
      </c>
      <c r="N17" s="273">
        <v>0.16514103870410524</v>
      </c>
      <c r="O17" s="273">
        <v>3.2202502547300522</v>
      </c>
      <c r="P17" s="274">
        <v>0</v>
      </c>
      <c r="Q17" s="275">
        <v>4</v>
      </c>
      <c r="R17" s="275">
        <v>78</v>
      </c>
    </row>
    <row r="18" spans="1:18" ht="16.5" x14ac:dyDescent="0.25">
      <c r="A18" s="262" t="s">
        <v>115</v>
      </c>
      <c r="B18" s="263" t="s">
        <v>247</v>
      </c>
      <c r="C18" s="264" t="s">
        <v>68</v>
      </c>
      <c r="D18" s="265">
        <v>0.67693508385659718</v>
      </c>
      <c r="E18" s="266">
        <v>5029</v>
      </c>
      <c r="F18" s="267" t="s">
        <v>116</v>
      </c>
      <c r="G18" s="268" t="s">
        <v>204</v>
      </c>
      <c r="H18" s="269">
        <v>4</v>
      </c>
      <c r="I18" s="270">
        <v>1825.9670000000001</v>
      </c>
      <c r="J18" s="271">
        <v>7.8115912371801944E-3</v>
      </c>
      <c r="K18" s="271">
        <v>0.33116103172956129</v>
      </c>
      <c r="L18" s="271">
        <v>0.1911788770023152</v>
      </c>
      <c r="M18" s="272">
        <v>10.875999999999999</v>
      </c>
      <c r="N18" s="273">
        <v>0.10953100466766376</v>
      </c>
      <c r="O18" s="273">
        <v>3.5597576516990723</v>
      </c>
      <c r="P18" s="274">
        <v>0</v>
      </c>
      <c r="Q18" s="275">
        <v>4</v>
      </c>
      <c r="R18" s="275">
        <v>83</v>
      </c>
    </row>
    <row r="19" spans="1:18" ht="16.5" x14ac:dyDescent="0.25">
      <c r="A19" s="262" t="s">
        <v>115</v>
      </c>
      <c r="B19" s="263" t="s">
        <v>472</v>
      </c>
      <c r="C19" s="264" t="s">
        <v>68</v>
      </c>
      <c r="D19" s="265">
        <v>0.75178600457810707</v>
      </c>
      <c r="E19" s="266">
        <v>1766</v>
      </c>
      <c r="F19" s="267" t="s">
        <v>116</v>
      </c>
      <c r="G19" s="268" t="s">
        <v>210</v>
      </c>
      <c r="H19" s="269">
        <v>5</v>
      </c>
      <c r="I19" s="270">
        <v>718.24799999999993</v>
      </c>
      <c r="J19" s="271">
        <v>3.5424367638369771E-3</v>
      </c>
      <c r="K19" s="271">
        <v>0.3307736531786889</v>
      </c>
      <c r="L19" s="271">
        <v>9.8851650126418722E-2</v>
      </c>
      <c r="M19" s="272">
        <v>10.292999999999999</v>
      </c>
      <c r="N19" s="273">
        <v>0.13922767623439258</v>
      </c>
      <c r="O19" s="273">
        <v>3.341464229625422</v>
      </c>
      <c r="P19" s="274">
        <v>0</v>
      </c>
      <c r="Q19" s="275">
        <v>1</v>
      </c>
      <c r="R19" s="275">
        <v>24</v>
      </c>
    </row>
    <row r="20" spans="1:18" ht="16.5" x14ac:dyDescent="0.25">
      <c r="A20" s="262" t="s">
        <v>115</v>
      </c>
      <c r="B20" s="263" t="s">
        <v>406</v>
      </c>
      <c r="C20" s="264" t="s">
        <v>68</v>
      </c>
      <c r="D20" s="265">
        <v>0.6793781558932741</v>
      </c>
      <c r="E20" s="266">
        <v>9569</v>
      </c>
      <c r="F20" s="267" t="s">
        <v>117</v>
      </c>
      <c r="G20" s="268" t="s">
        <v>404</v>
      </c>
      <c r="H20" s="269">
        <v>9</v>
      </c>
      <c r="I20" s="270">
        <v>2147.5329999999999</v>
      </c>
      <c r="J20" s="271">
        <v>1.4246188367642623E-2</v>
      </c>
      <c r="K20" s="271">
        <v>0.32436000018431715</v>
      </c>
      <c r="L20" s="271">
        <v>0.12991651350642808</v>
      </c>
      <c r="M20" s="272">
        <v>9.8230000000000004</v>
      </c>
      <c r="N20" s="273">
        <v>0</v>
      </c>
      <c r="O20" s="273">
        <v>57.600977493710225</v>
      </c>
      <c r="P20" s="274">
        <v>0</v>
      </c>
      <c r="Q20" s="275">
        <v>0</v>
      </c>
      <c r="R20" s="275">
        <v>1975</v>
      </c>
    </row>
    <row r="21" spans="1:18" ht="16.5" x14ac:dyDescent="0.25">
      <c r="A21" s="262" t="s">
        <v>115</v>
      </c>
      <c r="B21" s="263" t="s">
        <v>251</v>
      </c>
      <c r="C21" s="264" t="s">
        <v>68</v>
      </c>
      <c r="D21" s="265">
        <v>0.77405405405405403</v>
      </c>
      <c r="E21" s="266">
        <v>4566</v>
      </c>
      <c r="F21" s="267" t="s">
        <v>120</v>
      </c>
      <c r="G21" s="268" t="s">
        <v>235</v>
      </c>
      <c r="H21" s="269">
        <v>1</v>
      </c>
      <c r="I21" s="270">
        <v>2258.3539999999998</v>
      </c>
      <c r="J21" s="271">
        <v>7.3252164144795304E-3</v>
      </c>
      <c r="K21" s="271">
        <v>0.27619342554880377</v>
      </c>
      <c r="L21" s="271">
        <v>0.13300403168471045</v>
      </c>
      <c r="M21" s="272">
        <v>5.5330000000000004</v>
      </c>
      <c r="N21" s="273">
        <v>4.4280037584895904E-2</v>
      </c>
      <c r="O21" s="273">
        <v>3.7195231571312561</v>
      </c>
      <c r="P21" s="274">
        <v>0</v>
      </c>
      <c r="Q21" s="275">
        <v>1</v>
      </c>
      <c r="R21" s="275">
        <v>84</v>
      </c>
    </row>
    <row r="22" spans="1:18" ht="16.5" x14ac:dyDescent="0.25">
      <c r="A22" s="262" t="s">
        <v>115</v>
      </c>
      <c r="B22" s="263" t="s">
        <v>253</v>
      </c>
      <c r="C22" s="264" t="s">
        <v>68</v>
      </c>
      <c r="D22" s="265">
        <v>0.7390021774384069</v>
      </c>
      <c r="E22" s="266">
        <v>8510</v>
      </c>
      <c r="F22" s="267" t="s">
        <v>119</v>
      </c>
      <c r="G22" s="268" t="s">
        <v>233</v>
      </c>
      <c r="H22" s="269">
        <v>6</v>
      </c>
      <c r="I22" s="270">
        <v>2838.848</v>
      </c>
      <c r="J22" s="271">
        <v>2.0908489252620226E-3</v>
      </c>
      <c r="K22" s="271">
        <v>0.28518621988853954</v>
      </c>
      <c r="L22" s="271">
        <v>9.4404490835719279E-2</v>
      </c>
      <c r="M22" s="272">
        <v>5.8470000000000004</v>
      </c>
      <c r="N22" s="273">
        <v>0</v>
      </c>
      <c r="O22" s="273">
        <v>2.6771422774308453</v>
      </c>
      <c r="P22" s="274">
        <v>1</v>
      </c>
      <c r="Q22" s="275">
        <v>0</v>
      </c>
      <c r="R22" s="275">
        <v>76</v>
      </c>
    </row>
    <row r="23" spans="1:18" ht="16.5" x14ac:dyDescent="0.25">
      <c r="A23" s="262" t="s">
        <v>115</v>
      </c>
      <c r="B23" s="263" t="s">
        <v>255</v>
      </c>
      <c r="C23" s="264" t="s">
        <v>68</v>
      </c>
      <c r="D23" s="265">
        <v>0.77890161693440074</v>
      </c>
      <c r="E23" s="266">
        <v>6262</v>
      </c>
      <c r="F23" s="267" t="s">
        <v>116</v>
      </c>
      <c r="G23" s="268" t="s">
        <v>210</v>
      </c>
      <c r="H23" s="269">
        <v>7</v>
      </c>
      <c r="I23" s="270">
        <v>2659</v>
      </c>
      <c r="J23" s="271">
        <v>9.3399475077680007E-3</v>
      </c>
      <c r="K23" s="271">
        <v>0.33137640799391105</v>
      </c>
      <c r="L23" s="271">
        <v>0.23354644603234298</v>
      </c>
      <c r="M23" s="272">
        <v>10.144</v>
      </c>
      <c r="N23" s="273">
        <v>7.5216246709289211E-2</v>
      </c>
      <c r="O23" s="273">
        <v>3.0838661150808573</v>
      </c>
      <c r="P23" s="274">
        <v>0</v>
      </c>
      <c r="Q23" s="275">
        <v>2</v>
      </c>
      <c r="R23" s="275">
        <v>82</v>
      </c>
    </row>
    <row r="24" spans="1:18" ht="16.5" x14ac:dyDescent="0.25">
      <c r="A24" s="262" t="s">
        <v>115</v>
      </c>
      <c r="B24" s="263" t="s">
        <v>188</v>
      </c>
      <c r="C24" s="264" t="s">
        <v>68</v>
      </c>
      <c r="D24" s="265">
        <v>0.72610712174848235</v>
      </c>
      <c r="E24" s="266">
        <v>3161</v>
      </c>
      <c r="F24" s="267" t="s">
        <v>116</v>
      </c>
      <c r="G24" s="268" t="s">
        <v>204</v>
      </c>
      <c r="H24" s="269">
        <v>8</v>
      </c>
      <c r="I24" s="270">
        <v>2270.5259999999998</v>
      </c>
      <c r="J24" s="271">
        <v>1.6738004041446774E-2</v>
      </c>
      <c r="K24" s="271">
        <v>0.36430756557785676</v>
      </c>
      <c r="L24" s="271">
        <v>0.21246643551708855</v>
      </c>
      <c r="M24" s="272">
        <v>12.435</v>
      </c>
      <c r="N24" s="273">
        <v>0.1321279738703719</v>
      </c>
      <c r="O24" s="273">
        <v>5.7695881923395724</v>
      </c>
      <c r="P24" s="274">
        <v>3</v>
      </c>
      <c r="Q24" s="275">
        <v>5</v>
      </c>
      <c r="R24" s="275">
        <v>139</v>
      </c>
    </row>
    <row r="25" spans="1:18" ht="16.5" x14ac:dyDescent="0.25">
      <c r="A25" s="262" t="s">
        <v>115</v>
      </c>
      <c r="B25" s="263" t="s">
        <v>258</v>
      </c>
      <c r="C25" s="264" t="s">
        <v>68</v>
      </c>
      <c r="D25" s="265">
        <v>0.75514285714285712</v>
      </c>
      <c r="E25" s="266">
        <v>6137</v>
      </c>
      <c r="F25" s="267" t="s">
        <v>116</v>
      </c>
      <c r="G25" s="268" t="s">
        <v>208</v>
      </c>
      <c r="H25" s="269">
        <v>4</v>
      </c>
      <c r="I25" s="270">
        <v>2352.989</v>
      </c>
      <c r="J25" s="271">
        <v>1.6930553435735553E-2</v>
      </c>
      <c r="K25" s="271">
        <v>0.39203452827009588</v>
      </c>
      <c r="L25" s="271">
        <v>0.13769720130438348</v>
      </c>
      <c r="M25" s="272">
        <v>15.07</v>
      </c>
      <c r="N25" s="273">
        <v>0</v>
      </c>
      <c r="O25" s="273">
        <v>0.46749049825562294</v>
      </c>
      <c r="P25" s="274">
        <v>0</v>
      </c>
      <c r="Q25" s="275">
        <v>3</v>
      </c>
      <c r="R25" s="275">
        <v>472</v>
      </c>
    </row>
    <row r="26" spans="1:18" ht="16.5" customHeight="1" x14ac:dyDescent="0.25">
      <c r="A26" s="262" t="s">
        <v>115</v>
      </c>
      <c r="B26" s="263" t="s">
        <v>482</v>
      </c>
      <c r="C26" s="264" t="s">
        <v>66</v>
      </c>
      <c r="D26" s="265">
        <v>0.84046983002192444</v>
      </c>
      <c r="E26" s="266">
        <v>4987</v>
      </c>
      <c r="F26" s="267" t="s">
        <v>117</v>
      </c>
      <c r="G26" s="268" t="s">
        <v>404</v>
      </c>
      <c r="H26" s="269">
        <v>9</v>
      </c>
      <c r="I26" s="270">
        <v>2230.498</v>
      </c>
      <c r="J26" s="271">
        <v>1.6525616353748343E-2</v>
      </c>
      <c r="K26" s="271">
        <v>0.31486344701559432</v>
      </c>
      <c r="L26" s="271">
        <v>1.7933214914337515E-2</v>
      </c>
      <c r="M26" s="272">
        <v>5.3120000000000003</v>
      </c>
      <c r="N26" s="273">
        <v>0</v>
      </c>
      <c r="O26" s="273">
        <v>0.67249555928765681</v>
      </c>
      <c r="P26" s="274">
        <v>0</v>
      </c>
      <c r="Q26" s="275">
        <v>0</v>
      </c>
      <c r="R26" s="275">
        <v>15</v>
      </c>
    </row>
    <row r="27" spans="1:18" ht="16.5" x14ac:dyDescent="0.25">
      <c r="A27" s="262" t="s">
        <v>115</v>
      </c>
      <c r="B27" s="263" t="s">
        <v>260</v>
      </c>
      <c r="C27" s="264" t="s">
        <v>68</v>
      </c>
      <c r="D27" s="265">
        <v>0.76506100217877471</v>
      </c>
      <c r="E27" s="266">
        <v>2184</v>
      </c>
      <c r="F27" s="267" t="s">
        <v>116</v>
      </c>
      <c r="G27" s="268" t="s">
        <v>200</v>
      </c>
      <c r="H27" s="269">
        <v>4</v>
      </c>
      <c r="I27" s="270">
        <v>2565.1929999999998</v>
      </c>
      <c r="J27" s="271">
        <v>7.6006576676462441E-3</v>
      </c>
      <c r="K27" s="271">
        <v>0.33354503905606642</v>
      </c>
      <c r="L27" s="271">
        <v>0.13722164375156176</v>
      </c>
      <c r="M27" s="272">
        <v>10.067</v>
      </c>
      <c r="N27" s="273">
        <v>0.19491710760165026</v>
      </c>
      <c r="O27" s="273">
        <v>1.7152705468945224</v>
      </c>
      <c r="P27" s="274">
        <v>0</v>
      </c>
      <c r="Q27" s="275">
        <v>5</v>
      </c>
      <c r="R27" s="275">
        <v>46</v>
      </c>
    </row>
    <row r="28" spans="1:18" ht="16.5" x14ac:dyDescent="0.25">
      <c r="A28" s="262" t="s">
        <v>115</v>
      </c>
      <c r="B28" s="263" t="s">
        <v>390</v>
      </c>
      <c r="C28" s="264" t="s">
        <v>68</v>
      </c>
      <c r="D28" s="265">
        <v>0.7208679392493671</v>
      </c>
      <c r="E28" s="266">
        <v>6711</v>
      </c>
      <c r="F28" s="267" t="s">
        <v>119</v>
      </c>
      <c r="G28" s="268" t="s">
        <v>229</v>
      </c>
      <c r="H28" s="269">
        <v>3</v>
      </c>
      <c r="I28" s="270">
        <v>3050.3290000000002</v>
      </c>
      <c r="J28" s="271">
        <v>5.289093358770214E-3</v>
      </c>
      <c r="K28" s="271">
        <v>0.31145744928644625</v>
      </c>
      <c r="L28" s="271">
        <v>0.10654588406693179</v>
      </c>
      <c r="M28" s="272">
        <v>6.8090000000000002</v>
      </c>
      <c r="N28" s="273">
        <v>9.8350046831013963E-2</v>
      </c>
      <c r="O28" s="273">
        <v>0.917933770422797</v>
      </c>
      <c r="P28" s="274">
        <v>0</v>
      </c>
      <c r="Q28" s="275">
        <v>3</v>
      </c>
      <c r="R28" s="275">
        <v>29</v>
      </c>
    </row>
    <row r="29" spans="1:18" ht="16.5" x14ac:dyDescent="0.25">
      <c r="A29" s="262" t="s">
        <v>115</v>
      </c>
      <c r="B29" s="263" t="s">
        <v>262</v>
      </c>
      <c r="C29" s="264" t="s">
        <v>66</v>
      </c>
      <c r="D29" s="265">
        <v>0.81932448952965364</v>
      </c>
      <c r="E29" s="266">
        <v>8559</v>
      </c>
      <c r="F29" s="267" t="s">
        <v>117</v>
      </c>
      <c r="G29" s="268" t="s">
        <v>219</v>
      </c>
      <c r="H29" s="269">
        <v>3</v>
      </c>
      <c r="I29" s="270">
        <v>2281.297</v>
      </c>
      <c r="J29" s="271">
        <v>4.4609442551936974E-3</v>
      </c>
      <c r="K29" s="271">
        <v>0.30992396177416187</v>
      </c>
      <c r="L29" s="271">
        <v>0.11002513044114817</v>
      </c>
      <c r="M29" s="272">
        <v>5.33</v>
      </c>
      <c r="N29" s="273">
        <v>0</v>
      </c>
      <c r="O29" s="273">
        <v>2.0163968128656635</v>
      </c>
      <c r="P29" s="274">
        <v>0</v>
      </c>
      <c r="Q29" s="275">
        <v>0</v>
      </c>
      <c r="R29" s="275">
        <v>46</v>
      </c>
    </row>
    <row r="30" spans="1:18" ht="16.5" x14ac:dyDescent="0.25">
      <c r="A30" s="262" t="s">
        <v>115</v>
      </c>
      <c r="B30" s="263" t="s">
        <v>264</v>
      </c>
      <c r="C30" s="264" t="s">
        <v>68</v>
      </c>
      <c r="D30" s="265">
        <v>0.68371428571428561</v>
      </c>
      <c r="E30" s="266">
        <v>6808</v>
      </c>
      <c r="F30" s="267" t="s">
        <v>118</v>
      </c>
      <c r="G30" s="268" t="s">
        <v>223</v>
      </c>
      <c r="H30" s="269">
        <v>3</v>
      </c>
      <c r="I30" s="270">
        <v>2653.0350000000003</v>
      </c>
      <c r="J30" s="271">
        <v>9.9923809557737626E-3</v>
      </c>
      <c r="K30" s="271">
        <v>0.36957634827567443</v>
      </c>
      <c r="L30" s="271">
        <v>0.17241941895026611</v>
      </c>
      <c r="M30" s="272">
        <v>9.2629999999999999</v>
      </c>
      <c r="N30" s="273">
        <v>0</v>
      </c>
      <c r="O30" s="273">
        <v>2.5631022583569383</v>
      </c>
      <c r="P30" s="274">
        <v>0</v>
      </c>
      <c r="Q30" s="275">
        <v>96</v>
      </c>
      <c r="R30" s="275">
        <v>590</v>
      </c>
    </row>
    <row r="31" spans="1:18" ht="16.5" x14ac:dyDescent="0.25">
      <c r="A31" s="262" t="s">
        <v>115</v>
      </c>
      <c r="B31" s="263" t="s">
        <v>266</v>
      </c>
      <c r="C31" s="264" t="s">
        <v>68</v>
      </c>
      <c r="D31" s="265">
        <v>0.66342857142857148</v>
      </c>
      <c r="E31" s="266">
        <v>1536</v>
      </c>
      <c r="F31" s="267" t="s">
        <v>118</v>
      </c>
      <c r="G31" s="268" t="s">
        <v>227</v>
      </c>
      <c r="H31" s="269">
        <v>1</v>
      </c>
      <c r="I31" s="270">
        <v>2717.2730000000001</v>
      </c>
      <c r="J31" s="271">
        <v>1.1985784825885731E-2</v>
      </c>
      <c r="K31" s="271">
        <v>0.32374495680910065</v>
      </c>
      <c r="L31" s="271">
        <v>9.5684165705838167E-2</v>
      </c>
      <c r="M31" s="272">
        <v>7.0810000000000004</v>
      </c>
      <c r="N31" s="273">
        <v>0</v>
      </c>
      <c r="O31" s="273">
        <v>17.002340213883549</v>
      </c>
      <c r="P31" s="274">
        <v>0</v>
      </c>
      <c r="Q31" s="275">
        <v>0</v>
      </c>
      <c r="R31" s="275">
        <v>462</v>
      </c>
    </row>
    <row r="32" spans="1:18" ht="16.5" x14ac:dyDescent="0.25">
      <c r="A32" s="262" t="s">
        <v>115</v>
      </c>
      <c r="B32" s="263" t="s">
        <v>268</v>
      </c>
      <c r="C32" s="264" t="s">
        <v>68</v>
      </c>
      <c r="D32" s="265">
        <v>0.76036559356554212</v>
      </c>
      <c r="E32" s="266">
        <v>658</v>
      </c>
      <c r="F32" s="267" t="s">
        <v>116</v>
      </c>
      <c r="G32" s="268" t="s">
        <v>200</v>
      </c>
      <c r="H32" s="269">
        <v>8</v>
      </c>
      <c r="I32" s="270">
        <v>2401.1930000000002</v>
      </c>
      <c r="J32" s="271">
        <v>5.3779961218637512E-3</v>
      </c>
      <c r="K32" s="271">
        <v>0.33366331575895275</v>
      </c>
      <c r="L32" s="271">
        <v>3.2004267235631413E-2</v>
      </c>
      <c r="M32" s="272">
        <v>10.331</v>
      </c>
      <c r="N32" s="273">
        <v>0.20822982575744639</v>
      </c>
      <c r="O32" s="273">
        <v>3.8314287939370133</v>
      </c>
      <c r="P32" s="274">
        <v>1</v>
      </c>
      <c r="Q32" s="275">
        <v>5</v>
      </c>
      <c r="R32" s="275">
        <v>94</v>
      </c>
    </row>
    <row r="33" spans="1:18" ht="16.5" x14ac:dyDescent="0.25">
      <c r="A33" s="262" t="s">
        <v>115</v>
      </c>
      <c r="B33" s="263" t="s">
        <v>270</v>
      </c>
      <c r="C33" s="264" t="s">
        <v>68</v>
      </c>
      <c r="D33" s="265">
        <v>0.73777305714334884</v>
      </c>
      <c r="E33" s="266">
        <v>4156</v>
      </c>
      <c r="F33" s="267" t="s">
        <v>116</v>
      </c>
      <c r="G33" s="268" t="s">
        <v>431</v>
      </c>
      <c r="H33" s="269">
        <v>6</v>
      </c>
      <c r="I33" s="270">
        <v>2063.2539999999999</v>
      </c>
      <c r="J33" s="271">
        <v>1.1881084080436309E-2</v>
      </c>
      <c r="K33" s="271">
        <v>0.33948205954124155</v>
      </c>
      <c r="L33" s="271">
        <v>0.17835903868355521</v>
      </c>
      <c r="M33" s="272">
        <v>11.257999999999999</v>
      </c>
      <c r="N33" s="273">
        <v>0</v>
      </c>
      <c r="O33" s="273">
        <v>9.1602875845630258</v>
      </c>
      <c r="P33" s="274">
        <v>0</v>
      </c>
      <c r="Q33" s="275">
        <v>0</v>
      </c>
      <c r="R33" s="275">
        <v>189</v>
      </c>
    </row>
    <row r="34" spans="1:18" ht="16.5" x14ac:dyDescent="0.25">
      <c r="A34" s="262" t="s">
        <v>115</v>
      </c>
      <c r="B34" s="263" t="s">
        <v>408</v>
      </c>
      <c r="C34" s="264" t="s">
        <v>68</v>
      </c>
      <c r="D34" s="265">
        <v>0.67707136445239435</v>
      </c>
      <c r="E34" s="266">
        <v>776</v>
      </c>
      <c r="F34" s="267" t="s">
        <v>117</v>
      </c>
      <c r="G34" s="268" t="s">
        <v>218</v>
      </c>
      <c r="H34" s="269">
        <v>8</v>
      </c>
      <c r="I34" s="270">
        <v>2400.5789999999997</v>
      </c>
      <c r="J34" s="271">
        <v>1.0383794096002477E-2</v>
      </c>
      <c r="K34" s="271">
        <v>0.33378095100540883</v>
      </c>
      <c r="L34" s="271">
        <v>0.18495537951469207</v>
      </c>
      <c r="M34" s="272">
        <v>9.8740000000000006</v>
      </c>
      <c r="N34" s="273">
        <v>4.1656617007813534E-2</v>
      </c>
      <c r="O34" s="273">
        <v>40.115322178524437</v>
      </c>
      <c r="P34" s="274">
        <v>1</v>
      </c>
      <c r="Q34" s="275">
        <v>2</v>
      </c>
      <c r="R34" s="275">
        <v>1429</v>
      </c>
    </row>
    <row r="35" spans="1:18" ht="16.5" x14ac:dyDescent="0.25">
      <c r="A35" s="262" t="s">
        <v>115</v>
      </c>
      <c r="B35" s="263" t="s">
        <v>272</v>
      </c>
      <c r="C35" s="264" t="s">
        <v>68</v>
      </c>
      <c r="D35" s="265">
        <v>0.79062753511687267</v>
      </c>
      <c r="E35" s="266">
        <v>6969</v>
      </c>
      <c r="F35" s="267" t="s">
        <v>117</v>
      </c>
      <c r="G35" s="268" t="s">
        <v>213</v>
      </c>
      <c r="H35" s="269">
        <v>5</v>
      </c>
      <c r="I35" s="270">
        <v>2486.7899999999995</v>
      </c>
      <c r="J35" s="271">
        <v>1.4684107096758919E-2</v>
      </c>
      <c r="K35" s="271">
        <v>0.29366181280884585</v>
      </c>
      <c r="L35" s="271">
        <v>0.11460557586285935</v>
      </c>
      <c r="M35" s="272">
        <v>7.4180000000000001</v>
      </c>
      <c r="N35" s="273">
        <v>0</v>
      </c>
      <c r="O35" s="273">
        <v>5.2678352414156411</v>
      </c>
      <c r="P35" s="274">
        <v>0</v>
      </c>
      <c r="Q35" s="275">
        <v>0</v>
      </c>
      <c r="R35" s="275">
        <v>164</v>
      </c>
    </row>
    <row r="36" spans="1:18" ht="16.5" x14ac:dyDescent="0.25">
      <c r="A36" s="262" t="s">
        <v>115</v>
      </c>
      <c r="B36" s="263" t="s">
        <v>274</v>
      </c>
      <c r="C36" s="264" t="s">
        <v>68</v>
      </c>
      <c r="D36" s="265">
        <v>0.71746819703610809</v>
      </c>
      <c r="E36" s="266">
        <v>4618</v>
      </c>
      <c r="F36" s="267" t="s">
        <v>116</v>
      </c>
      <c r="G36" s="268" t="s">
        <v>199</v>
      </c>
      <c r="H36" s="269">
        <v>8</v>
      </c>
      <c r="I36" s="270">
        <v>2644.9369999999999</v>
      </c>
      <c r="J36" s="271">
        <v>4.4032327490412327E-3</v>
      </c>
      <c r="K36" s="271">
        <v>0.34127938227157212</v>
      </c>
      <c r="L36" s="271">
        <v>0.229116988419762</v>
      </c>
      <c r="M36" s="272">
        <v>10.506</v>
      </c>
      <c r="N36" s="273">
        <v>0.18904041948825248</v>
      </c>
      <c r="O36" s="273">
        <v>6.1627176753170305</v>
      </c>
      <c r="P36" s="274">
        <v>0</v>
      </c>
      <c r="Q36" s="275">
        <v>5</v>
      </c>
      <c r="R36" s="275">
        <v>163</v>
      </c>
    </row>
    <row r="37" spans="1:18" ht="16.5" x14ac:dyDescent="0.25">
      <c r="A37" s="262" t="s">
        <v>115</v>
      </c>
      <c r="B37" s="263" t="s">
        <v>410</v>
      </c>
      <c r="C37" s="264" t="s">
        <v>68</v>
      </c>
      <c r="D37" s="265">
        <v>0.71968764720539335</v>
      </c>
      <c r="E37" s="266">
        <v>1679</v>
      </c>
      <c r="F37" s="267" t="s">
        <v>116</v>
      </c>
      <c r="G37" s="268" t="s">
        <v>194</v>
      </c>
      <c r="H37" s="269">
        <v>11</v>
      </c>
      <c r="I37" s="270">
        <v>2631.76</v>
      </c>
      <c r="J37" s="271">
        <v>5.7147229685130252E-3</v>
      </c>
      <c r="K37" s="271">
        <v>0.33840069221845387</v>
      </c>
      <c r="L37" s="271">
        <v>0.11741192205976228</v>
      </c>
      <c r="M37" s="272">
        <v>10.840999999999999</v>
      </c>
      <c r="N37" s="273">
        <v>7.5994771559716678E-2</v>
      </c>
      <c r="O37" s="273">
        <v>13.945040581208012</v>
      </c>
      <c r="P37" s="274">
        <v>0</v>
      </c>
      <c r="Q37" s="275">
        <v>2</v>
      </c>
      <c r="R37" s="275">
        <v>367</v>
      </c>
    </row>
    <row r="38" spans="1:18" ht="16.5" x14ac:dyDescent="0.25">
      <c r="A38" s="262" t="s">
        <v>115</v>
      </c>
      <c r="B38" s="263" t="s">
        <v>276</v>
      </c>
      <c r="C38" s="264" t="s">
        <v>68</v>
      </c>
      <c r="D38" s="265">
        <v>0.70762672593109466</v>
      </c>
      <c r="E38" s="266">
        <v>3134</v>
      </c>
      <c r="F38" s="267" t="s">
        <v>116</v>
      </c>
      <c r="G38" s="268" t="s">
        <v>201</v>
      </c>
      <c r="H38" s="269">
        <v>4</v>
      </c>
      <c r="I38" s="270">
        <v>2955.2710000000002</v>
      </c>
      <c r="J38" s="271">
        <v>9.3557021119962582E-3</v>
      </c>
      <c r="K38" s="271">
        <v>0.36270436881623591</v>
      </c>
      <c r="L38" s="271">
        <v>0.19930490300212736</v>
      </c>
      <c r="M38" s="272">
        <v>10.77</v>
      </c>
      <c r="N38" s="273">
        <v>0.13535137725102028</v>
      </c>
      <c r="O38" s="273">
        <v>9.7791370063862164</v>
      </c>
      <c r="P38" s="274">
        <v>0</v>
      </c>
      <c r="Q38" s="275">
        <v>4</v>
      </c>
      <c r="R38" s="275">
        <v>289</v>
      </c>
    </row>
    <row r="39" spans="1:18" ht="16.5" x14ac:dyDescent="0.25">
      <c r="A39" s="262" t="s">
        <v>115</v>
      </c>
      <c r="B39" s="263" t="s">
        <v>497</v>
      </c>
      <c r="C39" s="264" t="s">
        <v>68</v>
      </c>
      <c r="D39" s="265">
        <v>0.73057344455971296</v>
      </c>
      <c r="E39" s="266">
        <v>8297</v>
      </c>
      <c r="F39" s="267" t="s">
        <v>118</v>
      </c>
      <c r="G39" s="268" t="s">
        <v>220</v>
      </c>
      <c r="H39" s="269">
        <v>8</v>
      </c>
      <c r="I39" s="270">
        <v>2665.3110000000001</v>
      </c>
      <c r="J39" s="271">
        <v>1.6389414280994098E-2</v>
      </c>
      <c r="K39" s="271">
        <v>0.35718210087737762</v>
      </c>
      <c r="L39" s="271">
        <v>0.10742649314519299</v>
      </c>
      <c r="M39" s="272">
        <v>6.1059999999999999</v>
      </c>
      <c r="N39" s="273">
        <v>0</v>
      </c>
      <c r="O39" s="273">
        <v>2.6638542368976825</v>
      </c>
      <c r="P39" s="274">
        <v>1</v>
      </c>
      <c r="Q39" s="275">
        <v>201</v>
      </c>
      <c r="R39" s="275">
        <v>133</v>
      </c>
    </row>
    <row r="40" spans="1:18" ht="16.5" x14ac:dyDescent="0.25">
      <c r="A40" s="262" t="s">
        <v>115</v>
      </c>
      <c r="B40" s="263" t="s">
        <v>278</v>
      </c>
      <c r="C40" s="264" t="s">
        <v>68</v>
      </c>
      <c r="D40" s="265">
        <v>0.75549999999999995</v>
      </c>
      <c r="E40" s="266">
        <v>5430</v>
      </c>
      <c r="F40" s="267" t="s">
        <v>119</v>
      </c>
      <c r="G40" s="268" t="s">
        <v>230</v>
      </c>
      <c r="H40" s="269">
        <v>1</v>
      </c>
      <c r="I40" s="270">
        <v>3011.2939999999999</v>
      </c>
      <c r="J40" s="271">
        <v>2.9902448408118971E-3</v>
      </c>
      <c r="K40" s="271">
        <v>0.2689463267968818</v>
      </c>
      <c r="L40" s="271">
        <v>7.8932052603464031E-2</v>
      </c>
      <c r="M40" s="272">
        <v>5.7309999999999999</v>
      </c>
      <c r="N40" s="273">
        <v>9.9624945289300881E-2</v>
      </c>
      <c r="O40" s="273">
        <v>2.0589155359788851</v>
      </c>
      <c r="P40" s="274">
        <v>0</v>
      </c>
      <c r="Q40" s="275">
        <v>3</v>
      </c>
      <c r="R40" s="275">
        <v>63</v>
      </c>
    </row>
    <row r="41" spans="1:18" ht="16.5" x14ac:dyDescent="0.25">
      <c r="A41" s="262" t="s">
        <v>115</v>
      </c>
      <c r="B41" s="263" t="s">
        <v>280</v>
      </c>
      <c r="C41" s="264" t="s">
        <v>68</v>
      </c>
      <c r="D41" s="265">
        <v>0.79196884224096309</v>
      </c>
      <c r="E41" s="266">
        <v>9577</v>
      </c>
      <c r="F41" s="267" t="s">
        <v>120</v>
      </c>
      <c r="G41" s="268" t="s">
        <v>236</v>
      </c>
      <c r="H41" s="269">
        <v>4</v>
      </c>
      <c r="I41" s="270">
        <v>2794.7139999999999</v>
      </c>
      <c r="J41" s="271">
        <v>2.8589895791192505E-3</v>
      </c>
      <c r="K41" s="271">
        <v>0.32726027532818103</v>
      </c>
      <c r="L41" s="271">
        <v>8.3729497902110914E-2</v>
      </c>
      <c r="M41" s="272">
        <v>5.5590000000000002</v>
      </c>
      <c r="N41" s="273">
        <v>3.5781836710303813E-2</v>
      </c>
      <c r="O41" s="273">
        <v>7.4426220357431925</v>
      </c>
      <c r="P41" s="274">
        <v>0</v>
      </c>
      <c r="Q41" s="275">
        <v>1</v>
      </c>
      <c r="R41" s="275">
        <v>208</v>
      </c>
    </row>
    <row r="42" spans="1:18" ht="16.5" x14ac:dyDescent="0.25">
      <c r="A42" s="262" t="s">
        <v>115</v>
      </c>
      <c r="B42" s="263" t="s">
        <v>282</v>
      </c>
      <c r="C42" s="264" t="s">
        <v>68</v>
      </c>
      <c r="D42" s="265">
        <v>0.66759821761264937</v>
      </c>
      <c r="E42" s="266">
        <v>8385</v>
      </c>
      <c r="F42" s="267" t="s">
        <v>117</v>
      </c>
      <c r="G42" s="268" t="s">
        <v>212</v>
      </c>
      <c r="H42" s="269">
        <v>3</v>
      </c>
      <c r="I42" s="270">
        <v>2444.3989999999999</v>
      </c>
      <c r="J42" s="271">
        <v>1.0824414809219583E-2</v>
      </c>
      <c r="K42" s="271">
        <v>0.34051670725128907</v>
      </c>
      <c r="L42" s="271">
        <v>0.11250209151615592</v>
      </c>
      <c r="M42" s="272">
        <v>10.679</v>
      </c>
      <c r="N42" s="273">
        <v>8.1819702920840662E-2</v>
      </c>
      <c r="O42" s="273">
        <v>15.99575192102435</v>
      </c>
      <c r="P42" s="274">
        <v>1</v>
      </c>
      <c r="Q42" s="275">
        <v>2</v>
      </c>
      <c r="R42" s="275">
        <v>391</v>
      </c>
    </row>
    <row r="43" spans="1:18" ht="16.5" x14ac:dyDescent="0.25">
      <c r="A43" s="262" t="s">
        <v>115</v>
      </c>
      <c r="B43" s="263" t="s">
        <v>284</v>
      </c>
      <c r="C43" s="264" t="s">
        <v>68</v>
      </c>
      <c r="D43" s="265">
        <v>0.75939754490244749</v>
      </c>
      <c r="E43" s="266">
        <v>7959</v>
      </c>
      <c r="F43" s="267" t="s">
        <v>116</v>
      </c>
      <c r="G43" s="268" t="s">
        <v>210</v>
      </c>
      <c r="H43" s="269">
        <v>10</v>
      </c>
      <c r="I43" s="270">
        <v>2161.902</v>
      </c>
      <c r="J43" s="271">
        <v>7.8311260842344257E-3</v>
      </c>
      <c r="K43" s="271">
        <v>0.36336207203007131</v>
      </c>
      <c r="L43" s="271">
        <v>0.31176251282435558</v>
      </c>
      <c r="M43" s="272">
        <v>9.9619999999999997</v>
      </c>
      <c r="N43" s="273">
        <v>0</v>
      </c>
      <c r="O43" s="273">
        <v>3.8854675188792092</v>
      </c>
      <c r="P43" s="274">
        <v>0</v>
      </c>
      <c r="Q43" s="275">
        <v>0</v>
      </c>
      <c r="R43" s="275">
        <v>84</v>
      </c>
    </row>
    <row r="44" spans="1:18" ht="16.5" x14ac:dyDescent="0.25">
      <c r="A44" s="262" t="s">
        <v>115</v>
      </c>
      <c r="B44" s="263" t="s">
        <v>286</v>
      </c>
      <c r="C44" s="264" t="s">
        <v>68</v>
      </c>
      <c r="D44" s="265">
        <v>0.69987895897322483</v>
      </c>
      <c r="E44" s="266">
        <v>9110</v>
      </c>
      <c r="F44" s="267" t="s">
        <v>119</v>
      </c>
      <c r="G44" s="268" t="s">
        <v>232</v>
      </c>
      <c r="H44" s="269">
        <v>3</v>
      </c>
      <c r="I44" s="270">
        <v>2881.2950000000001</v>
      </c>
      <c r="J44" s="271">
        <v>6.7155130091339941E-3</v>
      </c>
      <c r="K44" s="271">
        <v>0.30115793534915947</v>
      </c>
      <c r="L44" s="271">
        <v>3.7830211762419325E-2</v>
      </c>
      <c r="M44" s="272">
        <v>7.4960000000000004</v>
      </c>
      <c r="N44" s="273">
        <v>3.4706616295797549E-2</v>
      </c>
      <c r="O44" s="273">
        <v>11.487889993908988</v>
      </c>
      <c r="P44" s="274">
        <v>0</v>
      </c>
      <c r="Q44" s="275">
        <v>1</v>
      </c>
      <c r="R44" s="275">
        <v>358</v>
      </c>
    </row>
    <row r="45" spans="1:18" ht="16.5" x14ac:dyDescent="0.25">
      <c r="A45" s="262" t="s">
        <v>115</v>
      </c>
      <c r="B45" s="263" t="s">
        <v>288</v>
      </c>
      <c r="C45" s="264" t="s">
        <v>66</v>
      </c>
      <c r="D45" s="265">
        <v>0.8269824082609859</v>
      </c>
      <c r="E45" s="266">
        <v>2128</v>
      </c>
      <c r="F45" s="267" t="s">
        <v>117</v>
      </c>
      <c r="G45" s="268" t="s">
        <v>218</v>
      </c>
      <c r="H45" s="269">
        <v>3</v>
      </c>
      <c r="I45" s="270">
        <v>2301.3630000000003</v>
      </c>
      <c r="J45" s="271">
        <v>1.2893888361769419E-2</v>
      </c>
      <c r="K45" s="271">
        <v>0.32921477401983873</v>
      </c>
      <c r="L45" s="271">
        <v>9.82026738067832E-2</v>
      </c>
      <c r="M45" s="272">
        <v>6.5119999999999996</v>
      </c>
      <c r="N45" s="273">
        <v>0</v>
      </c>
      <c r="O45" s="273">
        <v>45.755493592275528</v>
      </c>
      <c r="P45" s="274">
        <v>0</v>
      </c>
      <c r="Q45" s="275">
        <v>0</v>
      </c>
      <c r="R45" s="275">
        <v>1053</v>
      </c>
    </row>
    <row r="46" spans="1:18" ht="16.5" x14ac:dyDescent="0.25">
      <c r="A46" s="262" t="s">
        <v>115</v>
      </c>
      <c r="B46" s="263" t="s">
        <v>191</v>
      </c>
      <c r="C46" s="264" t="s">
        <v>68</v>
      </c>
      <c r="D46" s="265">
        <v>0.69952338823795546</v>
      </c>
      <c r="E46" s="266">
        <v>7028</v>
      </c>
      <c r="F46" s="267" t="s">
        <v>118</v>
      </c>
      <c r="G46" s="268" t="s">
        <v>221</v>
      </c>
      <c r="H46" s="269">
        <v>5</v>
      </c>
      <c r="I46" s="270">
        <v>2512.1539999999995</v>
      </c>
      <c r="J46" s="271">
        <v>1.7770890386999062E-2</v>
      </c>
      <c r="K46" s="271">
        <v>0.39643656229203245</v>
      </c>
      <c r="L46" s="271">
        <v>0.12817685539978838</v>
      </c>
      <c r="M46" s="272">
        <v>8.3829999999999991</v>
      </c>
      <c r="N46" s="273">
        <v>0</v>
      </c>
      <c r="O46" s="273">
        <v>2.2689691794372484</v>
      </c>
      <c r="P46" s="274">
        <v>2</v>
      </c>
      <c r="Q46" s="275">
        <v>1997</v>
      </c>
      <c r="R46" s="275">
        <v>499</v>
      </c>
    </row>
    <row r="47" spans="1:18" ht="16.5" x14ac:dyDescent="0.25">
      <c r="A47" s="262" t="s">
        <v>115</v>
      </c>
      <c r="B47" s="263" t="s">
        <v>291</v>
      </c>
      <c r="C47" s="264" t="s">
        <v>68</v>
      </c>
      <c r="D47" s="265">
        <v>0.73587055452244043</v>
      </c>
      <c r="E47" s="266">
        <v>4956</v>
      </c>
      <c r="F47" s="267" t="s">
        <v>117</v>
      </c>
      <c r="G47" s="268" t="s">
        <v>216</v>
      </c>
      <c r="H47" s="269">
        <v>3</v>
      </c>
      <c r="I47" s="270">
        <v>2689.2780000000002</v>
      </c>
      <c r="J47" s="271">
        <v>1.4337636033296148E-2</v>
      </c>
      <c r="K47" s="271">
        <v>0.32560179882084933</v>
      </c>
      <c r="L47" s="271">
        <v>8.0690802512793397E-2</v>
      </c>
      <c r="M47" s="272">
        <v>6.7729999999999997</v>
      </c>
      <c r="N47" s="273">
        <v>3.7184701618798797E-2</v>
      </c>
      <c r="O47" s="273">
        <v>4.0159477748302699</v>
      </c>
      <c r="P47" s="274">
        <v>3</v>
      </c>
      <c r="Q47" s="275">
        <v>1</v>
      </c>
      <c r="R47" s="275">
        <v>108</v>
      </c>
    </row>
    <row r="48" spans="1:18" ht="16.5" x14ac:dyDescent="0.25">
      <c r="A48" s="262" t="s">
        <v>115</v>
      </c>
      <c r="B48" s="263" t="s">
        <v>293</v>
      </c>
      <c r="C48" s="264" t="s">
        <v>68</v>
      </c>
      <c r="D48" s="265">
        <v>0.72101110550119685</v>
      </c>
      <c r="E48" s="266">
        <v>2491</v>
      </c>
      <c r="F48" s="267" t="s">
        <v>116</v>
      </c>
      <c r="G48" s="268" t="s">
        <v>202</v>
      </c>
      <c r="H48" s="269">
        <v>10</v>
      </c>
      <c r="I48" s="270">
        <v>2239.7339999999995</v>
      </c>
      <c r="J48" s="271">
        <v>9.3616979814177791E-3</v>
      </c>
      <c r="K48" s="271">
        <v>0.33571954077446209</v>
      </c>
      <c r="L48" s="271">
        <v>0.21431116373640799</v>
      </c>
      <c r="M48" s="272">
        <v>11.51</v>
      </c>
      <c r="N48" s="273">
        <v>0.17859263644700671</v>
      </c>
      <c r="O48" s="273">
        <v>4.8220011840691805</v>
      </c>
      <c r="P48" s="274">
        <v>1</v>
      </c>
      <c r="Q48" s="275">
        <v>4</v>
      </c>
      <c r="R48" s="275">
        <v>123</v>
      </c>
    </row>
    <row r="49" spans="1:18" ht="16.5" x14ac:dyDescent="0.25">
      <c r="A49" s="262" t="s">
        <v>115</v>
      </c>
      <c r="B49" s="263" t="s">
        <v>295</v>
      </c>
      <c r="C49" s="264" t="s">
        <v>68</v>
      </c>
      <c r="D49" s="265">
        <v>0.69929415043849996</v>
      </c>
      <c r="E49" s="266">
        <v>7241</v>
      </c>
      <c r="F49" s="267" t="s">
        <v>120</v>
      </c>
      <c r="G49" s="268" t="s">
        <v>234</v>
      </c>
      <c r="H49" s="269">
        <v>3</v>
      </c>
      <c r="I49" s="270">
        <v>2399.9049999999997</v>
      </c>
      <c r="J49" s="271">
        <v>2.7764025539327535E-2</v>
      </c>
      <c r="K49" s="271">
        <v>0.31852032937546321</v>
      </c>
      <c r="L49" s="271">
        <v>9.1670295282521588E-2</v>
      </c>
      <c r="M49" s="272">
        <v>7.1520000000000001</v>
      </c>
      <c r="N49" s="273">
        <v>0.1666732641500393</v>
      </c>
      <c r="O49" s="273">
        <v>5.7918959292138652</v>
      </c>
      <c r="P49" s="274">
        <v>0</v>
      </c>
      <c r="Q49" s="275">
        <v>4</v>
      </c>
      <c r="R49" s="275">
        <v>139</v>
      </c>
    </row>
    <row r="50" spans="1:18" ht="16.5" x14ac:dyDescent="0.25">
      <c r="A50" s="262" t="s">
        <v>115</v>
      </c>
      <c r="B50" s="263" t="s">
        <v>192</v>
      </c>
      <c r="C50" s="264" t="s">
        <v>68</v>
      </c>
      <c r="D50" s="265">
        <v>0.66836041673000712</v>
      </c>
      <c r="E50" s="266">
        <v>9824</v>
      </c>
      <c r="F50" s="267" t="s">
        <v>118</v>
      </c>
      <c r="G50" s="268" t="s">
        <v>225</v>
      </c>
      <c r="H50" s="269">
        <v>2</v>
      </c>
      <c r="I50" s="270">
        <v>2542.009</v>
      </c>
      <c r="J50" s="271">
        <v>4.542149130560974E-3</v>
      </c>
      <c r="K50" s="271">
        <v>0.34433353035929881</v>
      </c>
      <c r="L50" s="271">
        <v>0.1515910876815226</v>
      </c>
      <c r="M50" s="272">
        <v>5.8979999999999997</v>
      </c>
      <c r="N50" s="273">
        <v>3.9338963788090445E-2</v>
      </c>
      <c r="O50" s="273">
        <v>1.2588468412188942</v>
      </c>
      <c r="P50" s="274">
        <v>0</v>
      </c>
      <c r="Q50" s="275">
        <v>1</v>
      </c>
      <c r="R50" s="275">
        <v>32</v>
      </c>
    </row>
    <row r="51" spans="1:18" ht="16.5" x14ac:dyDescent="0.25">
      <c r="A51" s="262" t="s">
        <v>115</v>
      </c>
      <c r="B51" s="263" t="s">
        <v>298</v>
      </c>
      <c r="C51" s="264" t="s">
        <v>68</v>
      </c>
      <c r="D51" s="265">
        <v>0.73713005309959467</v>
      </c>
      <c r="E51" s="266">
        <v>9912</v>
      </c>
      <c r="F51" s="267" t="s">
        <v>117</v>
      </c>
      <c r="G51" s="268" t="s">
        <v>219</v>
      </c>
      <c r="H51" s="269">
        <v>3</v>
      </c>
      <c r="I51" s="270">
        <v>2010.8239999999998</v>
      </c>
      <c r="J51" s="271">
        <v>1.1903511468523005E-2</v>
      </c>
      <c r="K51" s="271">
        <v>0.36282651654419229</v>
      </c>
      <c r="L51" s="271">
        <v>8.4542456226900015E-2</v>
      </c>
      <c r="M51" s="272">
        <v>7.3819999999999997</v>
      </c>
      <c r="N51" s="273">
        <v>0</v>
      </c>
      <c r="O51" s="273">
        <v>2.735197113223236</v>
      </c>
      <c r="P51" s="274">
        <v>0</v>
      </c>
      <c r="Q51" s="275">
        <v>0</v>
      </c>
      <c r="R51" s="275">
        <v>55</v>
      </c>
    </row>
    <row r="52" spans="1:18" ht="16.5" x14ac:dyDescent="0.25">
      <c r="A52" s="262" t="s">
        <v>115</v>
      </c>
      <c r="B52" s="263" t="s">
        <v>300</v>
      </c>
      <c r="C52" s="264" t="s">
        <v>66</v>
      </c>
      <c r="D52" s="265">
        <v>0.81643637466621133</v>
      </c>
      <c r="E52" s="266">
        <v>2300</v>
      </c>
      <c r="F52" s="267" t="s">
        <v>119</v>
      </c>
      <c r="G52" s="268" t="s">
        <v>229</v>
      </c>
      <c r="H52" s="269">
        <v>4</v>
      </c>
      <c r="I52" s="270">
        <v>3130.3489999999997</v>
      </c>
      <c r="J52" s="271">
        <v>4.7795300463141753E-3</v>
      </c>
      <c r="K52" s="271">
        <v>0.27827987863167714</v>
      </c>
      <c r="L52" s="271">
        <v>0.12235057496783905</v>
      </c>
      <c r="M52" s="272">
        <v>3.9169999999999998</v>
      </c>
      <c r="N52" s="273">
        <v>0</v>
      </c>
      <c r="O52" s="273">
        <v>4.536235416562179</v>
      </c>
      <c r="P52" s="274">
        <v>0</v>
      </c>
      <c r="Q52" s="275">
        <v>0</v>
      </c>
      <c r="R52" s="275">
        <v>142</v>
      </c>
    </row>
    <row r="53" spans="1:18" ht="16.5" x14ac:dyDescent="0.25">
      <c r="A53" s="262" t="s">
        <v>115</v>
      </c>
      <c r="B53" s="263" t="s">
        <v>412</v>
      </c>
      <c r="C53" s="264" t="s">
        <v>68</v>
      </c>
      <c r="D53" s="265">
        <v>0.6934654845475805</v>
      </c>
      <c r="E53" s="266">
        <v>1335</v>
      </c>
      <c r="F53" s="267" t="s">
        <v>117</v>
      </c>
      <c r="G53" s="268" t="s">
        <v>404</v>
      </c>
      <c r="H53" s="269">
        <v>8</v>
      </c>
      <c r="I53" s="270">
        <v>2401.2689999999998</v>
      </c>
      <c r="J53" s="271">
        <v>2.0370139260996185E-2</v>
      </c>
      <c r="K53" s="271">
        <v>0.33358337671404709</v>
      </c>
      <c r="L53" s="271">
        <v>0.22946200529803201</v>
      </c>
      <c r="M53" s="272">
        <v>8.952</v>
      </c>
      <c r="N53" s="273">
        <v>0</v>
      </c>
      <c r="O53" s="273">
        <v>1.5408519412027559</v>
      </c>
      <c r="P53" s="274">
        <v>0</v>
      </c>
      <c r="Q53" s="275">
        <v>0</v>
      </c>
      <c r="R53" s="275">
        <v>111</v>
      </c>
    </row>
    <row r="54" spans="1:18" ht="16.5" x14ac:dyDescent="0.25">
      <c r="A54" s="262" t="s">
        <v>115</v>
      </c>
      <c r="B54" s="263" t="s">
        <v>302</v>
      </c>
      <c r="C54" s="264" t="s">
        <v>68</v>
      </c>
      <c r="D54" s="265">
        <v>0.73543911994066924</v>
      </c>
      <c r="E54" s="266">
        <v>1223</v>
      </c>
      <c r="F54" s="267" t="s">
        <v>117</v>
      </c>
      <c r="G54" s="268" t="s">
        <v>211</v>
      </c>
      <c r="H54" s="269">
        <v>4</v>
      </c>
      <c r="I54" s="270">
        <v>2550.2220000000002</v>
      </c>
      <c r="J54" s="271">
        <v>2.2849449657656444E-2</v>
      </c>
      <c r="K54" s="271">
        <v>0.36194278158834653</v>
      </c>
      <c r="L54" s="271">
        <v>0.13376255908651771</v>
      </c>
      <c r="M54" s="272">
        <v>10.476000000000001</v>
      </c>
      <c r="N54" s="273">
        <v>0</v>
      </c>
      <c r="O54" s="273">
        <v>5.450505877527525</v>
      </c>
      <c r="P54" s="274">
        <v>0</v>
      </c>
      <c r="Q54" s="275">
        <v>0</v>
      </c>
      <c r="R54" s="275">
        <v>143</v>
      </c>
    </row>
    <row r="55" spans="1:18" ht="16.5" x14ac:dyDescent="0.25">
      <c r="A55" s="262" t="s">
        <v>115</v>
      </c>
      <c r="B55" s="263" t="s">
        <v>304</v>
      </c>
      <c r="C55" s="264" t="s">
        <v>68</v>
      </c>
      <c r="D55" s="265">
        <v>0.74789611503468723</v>
      </c>
      <c r="E55" s="266">
        <v>1612</v>
      </c>
      <c r="F55" s="267" t="s">
        <v>117</v>
      </c>
      <c r="G55" s="268" t="s">
        <v>215</v>
      </c>
      <c r="H55" s="269">
        <v>3</v>
      </c>
      <c r="I55" s="270">
        <v>2288.3679999999999</v>
      </c>
      <c r="J55" s="271">
        <v>5.0647618592019944E-3</v>
      </c>
      <c r="K55" s="271">
        <v>0.33666189487324139</v>
      </c>
      <c r="L55" s="271">
        <v>0.19446172993154948</v>
      </c>
      <c r="M55" s="272">
        <v>9.5449999999999999</v>
      </c>
      <c r="N55" s="273">
        <v>0</v>
      </c>
      <c r="O55" s="273">
        <v>9.526439803388266</v>
      </c>
      <c r="P55" s="274">
        <v>0</v>
      </c>
      <c r="Q55" s="275">
        <v>0</v>
      </c>
      <c r="R55" s="275">
        <v>218</v>
      </c>
    </row>
    <row r="56" spans="1:18" ht="16.5" x14ac:dyDescent="0.25">
      <c r="A56" s="262" t="s">
        <v>115</v>
      </c>
      <c r="B56" s="263" t="s">
        <v>306</v>
      </c>
      <c r="C56" s="264" t="s">
        <v>68</v>
      </c>
      <c r="D56" s="265">
        <v>0.73479729822006512</v>
      </c>
      <c r="E56" s="266">
        <v>742</v>
      </c>
      <c r="F56" s="267" t="s">
        <v>119</v>
      </c>
      <c r="G56" s="268" t="s">
        <v>233</v>
      </c>
      <c r="H56" s="269">
        <v>2</v>
      </c>
      <c r="I56" s="270">
        <v>2958.1979999999999</v>
      </c>
      <c r="J56" s="271">
        <v>5.0375721001749878E-3</v>
      </c>
      <c r="K56" s="271">
        <v>0.2568909644415196</v>
      </c>
      <c r="L56" s="271">
        <v>9.4990260962924053E-2</v>
      </c>
      <c r="M56" s="272">
        <v>4.7290000000000001</v>
      </c>
      <c r="N56" s="273">
        <v>0</v>
      </c>
      <c r="O56" s="273">
        <v>1.3521745332800577</v>
      </c>
      <c r="P56" s="274">
        <v>0</v>
      </c>
      <c r="Q56" s="275">
        <v>0</v>
      </c>
      <c r="R56" s="275">
        <v>40</v>
      </c>
    </row>
    <row r="57" spans="1:18" ht="16.5" x14ac:dyDescent="0.25">
      <c r="A57" s="262" t="s">
        <v>115</v>
      </c>
      <c r="B57" s="263" t="s">
        <v>414</v>
      </c>
      <c r="C57" s="264" t="s">
        <v>68</v>
      </c>
      <c r="D57" s="265">
        <v>0.75788094961958352</v>
      </c>
      <c r="E57" s="266">
        <v>3718</v>
      </c>
      <c r="F57" s="267" t="s">
        <v>117</v>
      </c>
      <c r="G57" s="268" t="s">
        <v>218</v>
      </c>
      <c r="H57" s="269">
        <v>7</v>
      </c>
      <c r="I57" s="270">
        <v>2516.9459999999999</v>
      </c>
      <c r="J57" s="271">
        <v>8.8783619290744246E-3</v>
      </c>
      <c r="K57" s="271">
        <v>0.32046981037662536</v>
      </c>
      <c r="L57" s="271">
        <v>9.3643267734722341E-2</v>
      </c>
      <c r="M57" s="272">
        <v>6.944</v>
      </c>
      <c r="N57" s="273">
        <v>0</v>
      </c>
      <c r="O57" s="273">
        <v>1.3905741323016068</v>
      </c>
      <c r="P57" s="274">
        <v>1</v>
      </c>
      <c r="Q57" s="275">
        <v>0</v>
      </c>
      <c r="R57" s="275">
        <v>35</v>
      </c>
    </row>
    <row r="58" spans="1:18" ht="16.5" x14ac:dyDescent="0.25">
      <c r="A58" s="262" t="s">
        <v>115</v>
      </c>
      <c r="B58" s="263" t="s">
        <v>310</v>
      </c>
      <c r="C58" s="264" t="s">
        <v>68</v>
      </c>
      <c r="D58" s="265">
        <v>0.66265814289542679</v>
      </c>
      <c r="E58" s="266">
        <v>2709</v>
      </c>
      <c r="F58" s="267" t="s">
        <v>119</v>
      </c>
      <c r="G58" s="268" t="s">
        <v>231</v>
      </c>
      <c r="H58" s="269">
        <v>3</v>
      </c>
      <c r="I58" s="270">
        <v>2854.605</v>
      </c>
      <c r="J58" s="271">
        <v>1.1875267794279602E-2</v>
      </c>
      <c r="K58" s="271">
        <v>0.29570571179427274</v>
      </c>
      <c r="L58" s="271">
        <v>7.9520634203331109E-2</v>
      </c>
      <c r="M58" s="272">
        <v>6.7080000000000002</v>
      </c>
      <c r="N58" s="273">
        <v>3.5031116389132644E-2</v>
      </c>
      <c r="O58" s="273">
        <v>1.4362757719544386</v>
      </c>
      <c r="P58" s="274">
        <v>1</v>
      </c>
      <c r="Q58" s="275">
        <v>1</v>
      </c>
      <c r="R58" s="275">
        <v>41</v>
      </c>
    </row>
    <row r="59" spans="1:18" ht="16.5" x14ac:dyDescent="0.25">
      <c r="A59" s="262" t="s">
        <v>115</v>
      </c>
      <c r="B59" s="263" t="s">
        <v>312</v>
      </c>
      <c r="C59" s="264" t="s">
        <v>68</v>
      </c>
      <c r="D59" s="265">
        <v>0.75878741677531747</v>
      </c>
      <c r="E59" s="266">
        <v>1839</v>
      </c>
      <c r="F59" s="267" t="s">
        <v>118</v>
      </c>
      <c r="G59" s="268" t="s">
        <v>221</v>
      </c>
      <c r="H59" s="269">
        <v>4</v>
      </c>
      <c r="I59" s="270">
        <v>2319.7960000000003</v>
      </c>
      <c r="J59" s="271">
        <v>1.0662620007986238E-2</v>
      </c>
      <c r="K59" s="271">
        <v>0.35716049650795412</v>
      </c>
      <c r="L59" s="271">
        <v>5.1728686487949808E-2</v>
      </c>
      <c r="M59" s="272">
        <v>4.0229999999999997</v>
      </c>
      <c r="N59" s="273">
        <v>0</v>
      </c>
      <c r="O59" s="273">
        <v>0.12932171621987448</v>
      </c>
      <c r="P59" s="274">
        <v>0</v>
      </c>
      <c r="Q59" s="275">
        <v>1353</v>
      </c>
      <c r="R59" s="275">
        <v>264</v>
      </c>
    </row>
    <row r="60" spans="1:18" ht="16.5" x14ac:dyDescent="0.25">
      <c r="A60" s="262" t="s">
        <v>115</v>
      </c>
      <c r="B60" s="263" t="s">
        <v>416</v>
      </c>
      <c r="C60" s="264" t="s">
        <v>68</v>
      </c>
      <c r="D60" s="265">
        <v>0.65892241997713741</v>
      </c>
      <c r="E60" s="266">
        <v>5990</v>
      </c>
      <c r="F60" s="267" t="s">
        <v>118</v>
      </c>
      <c r="G60" s="268" t="s">
        <v>220</v>
      </c>
      <c r="H60" s="269">
        <v>8</v>
      </c>
      <c r="I60" s="270">
        <v>2576.1109999999994</v>
      </c>
      <c r="J60" s="271">
        <v>4.1695252501371726E-3</v>
      </c>
      <c r="K60" s="271">
        <v>0.37556804578740738</v>
      </c>
      <c r="L60" s="271">
        <v>0.15876645066924525</v>
      </c>
      <c r="M60" s="272">
        <v>7.8780000000000001</v>
      </c>
      <c r="N60" s="273">
        <v>0</v>
      </c>
      <c r="O60" s="273">
        <v>9.35518694652521</v>
      </c>
      <c r="P60" s="274">
        <v>0</v>
      </c>
      <c r="Q60" s="275">
        <v>256</v>
      </c>
      <c r="R60" s="275">
        <v>391</v>
      </c>
    </row>
    <row r="61" spans="1:18" ht="16.5" x14ac:dyDescent="0.25">
      <c r="A61" s="262" t="s">
        <v>115</v>
      </c>
      <c r="B61" s="263" t="s">
        <v>314</v>
      </c>
      <c r="C61" s="264" t="s">
        <v>68</v>
      </c>
      <c r="D61" s="265">
        <v>0.71383477102973081</v>
      </c>
      <c r="E61" s="266">
        <v>8552</v>
      </c>
      <c r="F61" s="267" t="s">
        <v>116</v>
      </c>
      <c r="G61" s="268" t="s">
        <v>196</v>
      </c>
      <c r="H61" s="269">
        <v>4</v>
      </c>
      <c r="I61" s="270">
        <v>2422.4549999999999</v>
      </c>
      <c r="J61" s="271">
        <v>8.0542027880180257E-3</v>
      </c>
      <c r="K61" s="271">
        <v>0.33822636002862888</v>
      </c>
      <c r="L61" s="271">
        <v>0.14984798479228717</v>
      </c>
      <c r="M61" s="272">
        <v>9.1950000000000003</v>
      </c>
      <c r="N61" s="273">
        <v>4.1280436581897291E-2</v>
      </c>
      <c r="O61" s="273">
        <v>1.4035348437845079</v>
      </c>
      <c r="P61" s="274">
        <v>0</v>
      </c>
      <c r="Q61" s="275">
        <v>1</v>
      </c>
      <c r="R61" s="275">
        <v>34</v>
      </c>
    </row>
    <row r="62" spans="1:18" ht="16.5" x14ac:dyDescent="0.25">
      <c r="A62" s="262" t="s">
        <v>115</v>
      </c>
      <c r="B62" s="263" t="s">
        <v>316</v>
      </c>
      <c r="C62" s="264" t="s">
        <v>66</v>
      </c>
      <c r="D62" s="265">
        <v>0.81324324324324315</v>
      </c>
      <c r="E62" s="266">
        <v>7731</v>
      </c>
      <c r="F62" s="267" t="s">
        <v>120</v>
      </c>
      <c r="G62" s="268" t="s">
        <v>234</v>
      </c>
      <c r="H62" s="269">
        <v>1</v>
      </c>
      <c r="I62" s="270">
        <v>1960.3889999999999</v>
      </c>
      <c r="J62" s="271">
        <v>3.9353598066630647E-3</v>
      </c>
      <c r="K62" s="271">
        <v>0.2773698527679041</v>
      </c>
      <c r="L62" s="271">
        <v>7.549522059142344E-2</v>
      </c>
      <c r="M62" s="272">
        <v>3.59</v>
      </c>
      <c r="N62" s="273">
        <v>0</v>
      </c>
      <c r="O62" s="273">
        <v>1.0712159678512785</v>
      </c>
      <c r="P62" s="274">
        <v>0</v>
      </c>
      <c r="Q62" s="275">
        <v>0</v>
      </c>
      <c r="R62" s="275">
        <v>21</v>
      </c>
    </row>
    <row r="63" spans="1:18" ht="16.5" x14ac:dyDescent="0.25">
      <c r="A63" s="262" t="s">
        <v>115</v>
      </c>
      <c r="B63" s="263" t="s">
        <v>318</v>
      </c>
      <c r="C63" s="264" t="s">
        <v>68</v>
      </c>
      <c r="D63" s="265">
        <v>0.68671688505924022</v>
      </c>
      <c r="E63" s="266">
        <v>1092</v>
      </c>
      <c r="F63" s="267" t="s">
        <v>116</v>
      </c>
      <c r="G63" s="268" t="s">
        <v>204</v>
      </c>
      <c r="H63" s="269">
        <v>7</v>
      </c>
      <c r="I63" s="270">
        <v>2411.4399999999996</v>
      </c>
      <c r="J63" s="271">
        <v>3.3887313495555578E-2</v>
      </c>
      <c r="K63" s="271">
        <v>0.37512541158243684</v>
      </c>
      <c r="L63" s="271">
        <v>0.21729754835285139</v>
      </c>
      <c r="M63" s="272">
        <v>13.661</v>
      </c>
      <c r="N63" s="273">
        <v>0</v>
      </c>
      <c r="O63" s="273">
        <v>9.1231795109975788</v>
      </c>
      <c r="P63" s="274">
        <v>13</v>
      </c>
      <c r="Q63" s="275">
        <v>1</v>
      </c>
      <c r="R63" s="275">
        <v>281</v>
      </c>
    </row>
    <row r="64" spans="1:18" ht="16.5" x14ac:dyDescent="0.25">
      <c r="A64" s="262" t="s">
        <v>115</v>
      </c>
      <c r="B64" s="263" t="s">
        <v>320</v>
      </c>
      <c r="C64" s="264" t="s">
        <v>66</v>
      </c>
      <c r="D64" s="265">
        <v>0.81931164596912287</v>
      </c>
      <c r="E64" s="266">
        <v>8233</v>
      </c>
      <c r="F64" s="267" t="s">
        <v>116</v>
      </c>
      <c r="G64" s="268" t="s">
        <v>200</v>
      </c>
      <c r="H64" s="269">
        <v>8</v>
      </c>
      <c r="I64" s="270">
        <v>2361.7560000000003</v>
      </c>
      <c r="J64" s="271">
        <v>4.6650211098690341E-3</v>
      </c>
      <c r="K64" s="271">
        <v>0.29827047211446239</v>
      </c>
      <c r="L64" s="271">
        <v>9.2304200772645451E-2</v>
      </c>
      <c r="M64" s="272">
        <v>7.9429999999999996</v>
      </c>
      <c r="N64" s="273">
        <v>0.16936550600485401</v>
      </c>
      <c r="O64" s="273">
        <v>4.5305272856298444</v>
      </c>
      <c r="P64" s="274">
        <v>1</v>
      </c>
      <c r="Q64" s="275">
        <v>4</v>
      </c>
      <c r="R64" s="275">
        <v>107</v>
      </c>
    </row>
    <row r="65" spans="1:18" ht="16.5" x14ac:dyDescent="0.25">
      <c r="A65" s="262" t="s">
        <v>115</v>
      </c>
      <c r="B65" s="263" t="s">
        <v>322</v>
      </c>
      <c r="C65" s="264" t="s">
        <v>68</v>
      </c>
      <c r="D65" s="265">
        <v>0.78330273508072701</v>
      </c>
      <c r="E65" s="266">
        <v>6899</v>
      </c>
      <c r="F65" s="267" t="s">
        <v>116</v>
      </c>
      <c r="G65" s="268" t="s">
        <v>203</v>
      </c>
      <c r="H65" s="269">
        <v>4</v>
      </c>
      <c r="I65" s="270">
        <v>1047.71</v>
      </c>
      <c r="J65" s="271">
        <v>6.577834501269403E-3</v>
      </c>
      <c r="K65" s="271">
        <v>0.31216484253423438</v>
      </c>
      <c r="L65" s="271">
        <v>0.28442985177195979</v>
      </c>
      <c r="M65" s="272">
        <v>8.9730000000000008</v>
      </c>
      <c r="N65" s="273">
        <v>0</v>
      </c>
      <c r="O65" s="273">
        <v>5.6313292800488686</v>
      </c>
      <c r="P65" s="274">
        <v>0</v>
      </c>
      <c r="Q65" s="275">
        <v>0</v>
      </c>
      <c r="R65" s="275">
        <v>59</v>
      </c>
    </row>
    <row r="66" spans="1:18" ht="16.5" x14ac:dyDescent="0.25">
      <c r="A66" s="262" t="s">
        <v>115</v>
      </c>
      <c r="B66" s="263" t="s">
        <v>418</v>
      </c>
      <c r="C66" s="264" t="s">
        <v>68</v>
      </c>
      <c r="D66" s="265">
        <v>0.75513778998605363</v>
      </c>
      <c r="E66" s="266">
        <v>8809</v>
      </c>
      <c r="F66" s="267" t="s">
        <v>118</v>
      </c>
      <c r="G66" s="268" t="s">
        <v>226</v>
      </c>
      <c r="H66" s="269">
        <v>8</v>
      </c>
      <c r="I66" s="270">
        <v>2566.6689999999999</v>
      </c>
      <c r="J66" s="271">
        <v>5.4329969334002935E-3</v>
      </c>
      <c r="K66" s="271">
        <v>0.34043325140550146</v>
      </c>
      <c r="L66" s="271">
        <v>9.2727188429828702E-2</v>
      </c>
      <c r="M66" s="272">
        <v>5.3479999999999999</v>
      </c>
      <c r="N66" s="273">
        <v>3.8961003541944837E-2</v>
      </c>
      <c r="O66" s="273">
        <v>3.8571393506525387</v>
      </c>
      <c r="P66" s="274">
        <v>0</v>
      </c>
      <c r="Q66" s="275">
        <v>130</v>
      </c>
      <c r="R66" s="275">
        <v>140</v>
      </c>
    </row>
    <row r="67" spans="1:18" ht="16.5" x14ac:dyDescent="0.25">
      <c r="A67" s="262" t="s">
        <v>115</v>
      </c>
      <c r="B67" s="263" t="s">
        <v>324</v>
      </c>
      <c r="C67" s="264" t="s">
        <v>68</v>
      </c>
      <c r="D67" s="265">
        <v>0.68807219284496535</v>
      </c>
      <c r="E67" s="266">
        <v>1371</v>
      </c>
      <c r="F67" s="267" t="s">
        <v>119</v>
      </c>
      <c r="G67" s="268" t="s">
        <v>231</v>
      </c>
      <c r="H67" s="269">
        <v>3</v>
      </c>
      <c r="I67" s="270">
        <v>2858.0309999999995</v>
      </c>
      <c r="J67" s="271">
        <v>6.1200091925783804E-3</v>
      </c>
      <c r="K67" s="271">
        <v>0.3119228368136151</v>
      </c>
      <c r="L67" s="271">
        <v>0.10146845852966606</v>
      </c>
      <c r="M67" s="272">
        <v>7.0979999999999999</v>
      </c>
      <c r="N67" s="273">
        <v>6.9978247261838669E-2</v>
      </c>
      <c r="O67" s="273">
        <v>0.83973896714206409</v>
      </c>
      <c r="P67" s="274">
        <v>0</v>
      </c>
      <c r="Q67" s="275">
        <v>2</v>
      </c>
      <c r="R67" s="275">
        <v>24</v>
      </c>
    </row>
    <row r="68" spans="1:18" ht="16.5" x14ac:dyDescent="0.25">
      <c r="A68" s="262" t="s">
        <v>115</v>
      </c>
      <c r="B68" s="263" t="s">
        <v>326</v>
      </c>
      <c r="C68" s="264" t="s">
        <v>66</v>
      </c>
      <c r="D68" s="265">
        <v>0.83729729729729718</v>
      </c>
      <c r="E68" s="266">
        <v>1768</v>
      </c>
      <c r="F68" s="267" t="s">
        <v>120</v>
      </c>
      <c r="G68" s="268" t="s">
        <v>234</v>
      </c>
      <c r="H68" s="269">
        <v>1</v>
      </c>
      <c r="I68" s="270">
        <v>2435.4209999999998</v>
      </c>
      <c r="J68" s="271">
        <v>3.9844272559342569E-3</v>
      </c>
      <c r="K68" s="271">
        <v>0.28824452626055097</v>
      </c>
      <c r="L68" s="271">
        <v>2.5457610819648844E-2</v>
      </c>
      <c r="M68" s="272">
        <v>3.2320000000000002</v>
      </c>
      <c r="N68" s="273">
        <v>0</v>
      </c>
      <c r="O68" s="273">
        <v>0.12318198783701052</v>
      </c>
      <c r="P68" s="274">
        <v>0</v>
      </c>
      <c r="Q68" s="275">
        <v>0</v>
      </c>
      <c r="R68" s="275">
        <v>3</v>
      </c>
    </row>
    <row r="69" spans="1:18" ht="16.5" x14ac:dyDescent="0.25">
      <c r="A69" s="262" t="s">
        <v>115</v>
      </c>
      <c r="B69" s="263" t="s">
        <v>420</v>
      </c>
      <c r="C69" s="264" t="s">
        <v>68</v>
      </c>
      <c r="D69" s="265">
        <v>0.66869724613439874</v>
      </c>
      <c r="E69" s="266">
        <v>2271</v>
      </c>
      <c r="F69" s="267" t="s">
        <v>117</v>
      </c>
      <c r="G69" s="268" t="s">
        <v>212</v>
      </c>
      <c r="H69" s="269">
        <v>3</v>
      </c>
      <c r="I69" s="270">
        <v>2362.5</v>
      </c>
      <c r="J69" s="271">
        <v>5.3374946581714287E-3</v>
      </c>
      <c r="K69" s="271">
        <v>0.35081380185531813</v>
      </c>
      <c r="L69" s="271">
        <v>0.14222222222222222</v>
      </c>
      <c r="M69" s="272">
        <v>11.576000000000001</v>
      </c>
      <c r="N69" s="273">
        <v>4.2328042328042326E-2</v>
      </c>
      <c r="O69" s="273">
        <v>1.0582010582010581</v>
      </c>
      <c r="P69" s="274">
        <v>0</v>
      </c>
      <c r="Q69" s="275">
        <v>1</v>
      </c>
      <c r="R69" s="275">
        <v>768</v>
      </c>
    </row>
    <row r="70" spans="1:18" ht="16.5" x14ac:dyDescent="0.25">
      <c r="A70" s="262" t="s">
        <v>115</v>
      </c>
      <c r="B70" s="263" t="s">
        <v>423</v>
      </c>
      <c r="C70" s="264" t="s">
        <v>68</v>
      </c>
      <c r="D70" s="265">
        <v>0.68934651937989178</v>
      </c>
      <c r="E70" s="266">
        <v>1733</v>
      </c>
      <c r="F70" s="267" t="s">
        <v>118</v>
      </c>
      <c r="G70" s="268" t="s">
        <v>220</v>
      </c>
      <c r="H70" s="269">
        <v>4</v>
      </c>
      <c r="I70" s="270">
        <v>2551.5509999999995</v>
      </c>
      <c r="J70" s="271">
        <v>6.8963189989109542E-3</v>
      </c>
      <c r="K70" s="271">
        <v>0.34087945328023445</v>
      </c>
      <c r="L70" s="271">
        <v>9.5628110118120321E-2</v>
      </c>
      <c r="M70" s="272">
        <v>6.4669999999999996</v>
      </c>
      <c r="N70" s="273">
        <v>0</v>
      </c>
      <c r="O70" s="273">
        <v>6.9761490168136966</v>
      </c>
      <c r="P70" s="274">
        <v>0</v>
      </c>
      <c r="Q70" s="275">
        <v>1</v>
      </c>
      <c r="R70" s="275">
        <v>194</v>
      </c>
    </row>
    <row r="71" spans="1:18" ht="16.5" x14ac:dyDescent="0.25">
      <c r="A71" s="262" t="s">
        <v>115</v>
      </c>
      <c r="B71" s="263" t="s">
        <v>392</v>
      </c>
      <c r="C71" s="264" t="s">
        <v>68</v>
      </c>
      <c r="D71" s="265">
        <v>0.74556815196718929</v>
      </c>
      <c r="E71" s="266">
        <v>3637</v>
      </c>
      <c r="F71" s="267" t="s">
        <v>116</v>
      </c>
      <c r="G71" s="268" t="s">
        <v>431</v>
      </c>
      <c r="H71" s="269">
        <v>5</v>
      </c>
      <c r="I71" s="270">
        <v>2090.3609999999999</v>
      </c>
      <c r="J71" s="271">
        <v>6.2406571185827028E-3</v>
      </c>
      <c r="K71" s="271">
        <v>0.34323337134260196</v>
      </c>
      <c r="L71" s="271">
        <v>0.10955045563900208</v>
      </c>
      <c r="M71" s="272">
        <v>9.6660000000000004</v>
      </c>
      <c r="N71" s="273">
        <v>4.7838626916594795E-2</v>
      </c>
      <c r="O71" s="273">
        <v>3.3008652572450408</v>
      </c>
      <c r="P71" s="274">
        <v>0</v>
      </c>
      <c r="Q71" s="275">
        <v>1</v>
      </c>
      <c r="R71" s="275">
        <v>69</v>
      </c>
    </row>
    <row r="72" spans="1:18" ht="16.5" x14ac:dyDescent="0.25">
      <c r="A72" s="262" t="s">
        <v>115</v>
      </c>
      <c r="B72" s="263" t="s">
        <v>328</v>
      </c>
      <c r="C72" s="264" t="s">
        <v>68</v>
      </c>
      <c r="D72" s="265">
        <v>0.68688244406639642</v>
      </c>
      <c r="E72" s="266">
        <v>7958</v>
      </c>
      <c r="F72" s="267" t="s">
        <v>116</v>
      </c>
      <c r="G72" s="268" t="s">
        <v>201</v>
      </c>
      <c r="H72" s="269">
        <v>6</v>
      </c>
      <c r="I72" s="270">
        <v>2521.674</v>
      </c>
      <c r="J72" s="271">
        <v>1.5094481936197557E-2</v>
      </c>
      <c r="K72" s="271">
        <v>0.37870749038522128</v>
      </c>
      <c r="L72" s="271">
        <v>0.22643688280086957</v>
      </c>
      <c r="M72" s="272">
        <v>12.012</v>
      </c>
      <c r="N72" s="273">
        <v>0.15862478655052159</v>
      </c>
      <c r="O72" s="273">
        <v>11.222703648449404</v>
      </c>
      <c r="P72" s="274">
        <v>8</v>
      </c>
      <c r="Q72" s="275">
        <v>4</v>
      </c>
      <c r="R72" s="275">
        <v>319</v>
      </c>
    </row>
    <row r="73" spans="1:18" ht="16.5" x14ac:dyDescent="0.25">
      <c r="A73" s="262" t="s">
        <v>115</v>
      </c>
      <c r="B73" s="263" t="s">
        <v>330</v>
      </c>
      <c r="C73" s="264" t="s">
        <v>68</v>
      </c>
      <c r="D73" s="265">
        <v>0.69771428571428573</v>
      </c>
      <c r="E73" s="266">
        <v>292</v>
      </c>
      <c r="F73" s="267" t="s">
        <v>118</v>
      </c>
      <c r="G73" s="268" t="s">
        <v>226</v>
      </c>
      <c r="H73" s="269">
        <v>2</v>
      </c>
      <c r="I73" s="270">
        <v>2332.3250000000003</v>
      </c>
      <c r="J73" s="271">
        <v>7.1132930717717506E-3</v>
      </c>
      <c r="K73" s="271">
        <v>0.3320303116669302</v>
      </c>
      <c r="L73" s="271">
        <v>0.10847544831873775</v>
      </c>
      <c r="M73" s="272">
        <v>7.0529999999999999</v>
      </c>
      <c r="N73" s="273">
        <v>8.5751342544456696E-2</v>
      </c>
      <c r="O73" s="273">
        <v>33.914655976332625</v>
      </c>
      <c r="P73" s="274">
        <v>0</v>
      </c>
      <c r="Q73" s="275">
        <v>2</v>
      </c>
      <c r="R73" s="275">
        <v>857</v>
      </c>
    </row>
    <row r="74" spans="1:18" ht="16.5" x14ac:dyDescent="0.25">
      <c r="A74" s="262" t="s">
        <v>115</v>
      </c>
      <c r="B74" s="263" t="s">
        <v>332</v>
      </c>
      <c r="C74" s="264" t="s">
        <v>68</v>
      </c>
      <c r="D74" s="265">
        <v>0.69307081903049772</v>
      </c>
      <c r="E74" s="266">
        <v>8356</v>
      </c>
      <c r="F74" s="267" t="s">
        <v>119</v>
      </c>
      <c r="G74" s="268" t="s">
        <v>232</v>
      </c>
      <c r="H74" s="269">
        <v>2</v>
      </c>
      <c r="I74" s="270">
        <v>2119.335</v>
      </c>
      <c r="J74" s="271">
        <v>3.749914709832893E-3</v>
      </c>
      <c r="K74" s="271">
        <v>0.28380292932157514</v>
      </c>
      <c r="L74" s="271">
        <v>7.3607994960683418E-2</v>
      </c>
      <c r="M74" s="272">
        <v>7.0019999999999998</v>
      </c>
      <c r="N74" s="273">
        <v>0</v>
      </c>
      <c r="O74" s="273">
        <v>4.8600150518912768</v>
      </c>
      <c r="P74" s="274">
        <v>0</v>
      </c>
      <c r="Q74" s="275">
        <v>0</v>
      </c>
      <c r="R74" s="275">
        <v>103</v>
      </c>
    </row>
    <row r="75" spans="1:18" ht="16.5" x14ac:dyDescent="0.25">
      <c r="A75" s="262" t="s">
        <v>115</v>
      </c>
      <c r="B75" s="263" t="s">
        <v>334</v>
      </c>
      <c r="C75" s="264" t="s">
        <v>66</v>
      </c>
      <c r="D75" s="265">
        <v>0.81132672248179616</v>
      </c>
      <c r="E75" s="266">
        <v>8010</v>
      </c>
      <c r="F75" s="267" t="s">
        <v>117</v>
      </c>
      <c r="G75" s="268" t="s">
        <v>404</v>
      </c>
      <c r="H75" s="269">
        <v>5</v>
      </c>
      <c r="I75" s="270">
        <v>2671.3549999999996</v>
      </c>
      <c r="J75" s="271">
        <v>3.2361849097147866E-3</v>
      </c>
      <c r="K75" s="271">
        <v>0.30532685389711045</v>
      </c>
      <c r="L75" s="271">
        <v>5.764864647341892E-2</v>
      </c>
      <c r="M75" s="272">
        <v>5.3029999999999999</v>
      </c>
      <c r="N75" s="273">
        <v>3.7434186021700601E-2</v>
      </c>
      <c r="O75" s="273">
        <v>3.8931553462568629</v>
      </c>
      <c r="P75" s="274">
        <v>0</v>
      </c>
      <c r="Q75" s="275">
        <v>1</v>
      </c>
      <c r="R75" s="275">
        <v>117</v>
      </c>
    </row>
    <row r="76" spans="1:18" ht="16.5" x14ac:dyDescent="0.25">
      <c r="A76" s="262" t="s">
        <v>115</v>
      </c>
      <c r="B76" s="263" t="s">
        <v>336</v>
      </c>
      <c r="C76" s="264" t="s">
        <v>68</v>
      </c>
      <c r="D76" s="265">
        <v>0.67056202799455367</v>
      </c>
      <c r="E76" s="266">
        <v>2140</v>
      </c>
      <c r="F76" s="267" t="s">
        <v>116</v>
      </c>
      <c r="G76" s="268" t="s">
        <v>196</v>
      </c>
      <c r="H76" s="269">
        <v>4</v>
      </c>
      <c r="I76" s="270">
        <v>1686.8429999999998</v>
      </c>
      <c r="J76" s="271">
        <v>1.5894920171963325E-2</v>
      </c>
      <c r="K76" s="271">
        <v>0.35725461758982363</v>
      </c>
      <c r="L76" s="271">
        <v>0.16510378076071713</v>
      </c>
      <c r="M76" s="272">
        <v>11.853</v>
      </c>
      <c r="N76" s="273">
        <v>0.11856467970048191</v>
      </c>
      <c r="O76" s="273">
        <v>11.67862095049747</v>
      </c>
      <c r="P76" s="274">
        <v>0</v>
      </c>
      <c r="Q76" s="275">
        <v>2</v>
      </c>
      <c r="R76" s="275">
        <v>199</v>
      </c>
    </row>
    <row r="77" spans="1:18" ht="16.5" x14ac:dyDescent="0.25">
      <c r="A77" s="262" t="s">
        <v>115</v>
      </c>
      <c r="B77" s="263" t="s">
        <v>338</v>
      </c>
      <c r="C77" s="264" t="s">
        <v>66</v>
      </c>
      <c r="D77" s="265">
        <v>0.80716410250017312</v>
      </c>
      <c r="E77" s="266">
        <v>1799</v>
      </c>
      <c r="F77" s="267" t="s">
        <v>117</v>
      </c>
      <c r="G77" s="268" t="s">
        <v>213</v>
      </c>
      <c r="H77" s="269">
        <v>5</v>
      </c>
      <c r="I77" s="270">
        <v>2439.7740000000003</v>
      </c>
      <c r="J77" s="271">
        <v>1.1393253848240904E-2</v>
      </c>
      <c r="K77" s="271">
        <v>0.30312963847085583</v>
      </c>
      <c r="L77" s="271">
        <v>5.6972490074900385E-2</v>
      </c>
      <c r="M77" s="272">
        <v>7.1360000000000001</v>
      </c>
      <c r="N77" s="273">
        <v>0</v>
      </c>
      <c r="O77" s="273">
        <v>4.9184883517899598</v>
      </c>
      <c r="P77" s="274">
        <v>0</v>
      </c>
      <c r="Q77" s="275">
        <v>0</v>
      </c>
      <c r="R77" s="275">
        <v>120</v>
      </c>
    </row>
    <row r="78" spans="1:18" ht="16.5" x14ac:dyDescent="0.25">
      <c r="A78" s="262" t="s">
        <v>115</v>
      </c>
      <c r="B78" s="263" t="s">
        <v>342</v>
      </c>
      <c r="C78" s="264" t="s">
        <v>68</v>
      </c>
      <c r="D78" s="265">
        <v>0.7754815995165395</v>
      </c>
      <c r="E78" s="266">
        <v>7664</v>
      </c>
      <c r="F78" s="267" t="s">
        <v>116</v>
      </c>
      <c r="G78" s="268" t="s">
        <v>203</v>
      </c>
      <c r="H78" s="269">
        <v>2</v>
      </c>
      <c r="I78" s="270">
        <v>2016.8880000000001</v>
      </c>
      <c r="J78" s="271">
        <v>5.736134519107608E-3</v>
      </c>
      <c r="K78" s="271">
        <v>0.33946097056164759</v>
      </c>
      <c r="L78" s="271">
        <v>6.0703049006452639E-2</v>
      </c>
      <c r="M78" s="272">
        <v>9.3970000000000002</v>
      </c>
      <c r="N78" s="273">
        <v>0.14874400561657364</v>
      </c>
      <c r="O78" s="273">
        <v>1.1403707097270646</v>
      </c>
      <c r="P78" s="274">
        <v>0</v>
      </c>
      <c r="Q78" s="275">
        <v>3</v>
      </c>
      <c r="R78" s="275">
        <v>23</v>
      </c>
    </row>
    <row r="79" spans="1:18" ht="16.5" x14ac:dyDescent="0.25">
      <c r="A79" s="262" t="s">
        <v>115</v>
      </c>
      <c r="B79" s="263" t="s">
        <v>344</v>
      </c>
      <c r="C79" s="264" t="s">
        <v>68</v>
      </c>
      <c r="D79" s="265">
        <v>0.75028571428571422</v>
      </c>
      <c r="E79" s="266">
        <v>5318</v>
      </c>
      <c r="F79" s="267" t="s">
        <v>118</v>
      </c>
      <c r="G79" s="268" t="s">
        <v>228</v>
      </c>
      <c r="H79" s="269">
        <v>2</v>
      </c>
      <c r="I79" s="270">
        <v>2616.9079999999999</v>
      </c>
      <c r="J79" s="271">
        <v>8.976352954327204E-3</v>
      </c>
      <c r="K79" s="271">
        <v>0.30096494593956391</v>
      </c>
      <c r="L79" s="271">
        <v>8.9800634947808641E-2</v>
      </c>
      <c r="M79" s="272">
        <v>6.0270000000000001</v>
      </c>
      <c r="N79" s="273">
        <v>0</v>
      </c>
      <c r="O79" s="273">
        <v>49.868012173144798</v>
      </c>
      <c r="P79" s="274">
        <v>0</v>
      </c>
      <c r="Q79" s="275">
        <v>0</v>
      </c>
      <c r="R79" s="275">
        <v>1382</v>
      </c>
    </row>
    <row r="80" spans="1:18" ht="16.5" x14ac:dyDescent="0.25">
      <c r="A80" s="262" t="s">
        <v>115</v>
      </c>
      <c r="B80" s="263" t="s">
        <v>346</v>
      </c>
      <c r="C80" s="264" t="s">
        <v>68</v>
      </c>
      <c r="D80" s="265">
        <v>0.76657081080364287</v>
      </c>
      <c r="E80" s="266">
        <v>1314</v>
      </c>
      <c r="F80" s="267" t="s">
        <v>118</v>
      </c>
      <c r="G80" s="268" t="s">
        <v>224</v>
      </c>
      <c r="H80" s="269">
        <v>6</v>
      </c>
      <c r="I80" s="270">
        <v>2585.9</v>
      </c>
      <c r="J80" s="271">
        <v>6.2478350868153754E-3</v>
      </c>
      <c r="K80" s="271">
        <v>0.32303117278606824</v>
      </c>
      <c r="L80" s="271">
        <v>4.5245369117135233E-2</v>
      </c>
      <c r="M80" s="272">
        <v>4.907</v>
      </c>
      <c r="N80" s="273">
        <v>3.8671255655671137E-2</v>
      </c>
      <c r="O80" s="273">
        <v>1.6628639931938589</v>
      </c>
      <c r="P80" s="274">
        <v>0</v>
      </c>
      <c r="Q80" s="275">
        <v>1</v>
      </c>
      <c r="R80" s="275">
        <v>44</v>
      </c>
    </row>
    <row r="81" spans="1:18" ht="16.5" x14ac:dyDescent="0.25">
      <c r="A81" s="262" t="s">
        <v>115</v>
      </c>
      <c r="B81" s="263" t="s">
        <v>348</v>
      </c>
      <c r="C81" s="264" t="s">
        <v>66</v>
      </c>
      <c r="D81" s="265">
        <v>0.83834088806119189</v>
      </c>
      <c r="E81" s="266">
        <v>3947</v>
      </c>
      <c r="F81" s="267" t="s">
        <v>116</v>
      </c>
      <c r="G81" s="268" t="s">
        <v>209</v>
      </c>
      <c r="H81" s="269">
        <v>6</v>
      </c>
      <c r="I81" s="270">
        <v>2444.989</v>
      </c>
      <c r="J81" s="271">
        <v>6.8858658468336723E-3</v>
      </c>
      <c r="K81" s="271">
        <v>0.31335714065711096</v>
      </c>
      <c r="L81" s="271">
        <v>0.26421386762885229</v>
      </c>
      <c r="M81" s="272">
        <v>8.4489999999999998</v>
      </c>
      <c r="N81" s="273">
        <v>0</v>
      </c>
      <c r="O81" s="273">
        <v>3.2310983812197112</v>
      </c>
      <c r="P81" s="274">
        <v>0</v>
      </c>
      <c r="Q81" s="275">
        <v>0</v>
      </c>
      <c r="R81" s="275">
        <v>79</v>
      </c>
    </row>
    <row r="82" spans="1:18" ht="16.5" x14ac:dyDescent="0.25">
      <c r="A82" s="262" t="s">
        <v>115</v>
      </c>
      <c r="B82" s="263" t="s">
        <v>350</v>
      </c>
      <c r="C82" s="264" t="s">
        <v>68</v>
      </c>
      <c r="D82" s="265">
        <v>0.73974178871527252</v>
      </c>
      <c r="E82" s="266">
        <v>206</v>
      </c>
      <c r="F82" s="267" t="s">
        <v>118</v>
      </c>
      <c r="G82" s="268" t="s">
        <v>226</v>
      </c>
      <c r="H82" s="269">
        <v>4</v>
      </c>
      <c r="I82" s="270">
        <v>2359.462</v>
      </c>
      <c r="J82" s="271">
        <v>6.8047530694694373E-3</v>
      </c>
      <c r="K82" s="271">
        <v>0.34071998473057918</v>
      </c>
      <c r="L82" s="271">
        <v>0.12375702596608888</v>
      </c>
      <c r="M82" s="272">
        <v>5.827</v>
      </c>
      <c r="N82" s="273">
        <v>4.2382543139071534E-2</v>
      </c>
      <c r="O82" s="273">
        <v>8.985099145483165</v>
      </c>
      <c r="P82" s="274">
        <v>0</v>
      </c>
      <c r="Q82" s="275">
        <v>110</v>
      </c>
      <c r="R82" s="275">
        <v>255</v>
      </c>
    </row>
    <row r="83" spans="1:18" ht="16.5" x14ac:dyDescent="0.25">
      <c r="A83" s="262" t="s">
        <v>115</v>
      </c>
      <c r="B83" s="263" t="s">
        <v>352</v>
      </c>
      <c r="C83" s="264" t="s">
        <v>68</v>
      </c>
      <c r="D83" s="265">
        <v>0.68958607660022242</v>
      </c>
      <c r="E83" s="266">
        <v>7867</v>
      </c>
      <c r="F83" s="267" t="s">
        <v>118</v>
      </c>
      <c r="G83" s="268" t="s">
        <v>228</v>
      </c>
      <c r="H83" s="269">
        <v>3</v>
      </c>
      <c r="I83" s="270">
        <v>2501.1610000000001</v>
      </c>
      <c r="J83" s="271">
        <v>1.8056808955717034E-2</v>
      </c>
      <c r="K83" s="271">
        <v>0.36307881031408307</v>
      </c>
      <c r="L83" s="271">
        <v>0.18511403304305479</v>
      </c>
      <c r="M83" s="272">
        <v>8.1590000000000007</v>
      </c>
      <c r="N83" s="273">
        <v>0</v>
      </c>
      <c r="O83" s="273">
        <v>10.235246751408646</v>
      </c>
      <c r="P83" s="274">
        <v>10</v>
      </c>
      <c r="Q83" s="275">
        <v>0</v>
      </c>
      <c r="R83" s="275">
        <v>276</v>
      </c>
    </row>
    <row r="84" spans="1:18" ht="16.5" x14ac:dyDescent="0.25">
      <c r="A84" s="262" t="s">
        <v>115</v>
      </c>
      <c r="B84" s="263" t="s">
        <v>354</v>
      </c>
      <c r="C84" s="264" t="s">
        <v>68</v>
      </c>
      <c r="D84" s="265">
        <v>0.77130407474232576</v>
      </c>
      <c r="E84" s="266">
        <v>2605</v>
      </c>
      <c r="F84" s="267" t="s">
        <v>116</v>
      </c>
      <c r="G84" s="268" t="s">
        <v>206</v>
      </c>
      <c r="H84" s="269">
        <v>11</v>
      </c>
      <c r="I84" s="270">
        <v>2410.0630000000001</v>
      </c>
      <c r="J84" s="271">
        <v>3.136923184810742E-3</v>
      </c>
      <c r="K84" s="271">
        <v>0.33218276479428677</v>
      </c>
      <c r="L84" s="271">
        <v>4.2322545095294185E-2</v>
      </c>
      <c r="M84" s="272">
        <v>9.1669999999999998</v>
      </c>
      <c r="N84" s="273">
        <v>4.1492691269896263E-2</v>
      </c>
      <c r="O84" s="273">
        <v>2.1161272547647094</v>
      </c>
      <c r="P84" s="274">
        <v>0</v>
      </c>
      <c r="Q84" s="275">
        <v>1</v>
      </c>
      <c r="R84" s="275">
        <v>51</v>
      </c>
    </row>
    <row r="85" spans="1:18" ht="16.5" x14ac:dyDescent="0.25">
      <c r="A85" s="262" t="s">
        <v>115</v>
      </c>
      <c r="B85" s="263" t="s">
        <v>356</v>
      </c>
      <c r="C85" s="264" t="s">
        <v>68</v>
      </c>
      <c r="D85" s="265">
        <v>0.71400000000000008</v>
      </c>
      <c r="E85" s="266">
        <v>7714</v>
      </c>
      <c r="F85" s="267" t="s">
        <v>118</v>
      </c>
      <c r="G85" s="268" t="s">
        <v>222</v>
      </c>
      <c r="H85" s="269">
        <v>2</v>
      </c>
      <c r="I85" s="270">
        <v>2532.9189999999999</v>
      </c>
      <c r="J85" s="271">
        <v>8.46621536098012E-3</v>
      </c>
      <c r="K85" s="271">
        <v>0.37107266651444043</v>
      </c>
      <c r="L85" s="271">
        <v>0.14449731712699854</v>
      </c>
      <c r="M85" s="272">
        <v>7.8810000000000002</v>
      </c>
      <c r="N85" s="273">
        <v>0</v>
      </c>
      <c r="O85" s="273">
        <v>11.212360126794422</v>
      </c>
      <c r="P85" s="274">
        <v>8</v>
      </c>
      <c r="Q85" s="275">
        <v>0</v>
      </c>
      <c r="R85" s="275">
        <v>341</v>
      </c>
    </row>
    <row r="86" spans="1:18" ht="16.5" x14ac:dyDescent="0.25">
      <c r="A86" s="262" t="s">
        <v>115</v>
      </c>
      <c r="B86" s="263" t="s">
        <v>425</v>
      </c>
      <c r="C86" s="264" t="s">
        <v>68</v>
      </c>
      <c r="D86" s="265">
        <v>0.7175555883274205</v>
      </c>
      <c r="E86" s="266">
        <v>3521</v>
      </c>
      <c r="F86" s="267" t="s">
        <v>118</v>
      </c>
      <c r="G86" s="268" t="s">
        <v>226</v>
      </c>
      <c r="H86" s="269">
        <v>7</v>
      </c>
      <c r="I86" s="270">
        <v>2438.3570000000004</v>
      </c>
      <c r="J86" s="271">
        <v>7.3569521924487661E-3</v>
      </c>
      <c r="K86" s="271">
        <v>0.36652009338070834</v>
      </c>
      <c r="L86" s="271">
        <v>6.6848291698057338E-2</v>
      </c>
      <c r="M86" s="272">
        <v>7.1210000000000004</v>
      </c>
      <c r="N86" s="273">
        <v>0</v>
      </c>
      <c r="O86" s="273">
        <v>5.1674139594817321</v>
      </c>
      <c r="P86" s="274">
        <v>0</v>
      </c>
      <c r="Q86" s="275">
        <v>164</v>
      </c>
      <c r="R86" s="275">
        <v>192</v>
      </c>
    </row>
    <row r="87" spans="1:18" ht="16.5" x14ac:dyDescent="0.25">
      <c r="A87" s="262" t="s">
        <v>115</v>
      </c>
      <c r="B87" s="263" t="s">
        <v>358</v>
      </c>
      <c r="C87" s="264" t="s">
        <v>68</v>
      </c>
      <c r="D87" s="265">
        <v>0.68634386377932299</v>
      </c>
      <c r="E87" s="266">
        <v>726</v>
      </c>
      <c r="F87" s="267" t="s">
        <v>118</v>
      </c>
      <c r="G87" s="268" t="s">
        <v>222</v>
      </c>
      <c r="H87" s="269">
        <v>2</v>
      </c>
      <c r="I87" s="270">
        <v>2266.3310000000001</v>
      </c>
      <c r="J87" s="271">
        <v>4.5444271774828775E-3</v>
      </c>
      <c r="K87" s="271">
        <v>0.35559143332421445</v>
      </c>
      <c r="L87" s="271">
        <v>0.10236810068785186</v>
      </c>
      <c r="M87" s="272">
        <v>7.9859999999999998</v>
      </c>
      <c r="N87" s="273">
        <v>4.4124181330970631E-2</v>
      </c>
      <c r="O87" s="273">
        <v>17.473175807064369</v>
      </c>
      <c r="P87" s="274">
        <v>1</v>
      </c>
      <c r="Q87" s="275">
        <v>1</v>
      </c>
      <c r="R87" s="275">
        <v>396</v>
      </c>
    </row>
    <row r="88" spans="1:18" ht="16.5" x14ac:dyDescent="0.25">
      <c r="A88" s="262" t="s">
        <v>115</v>
      </c>
      <c r="B88" s="263" t="s">
        <v>360</v>
      </c>
      <c r="C88" s="264" t="s">
        <v>68</v>
      </c>
      <c r="D88" s="265">
        <v>0.78090909090909089</v>
      </c>
      <c r="E88" s="266">
        <v>5928</v>
      </c>
      <c r="F88" s="267" t="s">
        <v>117</v>
      </c>
      <c r="G88" s="268" t="s">
        <v>211</v>
      </c>
      <c r="H88" s="269">
        <v>1</v>
      </c>
      <c r="I88" s="270">
        <v>2259.1889999999999</v>
      </c>
      <c r="J88" s="271">
        <v>6.9165311160758183E-3</v>
      </c>
      <c r="K88" s="271">
        <v>0.33219852418113022</v>
      </c>
      <c r="L88" s="271">
        <v>0.20317025268802213</v>
      </c>
      <c r="M88" s="272">
        <v>8.9770000000000003</v>
      </c>
      <c r="N88" s="273">
        <v>0</v>
      </c>
      <c r="O88" s="273">
        <v>11.862663991370356</v>
      </c>
      <c r="P88" s="274">
        <v>0</v>
      </c>
      <c r="Q88" s="275">
        <v>0</v>
      </c>
      <c r="R88" s="275">
        <v>268</v>
      </c>
    </row>
    <row r="89" spans="1:18" ht="16.5" x14ac:dyDescent="0.25">
      <c r="A89" s="262" t="s">
        <v>115</v>
      </c>
      <c r="B89" s="263" t="s">
        <v>362</v>
      </c>
      <c r="C89" s="264" t="s">
        <v>66</v>
      </c>
      <c r="D89" s="265">
        <v>0.83027027027027023</v>
      </c>
      <c r="E89" s="266">
        <v>7415</v>
      </c>
      <c r="F89" s="267" t="s">
        <v>120</v>
      </c>
      <c r="G89" s="268" t="s">
        <v>236</v>
      </c>
      <c r="H89" s="269">
        <v>1</v>
      </c>
      <c r="I89" s="270">
        <v>2262.52</v>
      </c>
      <c r="J89" s="271">
        <v>8.7279983978515233E-3</v>
      </c>
      <c r="K89" s="271">
        <v>0.30724951904354264</v>
      </c>
      <c r="L89" s="271">
        <v>0.10961229072008204</v>
      </c>
      <c r="M89" s="272">
        <v>4.2939999999999996</v>
      </c>
      <c r="N89" s="273">
        <v>0</v>
      </c>
      <c r="O89" s="273">
        <v>0.70717606916181952</v>
      </c>
      <c r="P89" s="274">
        <v>1</v>
      </c>
      <c r="Q89" s="275">
        <v>0</v>
      </c>
      <c r="R89" s="275">
        <v>16</v>
      </c>
    </row>
    <row r="90" spans="1:18" ht="16.5" x14ac:dyDescent="0.25">
      <c r="A90" s="262" t="s">
        <v>115</v>
      </c>
      <c r="B90" s="263" t="s">
        <v>364</v>
      </c>
      <c r="C90" s="264" t="s">
        <v>68</v>
      </c>
      <c r="D90" s="265">
        <v>0.67999999999999994</v>
      </c>
      <c r="E90" s="266">
        <v>5598</v>
      </c>
      <c r="F90" s="267" t="s">
        <v>118</v>
      </c>
      <c r="G90" s="268" t="s">
        <v>225</v>
      </c>
      <c r="H90" s="269">
        <v>2</v>
      </c>
      <c r="I90" s="270">
        <v>2372.1170000000002</v>
      </c>
      <c r="J90" s="271">
        <v>5.3154826822405547E-3</v>
      </c>
      <c r="K90" s="271">
        <v>0.3371760009916463</v>
      </c>
      <c r="L90" s="271">
        <v>0.16441010287435232</v>
      </c>
      <c r="M90" s="272">
        <v>5.492</v>
      </c>
      <c r="N90" s="273">
        <v>0</v>
      </c>
      <c r="O90" s="273">
        <v>15.89297661118739</v>
      </c>
      <c r="P90" s="274">
        <v>0</v>
      </c>
      <c r="Q90" s="275">
        <v>0</v>
      </c>
      <c r="R90" s="275">
        <v>400</v>
      </c>
    </row>
    <row r="91" spans="1:18" ht="16.5" x14ac:dyDescent="0.25">
      <c r="A91" s="262" t="s">
        <v>115</v>
      </c>
      <c r="B91" s="263" t="s">
        <v>394</v>
      </c>
      <c r="C91" s="264" t="s">
        <v>68</v>
      </c>
      <c r="D91" s="265">
        <v>0.76797165039827042</v>
      </c>
      <c r="E91" s="266">
        <v>790</v>
      </c>
      <c r="F91" s="267" t="s">
        <v>116</v>
      </c>
      <c r="G91" s="268" t="s">
        <v>194</v>
      </c>
      <c r="H91" s="269">
        <v>7</v>
      </c>
      <c r="I91" s="270">
        <v>2653.4209999999998</v>
      </c>
      <c r="J91" s="271">
        <v>4.0259079732619689E-3</v>
      </c>
      <c r="K91" s="271">
        <v>0.32018631105012713</v>
      </c>
      <c r="L91" s="271">
        <v>0.20011901616818439</v>
      </c>
      <c r="M91" s="272">
        <v>9.7059999999999995</v>
      </c>
      <c r="N91" s="273">
        <v>0.22612318211094284</v>
      </c>
      <c r="O91" s="273">
        <v>4.8993356124037613</v>
      </c>
      <c r="P91" s="274">
        <v>0</v>
      </c>
      <c r="Q91" s="275">
        <v>6</v>
      </c>
      <c r="R91" s="275">
        <v>130</v>
      </c>
    </row>
    <row r="92" spans="1:18" ht="16.5" x14ac:dyDescent="0.25">
      <c r="A92" s="262" t="s">
        <v>115</v>
      </c>
      <c r="B92" s="263" t="s">
        <v>368</v>
      </c>
      <c r="C92" s="264" t="s">
        <v>66</v>
      </c>
      <c r="D92" s="265">
        <v>0.82324335347729405</v>
      </c>
      <c r="E92" s="266">
        <v>3207</v>
      </c>
      <c r="F92" s="267" t="s">
        <v>120</v>
      </c>
      <c r="G92" s="268" t="s">
        <v>234</v>
      </c>
      <c r="H92" s="269">
        <v>4</v>
      </c>
      <c r="I92" s="270">
        <v>2394.9860000000003</v>
      </c>
      <c r="J92" s="271">
        <v>5.5438907187093786E-3</v>
      </c>
      <c r="K92" s="271">
        <v>0.33449193499784646</v>
      </c>
      <c r="L92" s="271">
        <v>2.5469877485713905E-2</v>
      </c>
      <c r="M92" s="272">
        <v>4.806</v>
      </c>
      <c r="N92" s="273">
        <v>0</v>
      </c>
      <c r="O92" s="273">
        <v>3.8831124691334309</v>
      </c>
      <c r="P92" s="274">
        <v>0</v>
      </c>
      <c r="Q92" s="275">
        <v>0</v>
      </c>
      <c r="R92" s="275">
        <v>93</v>
      </c>
    </row>
    <row r="93" spans="1:18" ht="16.5" x14ac:dyDescent="0.25">
      <c r="A93" s="262" t="s">
        <v>115</v>
      </c>
      <c r="B93" s="263" t="s">
        <v>427</v>
      </c>
      <c r="C93" s="264" t="s">
        <v>68</v>
      </c>
      <c r="D93" s="265">
        <v>0.66135873331973438</v>
      </c>
      <c r="E93" s="266">
        <v>3640</v>
      </c>
      <c r="F93" s="267" t="s">
        <v>119</v>
      </c>
      <c r="G93" s="268" t="s">
        <v>233</v>
      </c>
      <c r="H93" s="269">
        <v>5</v>
      </c>
      <c r="I93" s="270">
        <v>3011.8609999999999</v>
      </c>
      <c r="J93" s="271">
        <v>1.2925521636096379E-2</v>
      </c>
      <c r="K93" s="271">
        <v>0.33113949204076309</v>
      </c>
      <c r="L93" s="271">
        <v>0.10890276808923122</v>
      </c>
      <c r="M93" s="272">
        <v>8.1449999999999996</v>
      </c>
      <c r="N93" s="273">
        <v>0</v>
      </c>
      <c r="O93" s="273">
        <v>6.1091796732983363</v>
      </c>
      <c r="P93" s="274">
        <v>33</v>
      </c>
      <c r="Q93" s="275">
        <v>0</v>
      </c>
      <c r="R93" s="275">
        <v>343</v>
      </c>
    </row>
    <row r="94" spans="1:18" ht="16.5" x14ac:dyDescent="0.25">
      <c r="A94" s="262" t="s">
        <v>115</v>
      </c>
      <c r="B94" s="263" t="s">
        <v>370</v>
      </c>
      <c r="C94" s="264" t="s">
        <v>68</v>
      </c>
      <c r="D94" s="265">
        <v>0.69632956522614353</v>
      </c>
      <c r="E94" s="266">
        <v>1288</v>
      </c>
      <c r="F94" s="267" t="s">
        <v>118</v>
      </c>
      <c r="G94" s="268" t="s">
        <v>227</v>
      </c>
      <c r="H94" s="269">
        <v>5</v>
      </c>
      <c r="I94" s="270">
        <v>2780.0389999999998</v>
      </c>
      <c r="J94" s="271">
        <v>5.4907919758865695E-3</v>
      </c>
      <c r="K94" s="271">
        <v>0.33819855696141282</v>
      </c>
      <c r="L94" s="271">
        <v>2.9855696269009174E-2</v>
      </c>
      <c r="M94" s="272">
        <v>6.85</v>
      </c>
      <c r="N94" s="273">
        <v>3.5970718396396602E-2</v>
      </c>
      <c r="O94" s="273">
        <v>23.2730548024686</v>
      </c>
      <c r="P94" s="274">
        <v>0</v>
      </c>
      <c r="Q94" s="275">
        <v>94</v>
      </c>
      <c r="R94" s="275">
        <v>682</v>
      </c>
    </row>
    <row r="95" spans="1:18" ht="16.5" x14ac:dyDescent="0.25">
      <c r="A95" s="262" t="s">
        <v>115</v>
      </c>
      <c r="B95" s="263" t="s">
        <v>372</v>
      </c>
      <c r="C95" s="264" t="s">
        <v>68</v>
      </c>
      <c r="D95" s="265">
        <v>0.79451207753787756</v>
      </c>
      <c r="E95" s="266">
        <v>3912</v>
      </c>
      <c r="F95" s="267" t="s">
        <v>116</v>
      </c>
      <c r="G95" s="268" t="s">
        <v>210</v>
      </c>
      <c r="H95" s="269">
        <v>7</v>
      </c>
      <c r="I95" s="270">
        <v>2398.4850000000001</v>
      </c>
      <c r="J95" s="271">
        <v>4.3839388576384693E-3</v>
      </c>
      <c r="K95" s="271">
        <v>0.2997072419682108</v>
      </c>
      <c r="L95" s="271">
        <v>0.19387238194110032</v>
      </c>
      <c r="M95" s="272">
        <v>8.3719999999999999</v>
      </c>
      <c r="N95" s="273">
        <v>0.12507895609103245</v>
      </c>
      <c r="O95" s="273">
        <v>4.1276055510040708</v>
      </c>
      <c r="P95" s="274">
        <v>0</v>
      </c>
      <c r="Q95" s="275">
        <v>3</v>
      </c>
      <c r="R95" s="275">
        <v>99</v>
      </c>
    </row>
    <row r="96" spans="1:18" ht="16.5" x14ac:dyDescent="0.25">
      <c r="A96" s="262" t="s">
        <v>115</v>
      </c>
      <c r="B96" s="263" t="s">
        <v>374</v>
      </c>
      <c r="C96" s="264" t="s">
        <v>68</v>
      </c>
      <c r="D96" s="265">
        <v>0.75235952501965364</v>
      </c>
      <c r="E96" s="266">
        <v>9937</v>
      </c>
      <c r="F96" s="267" t="s">
        <v>117</v>
      </c>
      <c r="G96" s="268" t="s">
        <v>214</v>
      </c>
      <c r="H96" s="269">
        <v>5</v>
      </c>
      <c r="I96" s="270">
        <v>2578.0450000000001</v>
      </c>
      <c r="J96" s="271">
        <v>4.3932066591878616E-3</v>
      </c>
      <c r="K96" s="271">
        <v>0.3083752659436807</v>
      </c>
      <c r="L96" s="271">
        <v>0.14351960497198457</v>
      </c>
      <c r="M96" s="272">
        <v>8.1820000000000004</v>
      </c>
      <c r="N96" s="273">
        <v>0</v>
      </c>
      <c r="O96" s="273">
        <v>7.8741837322467214</v>
      </c>
      <c r="P96" s="274">
        <v>0</v>
      </c>
      <c r="Q96" s="275">
        <v>0</v>
      </c>
      <c r="R96" s="275">
        <v>203</v>
      </c>
    </row>
    <row r="97" spans="1:18" ht="16.5" x14ac:dyDescent="0.25">
      <c r="A97" s="262" t="s">
        <v>115</v>
      </c>
      <c r="B97" s="263" t="s">
        <v>378</v>
      </c>
      <c r="C97" s="264" t="s">
        <v>68</v>
      </c>
      <c r="D97" s="265">
        <v>0.68119232511956773</v>
      </c>
      <c r="E97" s="266">
        <v>3750</v>
      </c>
      <c r="F97" s="267" t="s">
        <v>118</v>
      </c>
      <c r="G97" s="268" t="s">
        <v>224</v>
      </c>
      <c r="H97" s="269">
        <v>3</v>
      </c>
      <c r="I97" s="270">
        <v>2657.549</v>
      </c>
      <c r="J97" s="271">
        <v>1.0515763250650723E-2</v>
      </c>
      <c r="K97" s="271">
        <v>0.36106053455088</v>
      </c>
      <c r="L97" s="271">
        <v>0.10122108755097273</v>
      </c>
      <c r="M97" s="272">
        <v>7.6689999999999996</v>
      </c>
      <c r="N97" s="273">
        <v>0</v>
      </c>
      <c r="O97" s="273">
        <v>36.725569312174486</v>
      </c>
      <c r="P97" s="274">
        <v>0</v>
      </c>
      <c r="Q97" s="275">
        <v>0</v>
      </c>
      <c r="R97" s="275">
        <v>1040</v>
      </c>
    </row>
    <row r="98" spans="1:18" ht="16.5" x14ac:dyDescent="0.25">
      <c r="A98" s="262" t="s">
        <v>115</v>
      </c>
      <c r="B98" s="263" t="s">
        <v>380</v>
      </c>
      <c r="C98" s="264" t="s">
        <v>68</v>
      </c>
      <c r="D98" s="265">
        <v>0.74041271524655583</v>
      </c>
      <c r="E98" s="266">
        <v>2041</v>
      </c>
      <c r="F98" s="267" t="s">
        <v>117</v>
      </c>
      <c r="G98" s="268" t="s">
        <v>214</v>
      </c>
      <c r="H98" s="269">
        <v>6</v>
      </c>
      <c r="I98" s="270">
        <v>2363.6460000000002</v>
      </c>
      <c r="J98" s="271">
        <v>1.5121041296626789E-2</v>
      </c>
      <c r="K98" s="271">
        <v>0.33237997815401338</v>
      </c>
      <c r="L98" s="271">
        <v>0.20138379435837683</v>
      </c>
      <c r="M98" s="272">
        <v>9.2439999999999998</v>
      </c>
      <c r="N98" s="273">
        <v>0</v>
      </c>
      <c r="O98" s="273">
        <v>13.665328902889856</v>
      </c>
      <c r="P98" s="274">
        <v>0</v>
      </c>
      <c r="Q98" s="275">
        <v>0</v>
      </c>
      <c r="R98" s="275">
        <v>335</v>
      </c>
    </row>
    <row r="99" spans="1:18" ht="16.5" x14ac:dyDescent="0.25">
      <c r="A99" s="262" t="s">
        <v>115</v>
      </c>
      <c r="B99" s="263" t="s">
        <v>382</v>
      </c>
      <c r="C99" s="264" t="s">
        <v>66</v>
      </c>
      <c r="D99" s="265">
        <v>0.84092102476371433</v>
      </c>
      <c r="E99" s="266">
        <v>7179</v>
      </c>
      <c r="F99" s="267" t="s">
        <v>119</v>
      </c>
      <c r="G99" s="268" t="s">
        <v>230</v>
      </c>
      <c r="H99" s="269">
        <v>2</v>
      </c>
      <c r="I99" s="270">
        <v>2336.6850000000004</v>
      </c>
      <c r="J99" s="271">
        <v>9.0754359335994076E-3</v>
      </c>
      <c r="K99" s="271">
        <v>0.2669148978137213</v>
      </c>
      <c r="L99" s="271">
        <v>9.286660375703186E-2</v>
      </c>
      <c r="M99" s="272">
        <v>4.3650000000000002</v>
      </c>
      <c r="N99" s="273">
        <v>8.5591339868232114E-2</v>
      </c>
      <c r="O99" s="273">
        <v>0.59913937907762482</v>
      </c>
      <c r="P99" s="274">
        <v>0</v>
      </c>
      <c r="Q99" s="275">
        <v>2</v>
      </c>
      <c r="R99" s="275">
        <v>14</v>
      </c>
    </row>
  </sheetData>
  <phoneticPr fontId="2" type="noConversion"/>
  <conditionalFormatting sqref="C14:D99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2024-08-30T02:23:32Z</dcterms:modified>
</cp:coreProperties>
</file>